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05" yWindow="975" windowWidth="16140" windowHeight="15960" activeTab="2"/>
  </bookViews>
  <sheets>
    <sheet name="Coarse Granularity, TC=12" sheetId="1" r:id="rId1"/>
    <sheet name="Interm Granularity, TC=28" sheetId="2" r:id="rId2"/>
    <sheet name="Fine Granularity, TC=52" sheetId="3" r:id="rId3"/>
  </sheets>
  <calcPr calcId="145621"/>
</workbook>
</file>

<file path=xl/calcChain.xml><?xml version="1.0" encoding="utf-8"?>
<calcChain xmlns="http://schemas.openxmlformats.org/spreadsheetml/2006/main">
  <c r="N4" i="3"/>
  <c r="N4" i="2"/>
  <c r="K7" s="1"/>
  <c r="N7" i="3"/>
  <c r="N3"/>
  <c r="D56"/>
  <c r="E56"/>
  <c r="F56"/>
  <c r="G56"/>
  <c r="H56"/>
  <c r="I56"/>
  <c r="C56"/>
  <c r="D55"/>
  <c r="E55"/>
  <c r="F55"/>
  <c r="G55"/>
  <c r="H55"/>
  <c r="I55"/>
  <c r="C55"/>
  <c r="N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8"/>
  <c r="K8" s="1"/>
  <c r="J7"/>
  <c r="K7" s="1"/>
  <c r="J6"/>
  <c r="K6" s="1"/>
  <c r="K5"/>
  <c r="J5"/>
  <c r="J4"/>
  <c r="K4" s="1"/>
  <c r="J3"/>
  <c r="K3" s="1"/>
  <c r="N6" s="1"/>
  <c r="N7" i="2"/>
  <c r="I32"/>
  <c r="H32"/>
  <c r="G32"/>
  <c r="F32"/>
  <c r="E32"/>
  <c r="D32"/>
  <c r="C32"/>
  <c r="K4"/>
  <c r="K5"/>
  <c r="K6"/>
  <c r="K8"/>
  <c r="K9"/>
  <c r="K10"/>
  <c r="K11"/>
  <c r="K12"/>
  <c r="K13"/>
  <c r="K14"/>
  <c r="K15"/>
  <c r="K16"/>
  <c r="K17"/>
  <c r="K18"/>
  <c r="K20"/>
  <c r="K21"/>
  <c r="K22"/>
  <c r="K23"/>
  <c r="K24"/>
  <c r="K25"/>
  <c r="K26"/>
  <c r="K27"/>
  <c r="K28"/>
  <c r="K29"/>
  <c r="K30"/>
  <c r="N5"/>
  <c r="N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"/>
  <c r="D31"/>
  <c r="E31"/>
  <c r="F31"/>
  <c r="G31"/>
  <c r="H31"/>
  <c r="I31"/>
  <c r="C31"/>
  <c r="N3" i="1"/>
  <c r="J4"/>
  <c r="J5"/>
  <c r="J6"/>
  <c r="J7"/>
  <c r="J8"/>
  <c r="J9"/>
  <c r="J10"/>
  <c r="J11"/>
  <c r="J12"/>
  <c r="J13"/>
  <c r="K13" s="1"/>
  <c r="J14"/>
  <c r="K14" s="1"/>
  <c r="J3"/>
  <c r="D15"/>
  <c r="E15"/>
  <c r="F15"/>
  <c r="G15"/>
  <c r="H15"/>
  <c r="I15"/>
  <c r="C15"/>
  <c r="N4" s="1"/>
  <c r="K3" i="2" l="1"/>
  <c r="K19"/>
  <c r="N8" i="3"/>
  <c r="K11" i="1"/>
  <c r="K12"/>
  <c r="K8"/>
  <c r="K9"/>
  <c r="K4"/>
  <c r="K7"/>
  <c r="K3"/>
  <c r="K5"/>
  <c r="K10"/>
  <c r="F16"/>
  <c r="K6"/>
  <c r="E16"/>
  <c r="N5"/>
  <c r="G16" s="1"/>
  <c r="N6" i="2" l="1"/>
  <c r="N8" s="1"/>
  <c r="N6" i="1"/>
  <c r="D16"/>
  <c r="H16"/>
  <c r="C16"/>
  <c r="I16"/>
  <c r="N7" l="1"/>
  <c r="N8"/>
</calcChain>
</file>

<file path=xl/sharedStrings.xml><?xml version="1.0" encoding="utf-8"?>
<sst xmlns="http://schemas.openxmlformats.org/spreadsheetml/2006/main" count="152" uniqueCount="90">
  <si>
    <t>DB</t>
  </si>
  <si>
    <t>LB</t>
  </si>
  <si>
    <t>TCrwn</t>
  </si>
  <si>
    <t>BS</t>
  </si>
  <si>
    <t>Gr</t>
  </si>
  <si>
    <t>ShC</t>
  </si>
  <si>
    <t>Wa</t>
  </si>
  <si>
    <t>SMKPLM</t>
  </si>
  <si>
    <t>UN3</t>
  </si>
  <si>
    <t>Index</t>
  </si>
  <si>
    <t>Spectral Category, SIAM Coarse Resolution (TC = 12)</t>
  </si>
  <si>
    <t>Num. Allowed Entries (AE)</t>
  </si>
  <si>
    <t xml:space="preserve">TC = </t>
  </si>
  <si>
    <t xml:space="preserve">RC = </t>
  </si>
  <si>
    <t xml:space="preserve">AE = </t>
  </si>
  <si>
    <t>f(RC)</t>
  </si>
  <si>
    <t>f(TC)</t>
  </si>
  <si>
    <t xml:space="preserve">∑ f(TC) = </t>
  </si>
  <si>
    <t xml:space="preserve">∑ f(RC) = </t>
  </si>
  <si>
    <t xml:space="preserve">CVPSI = </t>
  </si>
  <si>
    <t>Reference Class (RC = 7)</t>
  </si>
  <si>
    <t>Spectral Category, SIAM Interm. Resolution (TC = 28)</t>
  </si>
  <si>
    <t>SV</t>
  </si>
  <si>
    <t>AV</t>
  </si>
  <si>
    <t>SHRWE</t>
  </si>
  <si>
    <t>SHV_WEDR</t>
  </si>
  <si>
    <t>SSHRBR</t>
  </si>
  <si>
    <t>ASHRBR</t>
  </si>
  <si>
    <t>AHRBCR</t>
  </si>
  <si>
    <t>PB</t>
  </si>
  <si>
    <t>GH_CL</t>
  </si>
  <si>
    <t>BBB_VBBB</t>
  </si>
  <si>
    <t>SADBBVF</t>
  </si>
  <si>
    <t>SADBBF</t>
  </si>
  <si>
    <t>SADBBNF</t>
  </si>
  <si>
    <t>NIRPBB</t>
  </si>
  <si>
    <t>NIRPSABA</t>
  </si>
  <si>
    <t>SHB</t>
  </si>
  <si>
    <t>RBA</t>
  </si>
  <si>
    <t>BSFAFS</t>
  </si>
  <si>
    <t>OBA</t>
  </si>
  <si>
    <t>BSFS</t>
  </si>
  <si>
    <t>DPWASH</t>
  </si>
  <si>
    <t>TWASH</t>
  </si>
  <si>
    <t>SMKPLMWA</t>
  </si>
  <si>
    <t>SMKPLMV</t>
  </si>
  <si>
    <t>SMKPLMBB</t>
  </si>
  <si>
    <t>SN_CL_BBB</t>
  </si>
  <si>
    <t>SVVH2NIR</t>
  </si>
  <si>
    <t>SVVH1NIR</t>
  </si>
  <si>
    <t>SVVHNIR</t>
  </si>
  <si>
    <t>SVHNIR</t>
  </si>
  <si>
    <t>SVMNIR</t>
  </si>
  <si>
    <t>SVLNIR</t>
  </si>
  <si>
    <t>SVVLNIR</t>
  </si>
  <si>
    <t>AVVH1NIR</t>
  </si>
  <si>
    <t>AVVHNIR</t>
  </si>
  <si>
    <t>AVHNIR</t>
  </si>
  <si>
    <t>AVMNIR</t>
  </si>
  <si>
    <t>AVLNIR</t>
  </si>
  <si>
    <t>AVVLNIR</t>
  </si>
  <si>
    <t>ASHRBR VH1NIR</t>
  </si>
  <si>
    <t>ASHRBR VHNIR</t>
  </si>
  <si>
    <t>ASHRBRHNIR</t>
  </si>
  <si>
    <t>ASHRBRMNIR</t>
  </si>
  <si>
    <t>ASHRBR LNIR</t>
  </si>
  <si>
    <t>ASHRBR VLNIR</t>
  </si>
  <si>
    <t>VBBB_TNCL</t>
  </si>
  <si>
    <t>BBB_TNCL</t>
  </si>
  <si>
    <t>SBBVF</t>
  </si>
  <si>
    <t>SBBF</t>
  </si>
  <si>
    <t>SBBNF</t>
  </si>
  <si>
    <t>ABBVF</t>
  </si>
  <si>
    <t>ABBF</t>
  </si>
  <si>
    <t>ABBNF</t>
  </si>
  <si>
    <t>DBBVF</t>
  </si>
  <si>
    <t>DBBF</t>
  </si>
  <si>
    <t>DBBNF</t>
  </si>
  <si>
    <t>WBB</t>
  </si>
  <si>
    <t>TKSMKPLMWA</t>
  </si>
  <si>
    <t>TNSMKPLMWA</t>
  </si>
  <si>
    <t>TC =</t>
  </si>
  <si>
    <t>RC =</t>
  </si>
  <si>
    <t>VGT</t>
  </si>
  <si>
    <t>SHV</t>
  </si>
  <si>
    <t>RNGLND</t>
  </si>
  <si>
    <t>WR</t>
  </si>
  <si>
    <t>GH</t>
  </si>
  <si>
    <t>BB</t>
  </si>
  <si>
    <t>WASH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</si>
</sst>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0"/>
      <name val="Times New Roman"/>
      <family val="1"/>
    </font>
    <font>
      <sz val="8"/>
      <color rgb="FFFFFFFF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sz val="11"/>
      <color theme="1"/>
      <name val="Calibri"/>
      <family val="2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FA1E"/>
        <bgColor indexed="64"/>
      </patternFill>
    </fill>
    <fill>
      <patternFill patternType="solid">
        <fgColor rgb="FF37592D"/>
        <bgColor indexed="64"/>
      </patternFill>
    </fill>
    <fill>
      <patternFill patternType="solid">
        <fgColor rgb="FFB4FF32"/>
        <bgColor indexed="64"/>
      </patternFill>
    </fill>
    <fill>
      <patternFill patternType="solid">
        <fgColor rgb="FFC8C864"/>
        <bgColor indexed="64"/>
      </patternFill>
    </fill>
    <fill>
      <patternFill patternType="solid">
        <fgColor rgb="FF64FF50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503200"/>
        <bgColor indexed="64"/>
      </patternFill>
    </fill>
    <fill>
      <patternFill patternType="solid">
        <fgColor rgb="FF321E00"/>
        <bgColor indexed="64"/>
      </patternFill>
    </fill>
    <fill>
      <patternFill patternType="solid">
        <fgColor rgb="FF00286E"/>
        <bgColor indexed="64"/>
      </patternFill>
    </fill>
    <fill>
      <patternFill patternType="solid">
        <fgColor rgb="FF1E3C96"/>
        <bgColor indexed="64"/>
      </patternFill>
    </fill>
    <fill>
      <patternFill patternType="solid">
        <fgColor rgb="FF1EFFFF"/>
        <bgColor indexed="64"/>
      </patternFill>
    </fill>
    <fill>
      <patternFill patternType="solid">
        <fgColor rgb="FF8232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CE632"/>
        <bgColor indexed="64"/>
      </patternFill>
    </fill>
    <fill>
      <patternFill patternType="solid">
        <fgColor rgb="FF784155"/>
        <bgColor indexed="64"/>
      </patternFill>
    </fill>
    <fill>
      <patternFill patternType="solid">
        <fgColor rgb="FF647850"/>
        <bgColor indexed="64"/>
      </patternFill>
    </fill>
    <fill>
      <patternFill patternType="solid">
        <fgColor rgb="FF50AA3C"/>
        <bgColor indexed="64"/>
      </patternFill>
    </fill>
    <fill>
      <patternFill patternType="solid">
        <fgColor rgb="FFC8A032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C3C3C3"/>
        <bgColor indexed="64"/>
      </patternFill>
    </fill>
    <fill>
      <patternFill patternType="solid">
        <fgColor rgb="FFB9B9B9"/>
        <bgColor indexed="64"/>
      </patternFill>
    </fill>
    <fill>
      <patternFill patternType="solid">
        <fgColor rgb="FFD28C64"/>
        <bgColor indexed="64"/>
      </patternFill>
    </fill>
    <fill>
      <patternFill patternType="solid">
        <fgColor rgb="FFE6823C"/>
        <bgColor indexed="64"/>
      </patternFill>
    </fill>
    <fill>
      <patternFill patternType="solid">
        <fgColor rgb="FFBEBEDC"/>
        <bgColor indexed="64"/>
      </patternFill>
    </fill>
    <fill>
      <patternFill patternType="solid">
        <fgColor rgb="FF50DCFA"/>
        <bgColor indexed="64"/>
      </patternFill>
    </fill>
    <fill>
      <patternFill patternType="solid">
        <fgColor rgb="FF78325A"/>
        <bgColor indexed="64"/>
      </patternFill>
    </fill>
    <fill>
      <patternFill patternType="solid">
        <fgColor rgb="FF5A2850"/>
        <bgColor indexed="64"/>
      </patternFill>
    </fill>
    <fill>
      <patternFill patternType="solid">
        <fgColor rgb="FFBE3C78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rgb="FF46648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5A466E"/>
        <bgColor indexed="64"/>
      </patternFill>
    </fill>
    <fill>
      <patternFill patternType="solid">
        <fgColor rgb="FFBEDCF0"/>
        <bgColor indexed="64"/>
      </patternFill>
    </fill>
    <fill>
      <patternFill patternType="solid">
        <fgColor rgb="FF1EEB1E"/>
        <bgColor indexed="64"/>
      </patternFill>
    </fill>
    <fill>
      <patternFill patternType="solid">
        <fgColor rgb="FF1ED71E"/>
        <bgColor indexed="64"/>
      </patternFill>
    </fill>
    <fill>
      <patternFill patternType="solid">
        <fgColor rgb="FF1EC81E"/>
        <bgColor indexed="64"/>
      </patternFill>
    </fill>
    <fill>
      <patternFill patternType="solid">
        <fgColor rgb="FF14BE14"/>
        <bgColor indexed="64"/>
      </patternFill>
    </fill>
    <fill>
      <patternFill patternType="solid">
        <fgColor rgb="FF14AF14"/>
        <bgColor indexed="64"/>
      </patternFill>
    </fill>
    <fill>
      <patternFill patternType="solid">
        <fgColor rgb="FF14A014"/>
        <bgColor indexed="64"/>
      </patternFill>
    </fill>
    <fill>
      <patternFill patternType="solid">
        <fgColor rgb="FF3CD232"/>
        <bgColor indexed="64"/>
      </patternFill>
    </fill>
    <fill>
      <patternFill patternType="solid">
        <fgColor rgb="FF3CBE32"/>
        <bgColor indexed="64"/>
      </patternFill>
    </fill>
    <fill>
      <patternFill patternType="solid">
        <fgColor rgb="FF32AA28"/>
        <bgColor indexed="64"/>
      </patternFill>
    </fill>
    <fill>
      <patternFill patternType="solid">
        <fgColor rgb="FF28961E"/>
        <bgColor indexed="64"/>
      </patternFill>
    </fill>
    <fill>
      <patternFill patternType="solid">
        <fgColor rgb="FF46A032"/>
        <bgColor indexed="64"/>
      </patternFill>
    </fill>
    <fill>
      <patternFill patternType="solid">
        <fgColor rgb="FF3C9628"/>
        <bgColor indexed="64"/>
      </patternFill>
    </fill>
    <fill>
      <patternFill patternType="solid">
        <fgColor rgb="FF328C1E"/>
        <bgColor indexed="64"/>
      </patternFill>
    </fill>
    <fill>
      <patternFill patternType="solid">
        <fgColor rgb="FF327D1E"/>
        <bgColor indexed="64"/>
      </patternFill>
    </fill>
    <fill>
      <patternFill patternType="solid">
        <fgColor rgb="FF326E1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rgb="FFB46446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rgb="FF646464"/>
        <bgColor indexed="64"/>
      </patternFill>
    </fill>
    <fill>
      <patternFill patternType="solid">
        <fgColor rgb="FF8C3C32"/>
        <bgColor indexed="64"/>
      </patternFill>
    </fill>
    <fill>
      <patternFill patternType="solid">
        <fgColor rgb="FF14328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7">
    <xf numFmtId="0" fontId="0" fillId="0" borderId="0" xfId="0"/>
    <xf numFmtId="0" fontId="0" fillId="0" borderId="12" xfId="0" applyBorder="1" applyAlignment="1">
      <alignment horizontal="center"/>
    </xf>
    <xf numFmtId="0" fontId="18" fillId="35" borderId="18" xfId="0" applyFont="1" applyFill="1" applyBorder="1" applyAlignment="1">
      <alignment horizontal="justify" vertical="center" wrapText="1"/>
    </xf>
    <xf numFmtId="0" fontId="18" fillId="34" borderId="18" xfId="0" applyFont="1" applyFill="1" applyBorder="1" applyAlignment="1">
      <alignment horizontal="justify" vertical="center" wrapText="1"/>
    </xf>
    <xf numFmtId="0" fontId="0" fillId="0" borderId="19" xfId="0" applyBorder="1"/>
    <xf numFmtId="0" fontId="18" fillId="33" borderId="18" xfId="0" applyFont="1" applyFill="1" applyBorder="1" applyAlignment="1">
      <alignment horizontal="justify" vertical="center" wrapText="1"/>
    </xf>
    <xf numFmtId="0" fontId="22" fillId="36" borderId="18" xfId="0" applyFont="1" applyFill="1" applyBorder="1" applyAlignment="1">
      <alignment horizontal="left" vertical="center" wrapText="1"/>
    </xf>
    <xf numFmtId="0" fontId="20" fillId="40" borderId="18" xfId="0" applyFont="1" applyFill="1" applyBorder="1" applyAlignment="1">
      <alignment horizontal="justify" vertical="center" wrapText="1"/>
    </xf>
    <xf numFmtId="0" fontId="19" fillId="39" borderId="18" xfId="0" applyFont="1" applyFill="1" applyBorder="1" applyAlignment="1">
      <alignment horizontal="justify" vertical="center" wrapText="1"/>
    </xf>
    <xf numFmtId="0" fontId="18" fillId="38" borderId="18" xfId="0" applyFont="1" applyFill="1" applyBorder="1" applyAlignment="1">
      <alignment horizontal="justify" vertical="center" wrapText="1"/>
    </xf>
    <xf numFmtId="0" fontId="18" fillId="37" borderId="18" xfId="0" applyFont="1" applyFill="1" applyBorder="1" applyAlignment="1">
      <alignment horizontal="justify" vertical="center" wrapText="1"/>
    </xf>
    <xf numFmtId="0" fontId="0" fillId="0" borderId="21" xfId="0" applyBorder="1"/>
    <xf numFmtId="0" fontId="0" fillId="0" borderId="27" xfId="0" applyBorder="1"/>
    <xf numFmtId="0" fontId="21" fillId="45" borderId="20" xfId="0" applyFont="1" applyFill="1" applyBorder="1" applyAlignment="1">
      <alignment horizontal="left"/>
    </xf>
    <xf numFmtId="0" fontId="18" fillId="43" borderId="18" xfId="0" applyFont="1" applyFill="1" applyBorder="1" applyAlignment="1">
      <alignment horizontal="justify" vertical="center" wrapText="1"/>
    </xf>
    <xf numFmtId="0" fontId="0" fillId="0" borderId="25" xfId="0" applyBorder="1"/>
    <xf numFmtId="0" fontId="19" fillId="42" borderId="18" xfId="0" applyFont="1" applyFill="1" applyBorder="1" applyAlignment="1">
      <alignment horizontal="left" vertical="center" wrapText="1"/>
    </xf>
    <xf numFmtId="0" fontId="0" fillId="0" borderId="24" xfId="0" applyBorder="1"/>
    <xf numFmtId="0" fontId="20" fillId="41" borderId="18" xfId="0" applyFont="1" applyFill="1" applyBorder="1" applyAlignment="1">
      <alignment horizontal="justify" vertical="center" wrapText="1"/>
    </xf>
    <xf numFmtId="0" fontId="0" fillId="0" borderId="15" xfId="0" applyBorder="1"/>
    <xf numFmtId="0" fontId="0" fillId="0" borderId="22" xfId="0" applyBorder="1"/>
    <xf numFmtId="0" fontId="0" fillId="0" borderId="0" xfId="0"/>
    <xf numFmtId="0" fontId="0" fillId="0" borderId="31" xfId="0" applyBorder="1"/>
    <xf numFmtId="0" fontId="0" fillId="0" borderId="32" xfId="0" applyBorder="1"/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9" xfId="0" applyFont="1" applyBorder="1"/>
    <xf numFmtId="0" fontId="16" fillId="0" borderId="30" xfId="0" applyFont="1" applyBorder="1"/>
    <xf numFmtId="0" fontId="25" fillId="0" borderId="27" xfId="0" applyFont="1" applyBorder="1"/>
    <xf numFmtId="0" fontId="16" fillId="0" borderId="26" xfId="0" applyFont="1" applyBorder="1"/>
    <xf numFmtId="0" fontId="16" fillId="0" borderId="22" xfId="0" applyFont="1" applyBorder="1"/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1" fillId="45" borderId="14" xfId="0" applyFont="1" applyFill="1" applyBorder="1" applyAlignment="1">
      <alignment horizontal="left"/>
    </xf>
    <xf numFmtId="0" fontId="18" fillId="45" borderId="14" xfId="0" applyFont="1" applyFill="1" applyBorder="1" applyAlignment="1">
      <alignment horizontal="left" wrapText="1"/>
    </xf>
    <xf numFmtId="0" fontId="16" fillId="0" borderId="3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0" xfId="0"/>
    <xf numFmtId="0" fontId="18" fillId="33" borderId="10" xfId="0" applyFont="1" applyFill="1" applyBorder="1" applyAlignment="1">
      <alignment horizontal="left" wrapText="1"/>
    </xf>
    <xf numFmtId="0" fontId="18" fillId="46" borderId="10" xfId="0" applyFont="1" applyFill="1" applyBorder="1" applyAlignment="1">
      <alignment horizontal="left" wrapText="1"/>
    </xf>
    <xf numFmtId="0" fontId="18" fillId="47" borderId="10" xfId="0" applyFont="1" applyFill="1" applyBorder="1" applyAlignment="1">
      <alignment horizontal="left" wrapText="1"/>
    </xf>
    <xf numFmtId="0" fontId="18" fillId="48" borderId="10" xfId="0" applyFont="1" applyFill="1" applyBorder="1" applyAlignment="1">
      <alignment horizontal="left" wrapText="1"/>
    </xf>
    <xf numFmtId="0" fontId="18" fillId="49" borderId="10" xfId="0" applyFont="1" applyFill="1" applyBorder="1" applyAlignment="1">
      <alignment horizontal="left" wrapText="1"/>
    </xf>
    <xf numFmtId="0" fontId="18" fillId="50" borderId="10" xfId="0" applyFont="1" applyFill="1" applyBorder="1" applyAlignment="1">
      <alignment horizontal="left" wrapText="1"/>
    </xf>
    <xf numFmtId="0" fontId="18" fillId="37" borderId="10" xfId="0" applyFont="1" applyFill="1" applyBorder="1" applyAlignment="1">
      <alignment horizontal="left" wrapText="1"/>
    </xf>
    <xf numFmtId="0" fontId="18" fillId="38" borderId="10" xfId="0" applyFont="1" applyFill="1" applyBorder="1" applyAlignment="1">
      <alignment horizontal="left" wrapText="1"/>
    </xf>
    <xf numFmtId="0" fontId="18" fillId="51" borderId="10" xfId="0" applyFont="1" applyFill="1" applyBorder="1" applyAlignment="1">
      <alignment horizontal="left" wrapText="1"/>
    </xf>
    <xf numFmtId="0" fontId="18" fillId="52" borderId="10" xfId="0" applyFont="1" applyFill="1" applyBorder="1" applyAlignment="1">
      <alignment horizontal="left" wrapText="1"/>
    </xf>
    <xf numFmtId="0" fontId="18" fillId="53" borderId="10" xfId="0" applyFont="1" applyFill="1" applyBorder="1" applyAlignment="1">
      <alignment horizontal="left" wrapText="1"/>
    </xf>
    <xf numFmtId="0" fontId="18" fillId="54" borderId="10" xfId="0" applyFont="1" applyFill="1" applyBorder="1" applyAlignment="1">
      <alignment horizontal="left" wrapText="1"/>
    </xf>
    <xf numFmtId="0" fontId="19" fillId="39" borderId="10" xfId="0" applyFont="1" applyFill="1" applyBorder="1" applyAlignment="1">
      <alignment horizontal="left" wrapText="1"/>
    </xf>
    <xf numFmtId="0" fontId="20" fillId="61" borderId="10" xfId="0" applyFont="1" applyFill="1" applyBorder="1" applyAlignment="1">
      <alignment horizontal="left" wrapText="1"/>
    </xf>
    <xf numFmtId="0" fontId="19" fillId="62" borderId="10" xfId="0" applyFont="1" applyFill="1" applyBorder="1" applyAlignment="1">
      <alignment horizontal="left" wrapText="1"/>
    </xf>
    <xf numFmtId="0" fontId="18" fillId="6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/>
    </xf>
    <xf numFmtId="0" fontId="22" fillId="55" borderId="10" xfId="0" applyFont="1" applyFill="1" applyBorder="1" applyAlignment="1">
      <alignment horizontal="left" wrapText="1"/>
    </xf>
    <xf numFmtId="0" fontId="22" fillId="56" borderId="10" xfId="0" applyFont="1" applyFill="1" applyBorder="1" applyAlignment="1">
      <alignment horizontal="left" wrapText="1"/>
    </xf>
    <xf numFmtId="0" fontId="22" fillId="57" borderId="10" xfId="0" applyFont="1" applyFill="1" applyBorder="1" applyAlignment="1">
      <alignment horizontal="left" wrapText="1"/>
    </xf>
    <xf numFmtId="0" fontId="22" fillId="58" borderId="10" xfId="0" applyFont="1" applyFill="1" applyBorder="1" applyAlignment="1">
      <alignment horizontal="left" wrapText="1"/>
    </xf>
    <xf numFmtId="0" fontId="22" fillId="59" borderId="10" xfId="0" applyFont="1" applyFill="1" applyBorder="1" applyAlignment="1">
      <alignment horizontal="left" wrapText="1"/>
    </xf>
    <xf numFmtId="0" fontId="22" fillId="44" borderId="10" xfId="0" applyFont="1" applyFill="1" applyBorder="1" applyAlignment="1">
      <alignment horizontal="left" wrapText="1"/>
    </xf>
    <xf numFmtId="0" fontId="22" fillId="60" borderId="10" xfId="0" applyFont="1" applyFill="1" applyBorder="1" applyAlignment="1">
      <alignment horizontal="left" wrapText="1"/>
    </xf>
    <xf numFmtId="0" fontId="19" fillId="42" borderId="10" xfId="0" applyFont="1" applyFill="1" applyBorder="1" applyAlignment="1">
      <alignment horizontal="left" wrapText="1"/>
    </xf>
    <xf numFmtId="0" fontId="19" fillId="63" borderId="10" xfId="0" applyFont="1" applyFill="1" applyBorder="1" applyAlignment="1">
      <alignment horizontal="left" wrapText="1"/>
    </xf>
    <xf numFmtId="0" fontId="19" fillId="64" borderId="10" xfId="0" applyFont="1" applyFill="1" applyBorder="1" applyAlignment="1">
      <alignment horizontal="left" wrapText="1"/>
    </xf>
    <xf numFmtId="0" fontId="16" fillId="0" borderId="37" xfId="0" applyFont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8" fillId="33" borderId="10" xfId="0" applyFont="1" applyFill="1" applyBorder="1" applyAlignment="1">
      <alignment horizontal="left" vertical="center" wrapText="1"/>
    </xf>
    <xf numFmtId="0" fontId="18" fillId="66" borderId="10" xfId="0" applyFont="1" applyFill="1" applyBorder="1" applyAlignment="1">
      <alignment horizontal="left" vertical="center" wrapText="1"/>
    </xf>
    <xf numFmtId="0" fontId="18" fillId="67" borderId="10" xfId="0" applyFont="1" applyFill="1" applyBorder="1" applyAlignment="1">
      <alignment horizontal="left" vertical="center" wrapText="1"/>
    </xf>
    <xf numFmtId="0" fontId="18" fillId="68" borderId="10" xfId="0" applyFont="1" applyFill="1" applyBorder="1" applyAlignment="1">
      <alignment horizontal="left" vertical="center" wrapText="1"/>
    </xf>
    <xf numFmtId="0" fontId="18" fillId="69" borderId="10" xfId="0" applyFont="1" applyFill="1" applyBorder="1" applyAlignment="1">
      <alignment horizontal="left" vertical="center" wrapText="1"/>
    </xf>
    <xf numFmtId="0" fontId="18" fillId="70" borderId="10" xfId="0" applyFont="1" applyFill="1" applyBorder="1" applyAlignment="1">
      <alignment horizontal="left" vertical="center" wrapText="1"/>
    </xf>
    <xf numFmtId="0" fontId="18" fillId="77" borderId="10" xfId="0" applyFont="1" applyFill="1" applyBorder="1" applyAlignment="1">
      <alignment horizontal="left" vertical="center" wrapText="1"/>
    </xf>
    <xf numFmtId="0" fontId="18" fillId="78" borderId="10" xfId="0" applyFont="1" applyFill="1" applyBorder="1" applyAlignment="1">
      <alignment horizontal="left" vertical="center" wrapText="1"/>
    </xf>
    <xf numFmtId="0" fontId="18" fillId="79" borderId="10" xfId="0" applyFont="1" applyFill="1" applyBorder="1" applyAlignment="1">
      <alignment horizontal="left" vertical="center" wrapText="1"/>
    </xf>
    <xf numFmtId="0" fontId="18" fillId="80" borderId="10" xfId="0" applyFont="1" applyFill="1" applyBorder="1" applyAlignment="1">
      <alignment horizontal="left" vertical="center" wrapText="1"/>
    </xf>
    <xf numFmtId="0" fontId="18" fillId="50" borderId="10" xfId="0" applyFont="1" applyFill="1" applyBorder="1" applyAlignment="1">
      <alignment horizontal="left" vertical="center" wrapText="1"/>
    </xf>
    <xf numFmtId="0" fontId="18" fillId="37" borderId="10" xfId="0" applyFont="1" applyFill="1" applyBorder="1" applyAlignment="1">
      <alignment horizontal="left" vertical="center" wrapText="1"/>
    </xf>
    <xf numFmtId="0" fontId="18" fillId="38" borderId="10" xfId="0" applyFont="1" applyFill="1" applyBorder="1" applyAlignment="1">
      <alignment horizontal="left" vertical="center" wrapText="1"/>
    </xf>
    <xf numFmtId="0" fontId="18" fillId="81" borderId="10" xfId="0" applyFont="1" applyFill="1" applyBorder="1" applyAlignment="1">
      <alignment horizontal="left" vertical="center" wrapText="1"/>
    </xf>
    <xf numFmtId="0" fontId="18" fillId="51" borderId="10" xfId="0" applyFont="1" applyFill="1" applyBorder="1" applyAlignment="1">
      <alignment horizontal="left" vertical="center" wrapText="1"/>
    </xf>
    <xf numFmtId="0" fontId="18" fillId="52" borderId="10" xfId="0" applyFont="1" applyFill="1" applyBorder="1" applyAlignment="1">
      <alignment horizontal="left" vertical="center" wrapText="1"/>
    </xf>
    <xf numFmtId="0" fontId="18" fillId="53" borderId="10" xfId="0" applyFont="1" applyFill="1" applyBorder="1" applyAlignment="1">
      <alignment horizontal="left" vertical="center" wrapText="1"/>
    </xf>
    <xf numFmtId="0" fontId="18" fillId="54" borderId="10" xfId="0" applyFont="1" applyFill="1" applyBorder="1" applyAlignment="1">
      <alignment horizontal="left" vertical="center" wrapText="1"/>
    </xf>
    <xf numFmtId="0" fontId="18" fillId="82" borderId="10" xfId="0" applyFont="1" applyFill="1" applyBorder="1" applyAlignment="1">
      <alignment horizontal="left" vertical="center" wrapText="1"/>
    </xf>
    <xf numFmtId="0" fontId="18" fillId="83" borderId="10" xfId="0" applyFont="1" applyFill="1" applyBorder="1" applyAlignment="1">
      <alignment horizontal="left" vertical="center" wrapText="1"/>
    </xf>
    <xf numFmtId="0" fontId="18" fillId="84" borderId="10" xfId="0" applyFont="1" applyFill="1" applyBorder="1" applyAlignment="1">
      <alignment horizontal="left" vertical="center" wrapText="1"/>
    </xf>
    <xf numFmtId="0" fontId="18" fillId="85" borderId="10" xfId="0" applyFont="1" applyFill="1" applyBorder="1" applyAlignment="1">
      <alignment horizontal="left" vertical="center" wrapText="1"/>
    </xf>
    <xf numFmtId="0" fontId="18" fillId="86" borderId="10" xfId="0" applyFont="1" applyFill="1" applyBorder="1" applyAlignment="1">
      <alignment horizontal="left" vertical="center" wrapText="1"/>
    </xf>
    <xf numFmtId="0" fontId="18" fillId="87" borderId="10" xfId="0" applyFont="1" applyFill="1" applyBorder="1" applyAlignment="1">
      <alignment horizontal="left" vertical="center" wrapText="1"/>
    </xf>
    <xf numFmtId="0" fontId="18" fillId="39" borderId="10" xfId="0" applyFont="1" applyFill="1" applyBorder="1" applyAlignment="1">
      <alignment horizontal="left" vertical="center" wrapText="1"/>
    </xf>
    <xf numFmtId="0" fontId="20" fillId="61" borderId="10" xfId="0" applyFont="1" applyFill="1" applyBorder="1" applyAlignment="1">
      <alignment horizontal="left" vertical="center" wrapText="1"/>
    </xf>
    <xf numFmtId="0" fontId="18" fillId="62" borderId="10" xfId="0" applyFont="1" applyFill="1" applyBorder="1" applyAlignment="1">
      <alignment horizontal="left" vertical="center" wrapText="1"/>
    </xf>
    <xf numFmtId="0" fontId="18" fillId="65" borderId="10" xfId="0" applyFont="1" applyFill="1" applyBorder="1" applyAlignment="1">
      <alignment horizontal="left" vertical="center" wrapText="1"/>
    </xf>
    <xf numFmtId="0" fontId="23" fillId="71" borderId="10" xfId="0" applyFont="1" applyFill="1" applyBorder="1" applyAlignment="1">
      <alignment horizontal="left" vertical="top" wrapText="1"/>
    </xf>
    <xf numFmtId="0" fontId="22" fillId="46" borderId="10" xfId="0" applyFont="1" applyFill="1" applyBorder="1" applyAlignment="1">
      <alignment horizontal="left" vertical="center" wrapText="1"/>
    </xf>
    <xf numFmtId="0" fontId="22" fillId="72" borderId="10" xfId="0" applyFont="1" applyFill="1" applyBorder="1" applyAlignment="1">
      <alignment horizontal="left" vertical="center" wrapText="1"/>
    </xf>
    <xf numFmtId="0" fontId="23" fillId="72" borderId="10" xfId="0" applyFont="1" applyFill="1" applyBorder="1" applyAlignment="1">
      <alignment horizontal="left" vertical="top" wrapText="1"/>
    </xf>
    <xf numFmtId="0" fontId="23" fillId="73" borderId="10" xfId="0" applyFont="1" applyFill="1" applyBorder="1" applyAlignment="1">
      <alignment horizontal="left" vertical="top" wrapText="1"/>
    </xf>
    <xf numFmtId="0" fontId="23" fillId="74" borderId="10" xfId="0" applyFont="1" applyFill="1" applyBorder="1" applyAlignment="1">
      <alignment horizontal="left" vertical="top" wrapText="1"/>
    </xf>
    <xf numFmtId="0" fontId="23" fillId="75" borderId="10" xfId="0" applyFont="1" applyFill="1" applyBorder="1" applyAlignment="1">
      <alignment horizontal="left" vertical="top" wrapText="1"/>
    </xf>
    <xf numFmtId="0" fontId="22" fillId="47" borderId="10" xfId="0" applyFont="1" applyFill="1" applyBorder="1" applyAlignment="1">
      <alignment horizontal="left" vertical="center" wrapText="1"/>
    </xf>
    <xf numFmtId="0" fontId="22" fillId="48" borderId="10" xfId="0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vertical="top" wrapText="1"/>
    </xf>
    <xf numFmtId="0" fontId="23" fillId="49" borderId="10" xfId="0" applyFont="1" applyFill="1" applyBorder="1" applyAlignment="1">
      <alignment horizontal="left" vertical="top" wrapText="1"/>
    </xf>
    <xf numFmtId="0" fontId="23" fillId="76" borderId="10" xfId="0" applyFont="1" applyFill="1" applyBorder="1" applyAlignment="1">
      <alignment horizontal="left" vertical="top" wrapText="1"/>
    </xf>
    <xf numFmtId="0" fontId="23" fillId="55" borderId="10" xfId="0" applyFont="1" applyFill="1" applyBorder="1" applyAlignment="1">
      <alignment horizontal="left" vertical="top" wrapText="1"/>
    </xf>
    <xf numFmtId="0" fontId="23" fillId="56" borderId="10" xfId="0" applyFont="1" applyFill="1" applyBorder="1" applyAlignment="1">
      <alignment horizontal="left" vertical="top" wrapText="1"/>
    </xf>
    <xf numFmtId="0" fontId="23" fillId="57" borderId="10" xfId="0" applyFont="1" applyFill="1" applyBorder="1" applyAlignment="1">
      <alignment horizontal="left" vertical="top" wrapText="1"/>
    </xf>
    <xf numFmtId="0" fontId="23" fillId="58" borderId="10" xfId="0" applyFont="1" applyFill="1" applyBorder="1" applyAlignment="1">
      <alignment horizontal="left" vertical="top" wrapText="1"/>
    </xf>
    <xf numFmtId="0" fontId="23" fillId="59" borderId="10" xfId="0" applyFont="1" applyFill="1" applyBorder="1" applyAlignment="1">
      <alignment horizontal="left" vertical="top" wrapText="1"/>
    </xf>
    <xf numFmtId="0" fontId="23" fillId="44" borderId="10" xfId="0" applyFont="1" applyFill="1" applyBorder="1" applyAlignment="1">
      <alignment horizontal="left" vertical="top" wrapText="1"/>
    </xf>
    <xf numFmtId="0" fontId="23" fillId="60" borderId="10" xfId="0" applyFont="1" applyFill="1" applyBorder="1" applyAlignment="1">
      <alignment horizontal="left" vertical="top" wrapText="1"/>
    </xf>
    <xf numFmtId="0" fontId="24" fillId="42" borderId="10" xfId="0" applyFont="1" applyFill="1" applyBorder="1" applyAlignment="1">
      <alignment horizontal="left" vertical="top" wrapText="1"/>
    </xf>
    <xf numFmtId="0" fontId="24" fillId="88" borderId="10" xfId="0" applyFont="1" applyFill="1" applyBorder="1" applyAlignment="1">
      <alignment horizontal="left" vertical="top" wrapText="1"/>
    </xf>
    <xf numFmtId="0" fontId="24" fillId="63" borderId="10" xfId="0" applyFont="1" applyFill="1" applyBorder="1" applyAlignment="1">
      <alignment horizontal="left" vertical="top" wrapText="1"/>
    </xf>
    <xf numFmtId="0" fontId="24" fillId="64" borderId="10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L24" sqref="L24"/>
    </sheetView>
  </sheetViews>
  <sheetFormatPr defaultRowHeight="15"/>
  <cols>
    <col min="1" max="1" width="24.42578125" customWidth="1"/>
    <col min="10" max="10" width="8.5703125" customWidth="1"/>
  </cols>
  <sheetData>
    <row r="1" spans="1:14" ht="15.75" thickBot="1">
      <c r="C1" s="134" t="s">
        <v>20</v>
      </c>
      <c r="D1" s="135"/>
      <c r="E1" s="135"/>
      <c r="F1" s="135"/>
      <c r="G1" s="135"/>
      <c r="H1" s="135"/>
      <c r="I1" s="136"/>
    </row>
    <row r="2" spans="1:14" ht="60.75" thickBot="1">
      <c r="A2" s="24" t="s">
        <v>10</v>
      </c>
      <c r="B2" s="25" t="s">
        <v>9</v>
      </c>
      <c r="C2" s="69" t="s">
        <v>0</v>
      </c>
      <c r="D2" s="40" t="s">
        <v>1</v>
      </c>
      <c r="E2" s="40" t="s">
        <v>2</v>
      </c>
      <c r="F2" s="40" t="s">
        <v>3</v>
      </c>
      <c r="G2" s="40" t="s">
        <v>4</v>
      </c>
      <c r="H2" s="40" t="s">
        <v>5</v>
      </c>
      <c r="I2" s="39" t="s">
        <v>6</v>
      </c>
      <c r="J2" s="33" t="s">
        <v>11</v>
      </c>
      <c r="K2" s="27" t="s">
        <v>16</v>
      </c>
    </row>
    <row r="3" spans="1:14">
      <c r="A3" s="5" t="s">
        <v>83</v>
      </c>
      <c r="B3" s="35">
        <v>1</v>
      </c>
      <c r="C3" s="126">
        <v>0</v>
      </c>
      <c r="D3" s="127">
        <v>0</v>
      </c>
      <c r="E3" s="127">
        <v>1</v>
      </c>
      <c r="F3" s="127">
        <v>0</v>
      </c>
      <c r="G3" s="127">
        <v>1</v>
      </c>
      <c r="H3" s="127">
        <v>0</v>
      </c>
      <c r="I3" s="128">
        <v>0</v>
      </c>
      <c r="J3" s="17">
        <f>SUM(C3:I3)</f>
        <v>2</v>
      </c>
      <c r="K3" s="15">
        <f t="shared" ref="K3:K14" si="0">IF(J3=0,0,EXP(-((J3-1)^2)/(($N$4/3)^2)))</f>
        <v>0.83220750069030125</v>
      </c>
      <c r="M3" s="19" t="s">
        <v>14</v>
      </c>
      <c r="N3" s="15">
        <f>SUM(C3:I14)</f>
        <v>31</v>
      </c>
    </row>
    <row r="4" spans="1:14">
      <c r="A4" s="3" t="s">
        <v>84</v>
      </c>
      <c r="B4" s="35">
        <v>2</v>
      </c>
      <c r="C4" s="129">
        <v>0</v>
      </c>
      <c r="D4" s="125">
        <v>0</v>
      </c>
      <c r="E4" s="125">
        <v>1</v>
      </c>
      <c r="F4" s="125">
        <v>0</v>
      </c>
      <c r="G4" s="125">
        <v>0</v>
      </c>
      <c r="H4" s="125">
        <v>1</v>
      </c>
      <c r="I4" s="130">
        <v>0</v>
      </c>
      <c r="J4" s="71">
        <f t="shared" ref="J4:J14" si="1">SUM(C4:I4)</f>
        <v>2</v>
      </c>
      <c r="K4" s="4">
        <f t="shared" si="0"/>
        <v>0.83220750069030125</v>
      </c>
      <c r="M4" s="12" t="s">
        <v>81</v>
      </c>
      <c r="N4" s="4">
        <f>COUNT(C15:I15)</f>
        <v>7</v>
      </c>
    </row>
    <row r="5" spans="1:14">
      <c r="A5" s="2" t="s">
        <v>85</v>
      </c>
      <c r="B5" s="35">
        <v>3</v>
      </c>
      <c r="C5" s="129">
        <v>0</v>
      </c>
      <c r="D5" s="125">
        <v>0</v>
      </c>
      <c r="E5" s="125">
        <v>1</v>
      </c>
      <c r="F5" s="125">
        <v>0</v>
      </c>
      <c r="G5" s="125">
        <v>1</v>
      </c>
      <c r="H5" s="125">
        <v>0</v>
      </c>
      <c r="I5" s="130">
        <v>0</v>
      </c>
      <c r="J5" s="71">
        <f t="shared" si="1"/>
        <v>2</v>
      </c>
      <c r="K5" s="4">
        <f t="shared" si="0"/>
        <v>0.83220750069030125</v>
      </c>
      <c r="M5" s="12" t="s">
        <v>82</v>
      </c>
      <c r="N5" s="4">
        <f>COUNT(J3:J14)</f>
        <v>12</v>
      </c>
    </row>
    <row r="6" spans="1:14">
      <c r="A6" s="6" t="s">
        <v>86</v>
      </c>
      <c r="B6" s="123">
        <v>4</v>
      </c>
      <c r="C6" s="129">
        <v>1</v>
      </c>
      <c r="D6" s="125">
        <v>1</v>
      </c>
      <c r="E6" s="125">
        <v>0</v>
      </c>
      <c r="F6" s="125">
        <v>1</v>
      </c>
      <c r="G6" s="125">
        <v>1</v>
      </c>
      <c r="H6" s="125">
        <v>0</v>
      </c>
      <c r="I6" s="130">
        <v>0</v>
      </c>
      <c r="J6" s="71">
        <f t="shared" si="1"/>
        <v>4</v>
      </c>
      <c r="K6" s="4">
        <f t="shared" si="0"/>
        <v>0.1914628996787055</v>
      </c>
      <c r="M6" s="30" t="s">
        <v>17</v>
      </c>
      <c r="N6" s="4">
        <f>SUM(K3:K14)</f>
        <v>6.2680089732503754</v>
      </c>
    </row>
    <row r="7" spans="1:14">
      <c r="A7" s="10" t="s">
        <v>29</v>
      </c>
      <c r="B7" s="35">
        <v>5</v>
      </c>
      <c r="C7" s="129">
        <v>0</v>
      </c>
      <c r="D7" s="125">
        <v>0</v>
      </c>
      <c r="E7" s="125">
        <v>1</v>
      </c>
      <c r="F7" s="125">
        <v>0</v>
      </c>
      <c r="G7" s="125">
        <v>1</v>
      </c>
      <c r="H7" s="125">
        <v>0</v>
      </c>
      <c r="I7" s="130">
        <v>0</v>
      </c>
      <c r="J7" s="71">
        <f t="shared" si="1"/>
        <v>2</v>
      </c>
      <c r="K7" s="4">
        <f t="shared" si="0"/>
        <v>0.83220750069030125</v>
      </c>
      <c r="M7" s="12" t="s">
        <v>18</v>
      </c>
      <c r="N7" s="4">
        <f>SUM(C16:I16)</f>
        <v>3.4899196439109939</v>
      </c>
    </row>
    <row r="8" spans="1:14" ht="15.75" thickBot="1">
      <c r="A8" s="9" t="s">
        <v>87</v>
      </c>
      <c r="B8" s="35">
        <v>6</v>
      </c>
      <c r="C8" s="129">
        <v>0</v>
      </c>
      <c r="D8" s="125">
        <v>0</v>
      </c>
      <c r="E8" s="125">
        <v>1</v>
      </c>
      <c r="F8" s="125">
        <v>0</v>
      </c>
      <c r="G8" s="125">
        <v>1</v>
      </c>
      <c r="H8" s="125">
        <v>1</v>
      </c>
      <c r="I8" s="130">
        <v>0</v>
      </c>
      <c r="J8" s="71">
        <f t="shared" si="1"/>
        <v>3</v>
      </c>
      <c r="K8" s="4">
        <f t="shared" si="0"/>
        <v>0.47965226883004436</v>
      </c>
      <c r="M8" s="31" t="s">
        <v>19</v>
      </c>
      <c r="N8" s="32">
        <f>SUM(N6:N7)/SUM(N4:N5)</f>
        <v>0.51357519037691413</v>
      </c>
    </row>
    <row r="9" spans="1:14">
      <c r="A9" s="8" t="s">
        <v>88</v>
      </c>
      <c r="B9" s="35">
        <v>7</v>
      </c>
      <c r="C9" s="129">
        <v>1</v>
      </c>
      <c r="D9" s="125">
        <v>1</v>
      </c>
      <c r="E9" s="125">
        <v>0</v>
      </c>
      <c r="F9" s="125">
        <v>1</v>
      </c>
      <c r="G9" s="125">
        <v>0</v>
      </c>
      <c r="H9" s="125">
        <v>1</v>
      </c>
      <c r="I9" s="130">
        <v>0</v>
      </c>
      <c r="J9" s="71">
        <f t="shared" si="1"/>
        <v>4</v>
      </c>
      <c r="K9" s="4">
        <f t="shared" si="0"/>
        <v>0.1914628996787055</v>
      </c>
    </row>
    <row r="10" spans="1:14">
      <c r="A10" s="7" t="s">
        <v>37</v>
      </c>
      <c r="B10" s="35">
        <v>8</v>
      </c>
      <c r="C10" s="129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1</v>
      </c>
      <c r="I10" s="130">
        <v>0</v>
      </c>
      <c r="J10" s="71">
        <f t="shared" si="1"/>
        <v>1</v>
      </c>
      <c r="K10" s="4">
        <f t="shared" si="0"/>
        <v>1</v>
      </c>
    </row>
    <row r="11" spans="1:14">
      <c r="A11" s="18" t="s">
        <v>89</v>
      </c>
      <c r="B11" s="35">
        <v>9</v>
      </c>
      <c r="C11" s="129">
        <v>1</v>
      </c>
      <c r="D11" s="125">
        <v>1</v>
      </c>
      <c r="E11" s="125">
        <v>0</v>
      </c>
      <c r="F11" s="125">
        <v>1</v>
      </c>
      <c r="G11" s="125">
        <v>0</v>
      </c>
      <c r="H11" s="125">
        <v>1</v>
      </c>
      <c r="I11" s="130">
        <v>1</v>
      </c>
      <c r="J11" s="71">
        <f t="shared" si="1"/>
        <v>5</v>
      </c>
      <c r="K11" s="4">
        <f t="shared" si="0"/>
        <v>5.2930501932708797E-2</v>
      </c>
    </row>
    <row r="12" spans="1:14">
      <c r="A12" s="16" t="s">
        <v>7</v>
      </c>
      <c r="B12" s="35">
        <v>11</v>
      </c>
      <c r="C12" s="129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1</v>
      </c>
      <c r="I12" s="130">
        <v>1</v>
      </c>
      <c r="J12" s="71">
        <f t="shared" si="1"/>
        <v>2</v>
      </c>
      <c r="K12" s="4">
        <f t="shared" si="0"/>
        <v>0.83220750069030125</v>
      </c>
    </row>
    <row r="13" spans="1:14">
      <c r="A13" s="14" t="s">
        <v>47</v>
      </c>
      <c r="B13" s="35">
        <v>13</v>
      </c>
      <c r="C13" s="129">
        <v>1</v>
      </c>
      <c r="D13" s="125">
        <v>1</v>
      </c>
      <c r="E13" s="125">
        <v>0</v>
      </c>
      <c r="F13" s="125">
        <v>1</v>
      </c>
      <c r="G13" s="125">
        <v>0</v>
      </c>
      <c r="H13" s="125">
        <v>1</v>
      </c>
      <c r="I13" s="130">
        <v>0</v>
      </c>
      <c r="J13" s="71">
        <f t="shared" si="1"/>
        <v>4</v>
      </c>
      <c r="K13" s="4">
        <f t="shared" si="0"/>
        <v>0.1914628996787055</v>
      </c>
    </row>
    <row r="14" spans="1:14" ht="15.75" thickBot="1">
      <c r="A14" s="13" t="s">
        <v>8</v>
      </c>
      <c r="B14" s="124">
        <v>14</v>
      </c>
      <c r="C14" s="131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3">
        <v>0</v>
      </c>
      <c r="J14" s="11">
        <f t="shared" si="1"/>
        <v>0</v>
      </c>
      <c r="K14" s="20">
        <f t="shared" si="0"/>
        <v>0</v>
      </c>
    </row>
    <row r="15" spans="1:14">
      <c r="A15" s="28" t="s">
        <v>11</v>
      </c>
      <c r="B15" s="22"/>
      <c r="C15" s="71">
        <f>SUM(C3:C14)</f>
        <v>4</v>
      </c>
      <c r="D15" s="71">
        <f t="shared" ref="D15:I15" si="2">SUM(D3:D14)</f>
        <v>4</v>
      </c>
      <c r="E15" s="71">
        <f t="shared" si="2"/>
        <v>5</v>
      </c>
      <c r="F15" s="71">
        <f t="shared" si="2"/>
        <v>4</v>
      </c>
      <c r="G15" s="71">
        <f t="shared" si="2"/>
        <v>5</v>
      </c>
      <c r="H15" s="71">
        <f t="shared" si="2"/>
        <v>7</v>
      </c>
      <c r="I15" s="4">
        <f t="shared" si="2"/>
        <v>2</v>
      </c>
    </row>
    <row r="16" spans="1:14" ht="15.75" thickBot="1">
      <c r="A16" s="29" t="s">
        <v>15</v>
      </c>
      <c r="B16" s="23"/>
      <c r="C16" s="11">
        <f t="shared" ref="C16:I16" si="3">IF(C15=0, 0, EXP(-((C15-1)^2)/(($N$5/3)^2)))</f>
        <v>0.56978282473092301</v>
      </c>
      <c r="D16" s="11">
        <f t="shared" si="3"/>
        <v>0.56978282473092301</v>
      </c>
      <c r="E16" s="11">
        <f t="shared" si="3"/>
        <v>0.36787944117144233</v>
      </c>
      <c r="F16" s="11">
        <f t="shared" si="3"/>
        <v>0.56978282473092301</v>
      </c>
      <c r="G16" s="11">
        <f t="shared" si="3"/>
        <v>0.36787944117144233</v>
      </c>
      <c r="H16" s="11">
        <f t="shared" si="3"/>
        <v>0.10539922456186433</v>
      </c>
      <c r="I16" s="20">
        <f t="shared" si="3"/>
        <v>0.93941306281347581</v>
      </c>
    </row>
  </sheetData>
  <mergeCells count="1">
    <mergeCell ref="C1:I1"/>
  </mergeCells>
  <conditionalFormatting sqref="C3:I14">
    <cfRule type="colorScale" priority="2">
      <colorScale>
        <cfvo type="min" val="0"/>
        <cfvo type="max" val="0"/>
        <color theme="5" tint="0.79998168889431442"/>
        <color theme="6" tint="0.79998168889431442"/>
      </colorScale>
    </cfRule>
    <cfRule type="iconSet" priority="1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A17" sqref="A17"/>
    </sheetView>
  </sheetViews>
  <sheetFormatPr defaultRowHeight="15"/>
  <cols>
    <col min="1" max="1" width="24.42578125" customWidth="1"/>
    <col min="10" max="10" width="8.5703125" customWidth="1"/>
  </cols>
  <sheetData>
    <row r="1" spans="1:14" ht="15.75" thickBot="1">
      <c r="A1" s="21"/>
      <c r="B1" s="21"/>
      <c r="C1" s="134" t="s">
        <v>20</v>
      </c>
      <c r="D1" s="135"/>
      <c r="E1" s="135"/>
      <c r="F1" s="135"/>
      <c r="G1" s="135"/>
      <c r="H1" s="135"/>
      <c r="I1" s="136"/>
      <c r="J1" s="21"/>
      <c r="K1" s="21"/>
    </row>
    <row r="2" spans="1:14" ht="60.75" thickBot="1">
      <c r="A2" s="24" t="s">
        <v>21</v>
      </c>
      <c r="B2" s="25" t="s">
        <v>9</v>
      </c>
      <c r="C2" s="69" t="s">
        <v>0</v>
      </c>
      <c r="D2" s="40" t="s">
        <v>1</v>
      </c>
      <c r="E2" s="40" t="s">
        <v>2</v>
      </c>
      <c r="F2" s="40" t="s">
        <v>3</v>
      </c>
      <c r="G2" s="40" t="s">
        <v>4</v>
      </c>
      <c r="H2" s="40" t="s">
        <v>5</v>
      </c>
      <c r="I2" s="39" t="s">
        <v>6</v>
      </c>
      <c r="J2" s="38" t="s">
        <v>11</v>
      </c>
      <c r="K2" s="34" t="s">
        <v>16</v>
      </c>
    </row>
    <row r="3" spans="1:14">
      <c r="A3" s="42" t="s">
        <v>22</v>
      </c>
      <c r="B3" s="35">
        <v>1</v>
      </c>
      <c r="C3" s="126">
        <v>0</v>
      </c>
      <c r="D3" s="127">
        <v>0</v>
      </c>
      <c r="E3" s="127">
        <v>1</v>
      </c>
      <c r="F3" s="127">
        <v>0</v>
      </c>
      <c r="G3" s="127">
        <v>1</v>
      </c>
      <c r="H3" s="127">
        <v>0</v>
      </c>
      <c r="I3" s="128">
        <v>0</v>
      </c>
      <c r="J3" s="17">
        <f>SUM(C3:I3)</f>
        <v>2</v>
      </c>
      <c r="K3" s="15">
        <f>IF(J3=0,0,EXP(-((J3-1)^2)/(($N$4/3)^2)))</f>
        <v>0.83220750069030125</v>
      </c>
      <c r="M3" s="19" t="s">
        <v>14</v>
      </c>
      <c r="N3" s="15">
        <f>SUM(C3:I30)</f>
        <v>66</v>
      </c>
    </row>
    <row r="4" spans="1:14">
      <c r="A4" s="43" t="s">
        <v>23</v>
      </c>
      <c r="B4" s="35">
        <v>2</v>
      </c>
      <c r="C4" s="129">
        <v>0</v>
      </c>
      <c r="D4" s="125">
        <v>0</v>
      </c>
      <c r="E4" s="125">
        <v>1</v>
      </c>
      <c r="F4" s="125">
        <v>0</v>
      </c>
      <c r="G4" s="125">
        <v>1</v>
      </c>
      <c r="H4" s="125">
        <v>0</v>
      </c>
      <c r="I4" s="130">
        <v>0</v>
      </c>
      <c r="J4" s="71">
        <f t="shared" ref="J4:J30" si="0">SUM(C4:I4)</f>
        <v>2</v>
      </c>
      <c r="K4" s="4">
        <f t="shared" ref="K4:K30" si="1">IF(J4=0,0,EXP(-((J4-1)^2)/(($N$4/3)^2)))</f>
        <v>0.83220750069030125</v>
      </c>
      <c r="M4" s="12" t="s">
        <v>13</v>
      </c>
      <c r="N4" s="4">
        <f>COUNT(C32:I32)</f>
        <v>7</v>
      </c>
    </row>
    <row r="5" spans="1:14">
      <c r="A5" s="44" t="s">
        <v>24</v>
      </c>
      <c r="B5" s="35">
        <v>4</v>
      </c>
      <c r="C5" s="129">
        <v>0</v>
      </c>
      <c r="D5" s="125">
        <v>0</v>
      </c>
      <c r="E5" s="125">
        <v>1</v>
      </c>
      <c r="F5" s="125">
        <v>0</v>
      </c>
      <c r="G5" s="125">
        <v>0</v>
      </c>
      <c r="H5" s="125">
        <v>1</v>
      </c>
      <c r="I5" s="130">
        <v>0</v>
      </c>
      <c r="J5" s="71">
        <f t="shared" si="0"/>
        <v>2</v>
      </c>
      <c r="K5" s="4">
        <f t="shared" si="1"/>
        <v>0.83220750069030125</v>
      </c>
      <c r="M5" s="12" t="s">
        <v>12</v>
      </c>
      <c r="N5" s="4">
        <f>COUNT(J3:J30)</f>
        <v>28</v>
      </c>
    </row>
    <row r="6" spans="1:14">
      <c r="A6" s="45" t="s">
        <v>25</v>
      </c>
      <c r="B6" s="35">
        <v>5</v>
      </c>
      <c r="C6" s="129">
        <v>0</v>
      </c>
      <c r="D6" s="125">
        <v>0</v>
      </c>
      <c r="E6" s="125">
        <v>1</v>
      </c>
      <c r="F6" s="125">
        <v>0</v>
      </c>
      <c r="G6" s="125">
        <v>0</v>
      </c>
      <c r="H6" s="125">
        <v>1</v>
      </c>
      <c r="I6" s="130">
        <v>0</v>
      </c>
      <c r="J6" s="71">
        <f t="shared" si="0"/>
        <v>2</v>
      </c>
      <c r="K6" s="4">
        <f t="shared" si="1"/>
        <v>0.83220750069030125</v>
      </c>
      <c r="M6" s="30" t="s">
        <v>17</v>
      </c>
      <c r="N6" s="4">
        <f>SUM(K3:K30)</f>
        <v>18.276534693454952</v>
      </c>
    </row>
    <row r="7" spans="1:14">
      <c r="A7" s="58" t="s">
        <v>26</v>
      </c>
      <c r="B7" s="35">
        <v>6</v>
      </c>
      <c r="C7" s="129">
        <v>0</v>
      </c>
      <c r="D7" s="125">
        <v>0</v>
      </c>
      <c r="E7" s="125">
        <v>1</v>
      </c>
      <c r="F7" s="125">
        <v>0</v>
      </c>
      <c r="G7" s="125">
        <v>1</v>
      </c>
      <c r="H7" s="125">
        <v>0</v>
      </c>
      <c r="I7" s="130">
        <v>0</v>
      </c>
      <c r="J7" s="71">
        <f t="shared" si="0"/>
        <v>2</v>
      </c>
      <c r="K7" s="4">
        <f t="shared" si="1"/>
        <v>0.83220750069030125</v>
      </c>
      <c r="M7" s="12" t="s">
        <v>18</v>
      </c>
      <c r="N7" s="4">
        <f>SUM(C32:I32)</f>
        <v>3.1910824917962359</v>
      </c>
    </row>
    <row r="8" spans="1:14" ht="15.75" thickBot="1">
      <c r="A8" s="46" t="s">
        <v>27</v>
      </c>
      <c r="B8" s="35">
        <v>7</v>
      </c>
      <c r="C8" s="129">
        <v>0</v>
      </c>
      <c r="D8" s="125">
        <v>0</v>
      </c>
      <c r="E8" s="125">
        <v>1</v>
      </c>
      <c r="F8" s="125">
        <v>0</v>
      </c>
      <c r="G8" s="125">
        <v>1</v>
      </c>
      <c r="H8" s="125">
        <v>0</v>
      </c>
      <c r="I8" s="130">
        <v>0</v>
      </c>
      <c r="J8" s="71">
        <f t="shared" si="0"/>
        <v>2</v>
      </c>
      <c r="K8" s="4">
        <f t="shared" si="1"/>
        <v>0.83220750069030125</v>
      </c>
      <c r="M8" s="31" t="s">
        <v>19</v>
      </c>
      <c r="N8" s="32">
        <f>SUM(N6:N7)/SUM(N4:N5)</f>
        <v>0.61336049100717682</v>
      </c>
    </row>
    <row r="9" spans="1:14">
      <c r="A9" s="47" t="s">
        <v>28</v>
      </c>
      <c r="B9" s="35">
        <v>8</v>
      </c>
      <c r="C9" s="129">
        <v>0</v>
      </c>
      <c r="D9" s="125">
        <v>0</v>
      </c>
      <c r="E9" s="125">
        <v>1</v>
      </c>
      <c r="F9" s="125">
        <v>0</v>
      </c>
      <c r="G9" s="125">
        <v>1</v>
      </c>
      <c r="H9" s="125">
        <v>0</v>
      </c>
      <c r="I9" s="130">
        <v>0</v>
      </c>
      <c r="J9" s="71">
        <f t="shared" si="0"/>
        <v>2</v>
      </c>
      <c r="K9" s="4">
        <f t="shared" si="1"/>
        <v>0.83220750069030125</v>
      </c>
    </row>
    <row r="10" spans="1:14">
      <c r="A10" s="48" t="s">
        <v>29</v>
      </c>
      <c r="B10" s="35">
        <v>12</v>
      </c>
      <c r="C10" s="129">
        <v>0</v>
      </c>
      <c r="D10" s="125">
        <v>0</v>
      </c>
      <c r="E10" s="125">
        <v>1</v>
      </c>
      <c r="F10" s="125">
        <v>0</v>
      </c>
      <c r="G10" s="125">
        <v>1</v>
      </c>
      <c r="H10" s="125">
        <v>0</v>
      </c>
      <c r="I10" s="130">
        <v>0</v>
      </c>
      <c r="J10" s="71">
        <f t="shared" si="0"/>
        <v>2</v>
      </c>
      <c r="K10" s="4">
        <f t="shared" si="1"/>
        <v>0.83220750069030125</v>
      </c>
    </row>
    <row r="11" spans="1:14">
      <c r="A11" s="49" t="s">
        <v>30</v>
      </c>
      <c r="B11" s="35">
        <v>13</v>
      </c>
      <c r="C11" s="129">
        <v>0</v>
      </c>
      <c r="D11" s="125">
        <v>0</v>
      </c>
      <c r="E11" s="125">
        <v>1</v>
      </c>
      <c r="F11" s="125">
        <v>0</v>
      </c>
      <c r="G11" s="125">
        <v>1</v>
      </c>
      <c r="H11" s="125">
        <v>1</v>
      </c>
      <c r="I11" s="130">
        <v>0</v>
      </c>
      <c r="J11" s="71">
        <f t="shared" si="0"/>
        <v>3</v>
      </c>
      <c r="K11" s="4">
        <f t="shared" si="1"/>
        <v>0.47965226883004436</v>
      </c>
    </row>
    <row r="12" spans="1:14">
      <c r="A12" s="50" t="s">
        <v>31</v>
      </c>
      <c r="B12" s="35">
        <v>14</v>
      </c>
      <c r="C12" s="129">
        <v>1</v>
      </c>
      <c r="D12" s="125">
        <v>1</v>
      </c>
      <c r="E12" s="125">
        <v>0</v>
      </c>
      <c r="F12" s="125">
        <v>1</v>
      </c>
      <c r="G12" s="125">
        <v>0</v>
      </c>
      <c r="H12" s="125">
        <v>1</v>
      </c>
      <c r="I12" s="130">
        <v>0</v>
      </c>
      <c r="J12" s="71">
        <f t="shared" si="0"/>
        <v>4</v>
      </c>
      <c r="K12" s="4">
        <f t="shared" si="1"/>
        <v>0.1914628996787055</v>
      </c>
    </row>
    <row r="13" spans="1:14">
      <c r="A13" s="51" t="s">
        <v>32</v>
      </c>
      <c r="B13" s="35">
        <v>15</v>
      </c>
      <c r="C13" s="129">
        <v>1</v>
      </c>
      <c r="D13" s="125">
        <v>1</v>
      </c>
      <c r="E13" s="125">
        <v>0</v>
      </c>
      <c r="F13" s="125">
        <v>1</v>
      </c>
      <c r="G13" s="125">
        <v>0</v>
      </c>
      <c r="H13" s="125">
        <v>0</v>
      </c>
      <c r="I13" s="130">
        <v>0</v>
      </c>
      <c r="J13" s="71">
        <f t="shared" si="0"/>
        <v>3</v>
      </c>
      <c r="K13" s="4">
        <f t="shared" si="1"/>
        <v>0.47965226883004436</v>
      </c>
    </row>
    <row r="14" spans="1:14">
      <c r="A14" s="52" t="s">
        <v>33</v>
      </c>
      <c r="B14" s="35">
        <v>16</v>
      </c>
      <c r="C14" s="129">
        <v>1</v>
      </c>
      <c r="D14" s="125">
        <v>1</v>
      </c>
      <c r="E14" s="125">
        <v>0</v>
      </c>
      <c r="F14" s="125">
        <v>1</v>
      </c>
      <c r="G14" s="125">
        <v>0</v>
      </c>
      <c r="H14" s="125">
        <v>0</v>
      </c>
      <c r="I14" s="130">
        <v>0</v>
      </c>
      <c r="J14" s="71">
        <f t="shared" si="0"/>
        <v>3</v>
      </c>
      <c r="K14" s="4">
        <f t="shared" si="1"/>
        <v>0.47965226883004436</v>
      </c>
    </row>
    <row r="15" spans="1:14">
      <c r="A15" s="53" t="s">
        <v>34</v>
      </c>
      <c r="B15" s="35">
        <v>17</v>
      </c>
      <c r="C15" s="129">
        <v>1</v>
      </c>
      <c r="D15" s="125">
        <v>1</v>
      </c>
      <c r="E15" s="125">
        <v>0</v>
      </c>
      <c r="F15" s="125">
        <v>1</v>
      </c>
      <c r="G15" s="125">
        <v>0</v>
      </c>
      <c r="H15" s="125">
        <v>0</v>
      </c>
      <c r="I15" s="130">
        <v>0</v>
      </c>
      <c r="J15" s="71">
        <f t="shared" si="0"/>
        <v>3</v>
      </c>
      <c r="K15" s="4">
        <f t="shared" si="1"/>
        <v>0.47965226883004436</v>
      </c>
    </row>
    <row r="16" spans="1:14">
      <c r="A16" s="59" t="s">
        <v>78</v>
      </c>
      <c r="B16" s="35">
        <v>18</v>
      </c>
      <c r="C16" s="129">
        <v>1</v>
      </c>
      <c r="D16" s="125">
        <v>1</v>
      </c>
      <c r="E16" s="125">
        <v>0</v>
      </c>
      <c r="F16" s="125">
        <v>1</v>
      </c>
      <c r="G16" s="125">
        <v>0</v>
      </c>
      <c r="H16" s="125">
        <v>0</v>
      </c>
      <c r="I16" s="130">
        <v>0</v>
      </c>
      <c r="J16" s="71">
        <f t="shared" si="0"/>
        <v>3</v>
      </c>
      <c r="K16" s="4">
        <f t="shared" si="1"/>
        <v>0.47965226883004436</v>
      </c>
    </row>
    <row r="17" spans="1:11">
      <c r="A17" s="60" t="s">
        <v>35</v>
      </c>
      <c r="B17" s="35">
        <v>19</v>
      </c>
      <c r="C17" s="129">
        <v>1</v>
      </c>
      <c r="D17" s="125">
        <v>1</v>
      </c>
      <c r="E17" s="125">
        <v>0</v>
      </c>
      <c r="F17" s="125">
        <v>1</v>
      </c>
      <c r="G17" s="125">
        <v>0</v>
      </c>
      <c r="H17" s="125">
        <v>0</v>
      </c>
      <c r="I17" s="130">
        <v>0</v>
      </c>
      <c r="J17" s="71">
        <f t="shared" si="0"/>
        <v>3</v>
      </c>
      <c r="K17" s="4">
        <f t="shared" si="1"/>
        <v>0.47965226883004436</v>
      </c>
    </row>
    <row r="18" spans="1:11">
      <c r="A18" s="61" t="s">
        <v>36</v>
      </c>
      <c r="B18" s="35">
        <v>20</v>
      </c>
      <c r="C18" s="129">
        <v>1</v>
      </c>
      <c r="D18" s="125">
        <v>1</v>
      </c>
      <c r="E18" s="125">
        <v>0</v>
      </c>
      <c r="F18" s="125">
        <v>1</v>
      </c>
      <c r="G18" s="125">
        <v>0</v>
      </c>
      <c r="H18" s="125">
        <v>0</v>
      </c>
      <c r="I18" s="130">
        <v>0</v>
      </c>
      <c r="J18" s="71">
        <f t="shared" si="0"/>
        <v>3</v>
      </c>
      <c r="K18" s="4">
        <f t="shared" si="1"/>
        <v>0.47965226883004436</v>
      </c>
    </row>
    <row r="19" spans="1:11">
      <c r="A19" s="54" t="s">
        <v>37</v>
      </c>
      <c r="B19" s="35">
        <v>21</v>
      </c>
      <c r="C19" s="129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1</v>
      </c>
      <c r="I19" s="130">
        <v>0</v>
      </c>
      <c r="J19" s="71">
        <f t="shared" si="0"/>
        <v>1</v>
      </c>
      <c r="K19" s="4">
        <f t="shared" si="1"/>
        <v>1</v>
      </c>
    </row>
    <row r="20" spans="1:11">
      <c r="A20" s="62" t="s">
        <v>38</v>
      </c>
      <c r="B20" s="35">
        <v>22</v>
      </c>
      <c r="C20" s="129">
        <v>1</v>
      </c>
      <c r="D20" s="125">
        <v>0</v>
      </c>
      <c r="E20" s="125">
        <v>0</v>
      </c>
      <c r="F20" s="125">
        <v>1</v>
      </c>
      <c r="G20" s="125">
        <v>0</v>
      </c>
      <c r="H20" s="125">
        <v>0</v>
      </c>
      <c r="I20" s="130">
        <v>0</v>
      </c>
      <c r="J20" s="71">
        <f t="shared" si="0"/>
        <v>2</v>
      </c>
      <c r="K20" s="4">
        <f t="shared" si="1"/>
        <v>0.83220750069030125</v>
      </c>
    </row>
    <row r="21" spans="1:11">
      <c r="A21" s="63" t="s">
        <v>39</v>
      </c>
      <c r="B21" s="35">
        <v>23</v>
      </c>
      <c r="C21" s="129">
        <v>1</v>
      </c>
      <c r="D21" s="125">
        <v>0</v>
      </c>
      <c r="E21" s="125">
        <v>0</v>
      </c>
      <c r="F21" s="125">
        <v>1</v>
      </c>
      <c r="G21" s="125">
        <v>0</v>
      </c>
      <c r="H21" s="125">
        <v>0</v>
      </c>
      <c r="I21" s="130">
        <v>0</v>
      </c>
      <c r="J21" s="71">
        <f t="shared" si="0"/>
        <v>2</v>
      </c>
      <c r="K21" s="4">
        <f t="shared" si="1"/>
        <v>0.83220750069030125</v>
      </c>
    </row>
    <row r="22" spans="1:11">
      <c r="A22" s="64" t="s">
        <v>40</v>
      </c>
      <c r="B22" s="35">
        <v>24</v>
      </c>
      <c r="C22" s="129">
        <v>1</v>
      </c>
      <c r="D22" s="125">
        <v>0</v>
      </c>
      <c r="E22" s="125">
        <v>0</v>
      </c>
      <c r="F22" s="125">
        <v>1</v>
      </c>
      <c r="G22" s="125">
        <v>0</v>
      </c>
      <c r="H22" s="125">
        <v>0</v>
      </c>
      <c r="I22" s="130">
        <v>0</v>
      </c>
      <c r="J22" s="71">
        <f t="shared" si="0"/>
        <v>2</v>
      </c>
      <c r="K22" s="4">
        <f t="shared" si="1"/>
        <v>0.83220750069030125</v>
      </c>
    </row>
    <row r="23" spans="1:11">
      <c r="A23" s="65" t="s">
        <v>41</v>
      </c>
      <c r="B23" s="35">
        <v>25</v>
      </c>
      <c r="C23" s="129">
        <v>1</v>
      </c>
      <c r="D23" s="125">
        <v>0</v>
      </c>
      <c r="E23" s="125">
        <v>0</v>
      </c>
      <c r="F23" s="125">
        <v>1</v>
      </c>
      <c r="G23" s="125">
        <v>0</v>
      </c>
      <c r="H23" s="125">
        <v>0</v>
      </c>
      <c r="I23" s="130">
        <v>0</v>
      </c>
      <c r="J23" s="71">
        <f t="shared" si="0"/>
        <v>2</v>
      </c>
      <c r="K23" s="4">
        <f t="shared" si="1"/>
        <v>0.83220750069030125</v>
      </c>
    </row>
    <row r="24" spans="1:11">
      <c r="A24" s="55" t="s">
        <v>42</v>
      </c>
      <c r="B24" s="35">
        <v>26</v>
      </c>
      <c r="C24" s="129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1</v>
      </c>
      <c r="I24" s="130">
        <v>1</v>
      </c>
      <c r="J24" s="71">
        <f t="shared" si="0"/>
        <v>2</v>
      </c>
      <c r="K24" s="4">
        <f t="shared" si="1"/>
        <v>0.83220750069030125</v>
      </c>
    </row>
    <row r="25" spans="1:11">
      <c r="A25" s="56" t="s">
        <v>43</v>
      </c>
      <c r="B25" s="35">
        <v>28</v>
      </c>
      <c r="C25" s="129">
        <v>1</v>
      </c>
      <c r="D25" s="125">
        <v>1</v>
      </c>
      <c r="E25" s="125">
        <v>0</v>
      </c>
      <c r="F25" s="125">
        <v>1</v>
      </c>
      <c r="G25" s="125">
        <v>0</v>
      </c>
      <c r="H25" s="125">
        <v>1</v>
      </c>
      <c r="I25" s="130">
        <v>1</v>
      </c>
      <c r="J25" s="71">
        <f t="shared" si="0"/>
        <v>5</v>
      </c>
      <c r="K25" s="4">
        <f t="shared" si="1"/>
        <v>5.2930501932708797E-2</v>
      </c>
    </row>
    <row r="26" spans="1:11">
      <c r="A26" s="66" t="s">
        <v>44</v>
      </c>
      <c r="B26" s="35">
        <v>32</v>
      </c>
      <c r="C26" s="129">
        <v>0</v>
      </c>
      <c r="D26" s="125">
        <v>0</v>
      </c>
      <c r="E26" s="125">
        <v>0</v>
      </c>
      <c r="F26" s="125">
        <v>0</v>
      </c>
      <c r="G26" s="125">
        <v>0</v>
      </c>
      <c r="H26" s="125">
        <v>1</v>
      </c>
      <c r="I26" s="130">
        <v>1</v>
      </c>
      <c r="J26" s="71">
        <f t="shared" si="0"/>
        <v>2</v>
      </c>
      <c r="K26" s="4">
        <f t="shared" si="1"/>
        <v>0.83220750069030125</v>
      </c>
    </row>
    <row r="27" spans="1:11">
      <c r="A27" s="67" t="s">
        <v>45</v>
      </c>
      <c r="B27" s="35">
        <v>33</v>
      </c>
      <c r="C27" s="129">
        <v>0</v>
      </c>
      <c r="D27" s="125">
        <v>0</v>
      </c>
      <c r="E27" s="125">
        <v>1</v>
      </c>
      <c r="F27" s="125">
        <v>0</v>
      </c>
      <c r="G27" s="125">
        <v>0</v>
      </c>
      <c r="H27" s="125">
        <v>1</v>
      </c>
      <c r="I27" s="130">
        <v>0</v>
      </c>
      <c r="J27" s="71">
        <f t="shared" si="0"/>
        <v>2</v>
      </c>
      <c r="K27" s="4">
        <f t="shared" si="1"/>
        <v>0.83220750069030125</v>
      </c>
    </row>
    <row r="28" spans="1:11">
      <c r="A28" s="68" t="s">
        <v>46</v>
      </c>
      <c r="B28" s="35">
        <v>34</v>
      </c>
      <c r="C28" s="129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1</v>
      </c>
      <c r="I28" s="130">
        <v>0</v>
      </c>
      <c r="J28" s="71">
        <f t="shared" si="0"/>
        <v>1</v>
      </c>
      <c r="K28" s="4">
        <f t="shared" si="1"/>
        <v>1</v>
      </c>
    </row>
    <row r="29" spans="1:11">
      <c r="A29" s="57" t="s">
        <v>47</v>
      </c>
      <c r="B29" s="35">
        <v>37</v>
      </c>
      <c r="C29" s="129">
        <v>1</v>
      </c>
      <c r="D29" s="125">
        <v>1</v>
      </c>
      <c r="E29" s="125">
        <v>0</v>
      </c>
      <c r="F29" s="125">
        <v>1</v>
      </c>
      <c r="G29" s="125">
        <v>0</v>
      </c>
      <c r="H29" s="125">
        <v>1</v>
      </c>
      <c r="I29" s="130">
        <v>0</v>
      </c>
      <c r="J29" s="71">
        <f t="shared" si="0"/>
        <v>4</v>
      </c>
      <c r="K29" s="4">
        <f t="shared" si="1"/>
        <v>0.1914628996787055</v>
      </c>
    </row>
    <row r="30" spans="1:11" ht="15.75" thickBot="1">
      <c r="A30" s="37" t="s">
        <v>8</v>
      </c>
      <c r="B30" s="1">
        <v>39</v>
      </c>
      <c r="C30" s="131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3">
        <v>0</v>
      </c>
      <c r="J30" s="11">
        <f t="shared" si="0"/>
        <v>0</v>
      </c>
      <c r="K30" s="20">
        <f t="shared" si="1"/>
        <v>0</v>
      </c>
    </row>
    <row r="31" spans="1:11">
      <c r="A31" s="28" t="s">
        <v>11</v>
      </c>
      <c r="B31" s="22"/>
      <c r="C31" s="71">
        <f>SUM(C3:C30)</f>
        <v>13</v>
      </c>
      <c r="D31" s="71">
        <f t="shared" ref="D31:I31" si="2">SUM(D3:D30)</f>
        <v>9</v>
      </c>
      <c r="E31" s="71">
        <f t="shared" si="2"/>
        <v>10</v>
      </c>
      <c r="F31" s="71">
        <f t="shared" si="2"/>
        <v>13</v>
      </c>
      <c r="G31" s="71">
        <f t="shared" si="2"/>
        <v>7</v>
      </c>
      <c r="H31" s="71">
        <f t="shared" si="2"/>
        <v>11</v>
      </c>
      <c r="I31" s="4">
        <f t="shared" si="2"/>
        <v>3</v>
      </c>
    </row>
    <row r="32" spans="1:11" ht="15.75" thickBot="1">
      <c r="A32" s="29" t="s">
        <v>15</v>
      </c>
      <c r="B32" s="23"/>
      <c r="C32" s="11">
        <f t="shared" ref="C32:I32" si="3">IF(C31=0, 0, EXP(-((C31-1)^2)/(($N$5/3)^2)))</f>
        <v>0.1914628996787055</v>
      </c>
      <c r="D32" s="11">
        <f t="shared" si="3"/>
        <v>0.47965226883004436</v>
      </c>
      <c r="E32" s="11">
        <f t="shared" si="3"/>
        <v>0.39461410586762402</v>
      </c>
      <c r="F32" s="11">
        <f t="shared" si="3"/>
        <v>0.1914628996787055</v>
      </c>
      <c r="G32" s="11">
        <f t="shared" si="3"/>
        <v>0.66148676305748499</v>
      </c>
      <c r="H32" s="11">
        <f t="shared" si="3"/>
        <v>0.31728362670156468</v>
      </c>
      <c r="I32" s="20">
        <f t="shared" si="3"/>
        <v>0.95511992798210699</v>
      </c>
    </row>
  </sheetData>
  <mergeCells count="1">
    <mergeCell ref="C1:I1"/>
  </mergeCells>
  <conditionalFormatting sqref="C3:I30">
    <cfRule type="colorScale" priority="2">
      <colorScale>
        <cfvo type="min" val="0"/>
        <cfvo type="max" val="0"/>
        <color theme="5" tint="0.79998168889431442"/>
        <color theme="6" tint="0.79998168889431442"/>
      </colorScale>
    </cfRule>
    <cfRule type="iconSet" priority="1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A19" workbookViewId="0">
      <selection activeCell="D60" sqref="D60"/>
    </sheetView>
  </sheetViews>
  <sheetFormatPr defaultRowHeight="15"/>
  <cols>
    <col min="1" max="1" width="24.42578125" customWidth="1"/>
    <col min="10" max="10" width="8.5703125" customWidth="1"/>
  </cols>
  <sheetData>
    <row r="1" spans="1:14" ht="15.75" thickBot="1">
      <c r="A1" s="41"/>
      <c r="B1" s="41"/>
      <c r="C1" s="134" t="s">
        <v>20</v>
      </c>
      <c r="D1" s="135"/>
      <c r="E1" s="135"/>
      <c r="F1" s="135"/>
      <c r="G1" s="135"/>
      <c r="H1" s="135"/>
      <c r="I1" s="136"/>
      <c r="J1" s="41"/>
      <c r="K1" s="41"/>
    </row>
    <row r="2" spans="1:14" ht="60.75" thickBot="1">
      <c r="A2" s="24" t="s">
        <v>21</v>
      </c>
      <c r="B2" s="26" t="s">
        <v>9</v>
      </c>
      <c r="C2" s="69" t="s">
        <v>0</v>
      </c>
      <c r="D2" s="40" t="s">
        <v>1</v>
      </c>
      <c r="E2" s="40" t="s">
        <v>2</v>
      </c>
      <c r="F2" s="40" t="s">
        <v>3</v>
      </c>
      <c r="G2" s="40" t="s">
        <v>4</v>
      </c>
      <c r="H2" s="40" t="s">
        <v>5</v>
      </c>
      <c r="I2" s="39" t="s">
        <v>6</v>
      </c>
      <c r="J2" s="38" t="s">
        <v>11</v>
      </c>
      <c r="K2" s="34" t="s">
        <v>16</v>
      </c>
    </row>
    <row r="3" spans="1:14">
      <c r="A3" s="72" t="s">
        <v>48</v>
      </c>
      <c r="B3" s="35">
        <v>1</v>
      </c>
      <c r="C3" s="126">
        <v>0</v>
      </c>
      <c r="D3" s="127">
        <v>0</v>
      </c>
      <c r="E3" s="127">
        <v>1</v>
      </c>
      <c r="F3" s="127">
        <v>0</v>
      </c>
      <c r="G3" s="127">
        <v>1</v>
      </c>
      <c r="H3" s="127">
        <v>0</v>
      </c>
      <c r="I3" s="128">
        <v>0</v>
      </c>
      <c r="J3" s="17">
        <f>SUM(C3:I3)</f>
        <v>2</v>
      </c>
      <c r="K3" s="15">
        <f>IF(J3=0,0,EXP(-((J3-1)^2)/(($N$4/3)^2)))</f>
        <v>0.83220750069030125</v>
      </c>
      <c r="L3" s="70"/>
      <c r="M3" s="19" t="s">
        <v>14</v>
      </c>
      <c r="N3" s="15">
        <f>SUM(C3:I54)</f>
        <v>117</v>
      </c>
    </row>
    <row r="4" spans="1:14">
      <c r="A4" s="73" t="s">
        <v>49</v>
      </c>
      <c r="B4" s="35">
        <v>2</v>
      </c>
      <c r="C4" s="129">
        <v>0</v>
      </c>
      <c r="D4" s="125">
        <v>0</v>
      </c>
      <c r="E4" s="125">
        <v>1</v>
      </c>
      <c r="F4" s="125">
        <v>0</v>
      </c>
      <c r="G4" s="125">
        <v>1</v>
      </c>
      <c r="H4" s="125">
        <v>0</v>
      </c>
      <c r="I4" s="130">
        <v>0</v>
      </c>
      <c r="J4" s="71">
        <f t="shared" ref="J4:J54" si="0">SUM(C4:I4)</f>
        <v>2</v>
      </c>
      <c r="K4" s="4">
        <f t="shared" ref="K4:K54" si="1">IF(J4=0,0,EXP(-((J4-1)^2)/(($N$4/3)^2)))</f>
        <v>0.83220750069030125</v>
      </c>
      <c r="L4" s="70"/>
      <c r="M4" s="12" t="s">
        <v>13</v>
      </c>
      <c r="N4" s="4">
        <f>COUNT(C56:I56)</f>
        <v>7</v>
      </c>
    </row>
    <row r="5" spans="1:14">
      <c r="A5" s="74" t="s">
        <v>50</v>
      </c>
      <c r="B5" s="35">
        <v>3</v>
      </c>
      <c r="C5" s="129">
        <v>0</v>
      </c>
      <c r="D5" s="125">
        <v>0</v>
      </c>
      <c r="E5" s="125">
        <v>1</v>
      </c>
      <c r="F5" s="125">
        <v>0</v>
      </c>
      <c r="G5" s="125">
        <v>1</v>
      </c>
      <c r="H5" s="125">
        <v>0</v>
      </c>
      <c r="I5" s="130">
        <v>0</v>
      </c>
      <c r="J5" s="71">
        <f t="shared" si="0"/>
        <v>2</v>
      </c>
      <c r="K5" s="4">
        <f t="shared" si="1"/>
        <v>0.83220750069030125</v>
      </c>
      <c r="L5" s="70"/>
      <c r="M5" s="12" t="s">
        <v>12</v>
      </c>
      <c r="N5" s="4">
        <f>COUNT(J3:J54)</f>
        <v>52</v>
      </c>
    </row>
    <row r="6" spans="1:14">
      <c r="A6" s="75" t="s">
        <v>51</v>
      </c>
      <c r="B6" s="35">
        <v>4</v>
      </c>
      <c r="C6" s="129">
        <v>0</v>
      </c>
      <c r="D6" s="125">
        <v>0</v>
      </c>
      <c r="E6" s="125">
        <v>1</v>
      </c>
      <c r="F6" s="125">
        <v>0</v>
      </c>
      <c r="G6" s="125">
        <v>1</v>
      </c>
      <c r="H6" s="125">
        <v>0</v>
      </c>
      <c r="I6" s="130">
        <v>0</v>
      </c>
      <c r="J6" s="71">
        <f t="shared" si="0"/>
        <v>2</v>
      </c>
      <c r="K6" s="4">
        <f t="shared" si="1"/>
        <v>0.83220750069030125</v>
      </c>
      <c r="L6" s="70"/>
      <c r="M6" s="30" t="s">
        <v>17</v>
      </c>
      <c r="N6" s="4">
        <f>SUM(K3:K54)</f>
        <v>36.452798084239184</v>
      </c>
    </row>
    <row r="7" spans="1:14">
      <c r="A7" s="76" t="s">
        <v>52</v>
      </c>
      <c r="B7" s="35">
        <v>5</v>
      </c>
      <c r="C7" s="129">
        <v>0</v>
      </c>
      <c r="D7" s="125">
        <v>0</v>
      </c>
      <c r="E7" s="125">
        <v>1</v>
      </c>
      <c r="F7" s="125">
        <v>0</v>
      </c>
      <c r="G7" s="125">
        <v>1</v>
      </c>
      <c r="H7" s="125">
        <v>0</v>
      </c>
      <c r="I7" s="130">
        <v>0</v>
      </c>
      <c r="J7" s="71">
        <f t="shared" si="0"/>
        <v>2</v>
      </c>
      <c r="K7" s="4">
        <f t="shared" si="1"/>
        <v>0.83220750069030125</v>
      </c>
      <c r="L7" s="70"/>
      <c r="M7" s="12" t="s">
        <v>18</v>
      </c>
      <c r="N7" s="4">
        <f>SUM(C56:I56)</f>
        <v>3.1685050004290813</v>
      </c>
    </row>
    <row r="8" spans="1:14" ht="15.75" thickBot="1">
      <c r="A8" s="77" t="s">
        <v>53</v>
      </c>
      <c r="B8" s="35">
        <v>6</v>
      </c>
      <c r="C8" s="129">
        <v>0</v>
      </c>
      <c r="D8" s="125">
        <v>0</v>
      </c>
      <c r="E8" s="125">
        <v>1</v>
      </c>
      <c r="F8" s="125">
        <v>0</v>
      </c>
      <c r="G8" s="125">
        <v>0</v>
      </c>
      <c r="H8" s="125">
        <v>0</v>
      </c>
      <c r="I8" s="130">
        <v>0</v>
      </c>
      <c r="J8" s="71">
        <f t="shared" si="0"/>
        <v>1</v>
      </c>
      <c r="K8" s="4">
        <f t="shared" si="1"/>
        <v>1</v>
      </c>
      <c r="L8" s="70"/>
      <c r="M8" s="31" t="s">
        <v>19</v>
      </c>
      <c r="N8" s="32">
        <f>SUM(N6:N7)/SUM(N4:N5)</f>
        <v>0.67154750990963152</v>
      </c>
    </row>
    <row r="9" spans="1:14">
      <c r="A9" s="100" t="s">
        <v>54</v>
      </c>
      <c r="B9" s="35">
        <v>7</v>
      </c>
      <c r="C9" s="129">
        <v>0</v>
      </c>
      <c r="D9" s="125">
        <v>0</v>
      </c>
      <c r="E9" s="125">
        <v>1</v>
      </c>
      <c r="F9" s="125">
        <v>0</v>
      </c>
      <c r="G9" s="125">
        <v>0</v>
      </c>
      <c r="H9" s="125">
        <v>0</v>
      </c>
      <c r="I9" s="130">
        <v>0</v>
      </c>
      <c r="J9" s="71">
        <f t="shared" si="0"/>
        <v>1</v>
      </c>
      <c r="K9" s="4">
        <f t="shared" si="1"/>
        <v>1</v>
      </c>
    </row>
    <row r="10" spans="1:14">
      <c r="A10" s="101" t="s">
        <v>55</v>
      </c>
      <c r="B10" s="35">
        <v>8</v>
      </c>
      <c r="C10" s="129">
        <v>0</v>
      </c>
      <c r="D10" s="125">
        <v>0</v>
      </c>
      <c r="E10" s="125">
        <v>1</v>
      </c>
      <c r="F10" s="125">
        <v>0</v>
      </c>
      <c r="G10" s="125">
        <v>1</v>
      </c>
      <c r="H10" s="125">
        <v>0</v>
      </c>
      <c r="I10" s="130">
        <v>0</v>
      </c>
      <c r="J10" s="71">
        <f t="shared" si="0"/>
        <v>2</v>
      </c>
      <c r="K10" s="4">
        <f t="shared" si="1"/>
        <v>0.83220750069030125</v>
      </c>
    </row>
    <row r="11" spans="1:14">
      <c r="A11" s="102" t="s">
        <v>56</v>
      </c>
      <c r="B11" s="35">
        <v>9</v>
      </c>
      <c r="C11" s="129">
        <v>0</v>
      </c>
      <c r="D11" s="125">
        <v>0</v>
      </c>
      <c r="E11" s="125">
        <v>1</v>
      </c>
      <c r="F11" s="125">
        <v>0</v>
      </c>
      <c r="G11" s="125">
        <v>1</v>
      </c>
      <c r="H11" s="125">
        <v>0</v>
      </c>
      <c r="I11" s="130">
        <v>0</v>
      </c>
      <c r="J11" s="71">
        <f t="shared" si="0"/>
        <v>2</v>
      </c>
      <c r="K11" s="4">
        <f t="shared" si="1"/>
        <v>0.83220750069030125</v>
      </c>
    </row>
    <row r="12" spans="1:14">
      <c r="A12" s="103" t="s">
        <v>57</v>
      </c>
      <c r="B12" s="35">
        <v>10</v>
      </c>
      <c r="C12" s="129">
        <v>0</v>
      </c>
      <c r="D12" s="125">
        <v>0</v>
      </c>
      <c r="E12" s="125">
        <v>1</v>
      </c>
      <c r="F12" s="125">
        <v>0</v>
      </c>
      <c r="G12" s="125">
        <v>1</v>
      </c>
      <c r="H12" s="125">
        <v>0</v>
      </c>
      <c r="I12" s="130">
        <v>0</v>
      </c>
      <c r="J12" s="71">
        <f t="shared" si="0"/>
        <v>2</v>
      </c>
      <c r="K12" s="4">
        <f t="shared" si="1"/>
        <v>0.83220750069030125</v>
      </c>
    </row>
    <row r="13" spans="1:14">
      <c r="A13" s="104" t="s">
        <v>58</v>
      </c>
      <c r="B13" s="35">
        <v>11</v>
      </c>
      <c r="C13" s="129">
        <v>0</v>
      </c>
      <c r="D13" s="125">
        <v>0</v>
      </c>
      <c r="E13" s="125">
        <v>1</v>
      </c>
      <c r="F13" s="125">
        <v>0</v>
      </c>
      <c r="G13" s="125">
        <v>1</v>
      </c>
      <c r="H13" s="125">
        <v>0</v>
      </c>
      <c r="I13" s="130">
        <v>0</v>
      </c>
      <c r="J13" s="71">
        <f t="shared" si="0"/>
        <v>2</v>
      </c>
      <c r="K13" s="4">
        <f t="shared" si="1"/>
        <v>0.83220750069030125</v>
      </c>
    </row>
    <row r="14" spans="1:14">
      <c r="A14" s="105" t="s">
        <v>59</v>
      </c>
      <c r="B14" s="35">
        <v>12</v>
      </c>
      <c r="C14" s="129">
        <v>0</v>
      </c>
      <c r="D14" s="125">
        <v>0</v>
      </c>
      <c r="E14" s="125">
        <v>1</v>
      </c>
      <c r="F14" s="125">
        <v>0</v>
      </c>
      <c r="G14" s="125">
        <v>0</v>
      </c>
      <c r="H14" s="125">
        <v>0</v>
      </c>
      <c r="I14" s="130">
        <v>0</v>
      </c>
      <c r="J14" s="71">
        <f t="shared" si="0"/>
        <v>1</v>
      </c>
      <c r="K14" s="4">
        <f t="shared" si="1"/>
        <v>1</v>
      </c>
    </row>
    <row r="15" spans="1:14">
      <c r="A15" s="106" t="s">
        <v>60</v>
      </c>
      <c r="B15" s="35">
        <v>13</v>
      </c>
      <c r="C15" s="129">
        <v>0</v>
      </c>
      <c r="D15" s="125">
        <v>0</v>
      </c>
      <c r="E15" s="125">
        <v>1</v>
      </c>
      <c r="F15" s="125">
        <v>0</v>
      </c>
      <c r="G15" s="125">
        <v>0</v>
      </c>
      <c r="H15" s="125">
        <v>0</v>
      </c>
      <c r="I15" s="130">
        <v>0</v>
      </c>
      <c r="J15" s="71">
        <f t="shared" si="0"/>
        <v>1</v>
      </c>
      <c r="K15" s="4">
        <f t="shared" si="1"/>
        <v>1</v>
      </c>
    </row>
    <row r="16" spans="1:14">
      <c r="A16" s="107" t="s">
        <v>24</v>
      </c>
      <c r="B16" s="35">
        <v>16</v>
      </c>
      <c r="C16" s="129">
        <v>0</v>
      </c>
      <c r="D16" s="125">
        <v>0</v>
      </c>
      <c r="E16" s="125">
        <v>1</v>
      </c>
      <c r="F16" s="125">
        <v>0</v>
      </c>
      <c r="G16" s="125">
        <v>0</v>
      </c>
      <c r="H16" s="125">
        <v>1</v>
      </c>
      <c r="I16" s="130">
        <v>0</v>
      </c>
      <c r="J16" s="71">
        <f t="shared" si="0"/>
        <v>2</v>
      </c>
      <c r="K16" s="4">
        <f t="shared" si="1"/>
        <v>0.83220750069030125</v>
      </c>
    </row>
    <row r="17" spans="1:11">
      <c r="A17" s="108" t="s">
        <v>25</v>
      </c>
      <c r="B17" s="35">
        <v>17</v>
      </c>
      <c r="C17" s="129">
        <v>0</v>
      </c>
      <c r="D17" s="125">
        <v>0</v>
      </c>
      <c r="E17" s="125">
        <v>1</v>
      </c>
      <c r="F17" s="125">
        <v>0</v>
      </c>
      <c r="G17" s="125">
        <v>0</v>
      </c>
      <c r="H17" s="125">
        <v>1</v>
      </c>
      <c r="I17" s="130">
        <v>0</v>
      </c>
      <c r="J17" s="71">
        <f t="shared" si="0"/>
        <v>2</v>
      </c>
      <c r="K17" s="4">
        <f t="shared" si="1"/>
        <v>0.83220750069030125</v>
      </c>
    </row>
    <row r="18" spans="1:11">
      <c r="A18" s="109" t="s">
        <v>26</v>
      </c>
      <c r="B18" s="35">
        <v>18</v>
      </c>
      <c r="C18" s="129">
        <v>0</v>
      </c>
      <c r="D18" s="125">
        <v>0</v>
      </c>
      <c r="E18" s="125">
        <v>1</v>
      </c>
      <c r="F18" s="125">
        <v>0</v>
      </c>
      <c r="G18" s="125">
        <v>1</v>
      </c>
      <c r="H18" s="125">
        <v>0</v>
      </c>
      <c r="I18" s="130">
        <v>0</v>
      </c>
      <c r="J18" s="71">
        <f t="shared" si="0"/>
        <v>2</v>
      </c>
      <c r="K18" s="4">
        <f t="shared" si="1"/>
        <v>0.83220750069030125</v>
      </c>
    </row>
    <row r="19" spans="1:11">
      <c r="A19" s="110" t="s">
        <v>61</v>
      </c>
      <c r="B19" s="35">
        <v>19</v>
      </c>
      <c r="C19" s="129">
        <v>0</v>
      </c>
      <c r="D19" s="125">
        <v>0</v>
      </c>
      <c r="E19" s="125">
        <v>1</v>
      </c>
      <c r="F19" s="125">
        <v>0</v>
      </c>
      <c r="G19" s="125">
        <v>1</v>
      </c>
      <c r="H19" s="125">
        <v>0</v>
      </c>
      <c r="I19" s="130">
        <v>0</v>
      </c>
      <c r="J19" s="71">
        <f t="shared" si="0"/>
        <v>2</v>
      </c>
      <c r="K19" s="4">
        <f t="shared" si="1"/>
        <v>0.83220750069030125</v>
      </c>
    </row>
    <row r="20" spans="1:11">
      <c r="A20" s="111" t="s">
        <v>62</v>
      </c>
      <c r="B20" s="35">
        <v>20</v>
      </c>
      <c r="C20" s="129">
        <v>0</v>
      </c>
      <c r="D20" s="125">
        <v>0</v>
      </c>
      <c r="E20" s="125">
        <v>1</v>
      </c>
      <c r="F20" s="125">
        <v>0</v>
      </c>
      <c r="G20" s="125">
        <v>1</v>
      </c>
      <c r="H20" s="125">
        <v>0</v>
      </c>
      <c r="I20" s="130">
        <v>0</v>
      </c>
      <c r="J20" s="71">
        <f t="shared" si="0"/>
        <v>2</v>
      </c>
      <c r="K20" s="4">
        <f t="shared" si="1"/>
        <v>0.83220750069030125</v>
      </c>
    </row>
    <row r="21" spans="1:11">
      <c r="A21" s="78" t="s">
        <v>63</v>
      </c>
      <c r="B21" s="35">
        <v>21</v>
      </c>
      <c r="C21" s="129">
        <v>0</v>
      </c>
      <c r="D21" s="125">
        <v>0</v>
      </c>
      <c r="E21" s="125">
        <v>1</v>
      </c>
      <c r="F21" s="125">
        <v>0</v>
      </c>
      <c r="G21" s="125">
        <v>1</v>
      </c>
      <c r="H21" s="125">
        <v>0</v>
      </c>
      <c r="I21" s="130">
        <v>0</v>
      </c>
      <c r="J21" s="71">
        <f t="shared" si="0"/>
        <v>2</v>
      </c>
      <c r="K21" s="4">
        <f t="shared" si="1"/>
        <v>0.83220750069030125</v>
      </c>
    </row>
    <row r="22" spans="1:11">
      <c r="A22" s="79" t="s">
        <v>64</v>
      </c>
      <c r="B22" s="35">
        <v>22</v>
      </c>
      <c r="C22" s="129">
        <v>0</v>
      </c>
      <c r="D22" s="125">
        <v>0</v>
      </c>
      <c r="E22" s="125">
        <v>1</v>
      </c>
      <c r="F22" s="125">
        <v>0</v>
      </c>
      <c r="G22" s="125">
        <v>1</v>
      </c>
      <c r="H22" s="125">
        <v>0</v>
      </c>
      <c r="I22" s="130">
        <v>0</v>
      </c>
      <c r="J22" s="71">
        <f t="shared" si="0"/>
        <v>2</v>
      </c>
      <c r="K22" s="4">
        <f t="shared" si="1"/>
        <v>0.83220750069030125</v>
      </c>
    </row>
    <row r="23" spans="1:11">
      <c r="A23" s="80" t="s">
        <v>65</v>
      </c>
      <c r="B23" s="35">
        <v>23</v>
      </c>
      <c r="C23" s="129">
        <v>0</v>
      </c>
      <c r="D23" s="125">
        <v>0</v>
      </c>
      <c r="E23" s="125">
        <v>1</v>
      </c>
      <c r="F23" s="125">
        <v>0</v>
      </c>
      <c r="G23" s="125">
        <v>1</v>
      </c>
      <c r="H23" s="125">
        <v>0</v>
      </c>
      <c r="I23" s="130">
        <v>0</v>
      </c>
      <c r="J23" s="71">
        <f t="shared" si="0"/>
        <v>2</v>
      </c>
      <c r="K23" s="4">
        <f t="shared" si="1"/>
        <v>0.83220750069030125</v>
      </c>
    </row>
    <row r="24" spans="1:11">
      <c r="A24" s="81" t="s">
        <v>66</v>
      </c>
      <c r="B24" s="35">
        <v>24</v>
      </c>
      <c r="C24" s="129">
        <v>0</v>
      </c>
      <c r="D24" s="125">
        <v>0</v>
      </c>
      <c r="E24" s="125">
        <v>1</v>
      </c>
      <c r="F24" s="125">
        <v>0</v>
      </c>
      <c r="G24" s="125">
        <v>1</v>
      </c>
      <c r="H24" s="125">
        <v>0</v>
      </c>
      <c r="I24" s="130">
        <v>0</v>
      </c>
      <c r="J24" s="71">
        <f t="shared" si="0"/>
        <v>2</v>
      </c>
      <c r="K24" s="4">
        <f t="shared" si="1"/>
        <v>0.83220750069030125</v>
      </c>
    </row>
    <row r="25" spans="1:11">
      <c r="A25" s="82" t="s">
        <v>28</v>
      </c>
      <c r="B25" s="35">
        <v>25</v>
      </c>
      <c r="C25" s="129">
        <v>0</v>
      </c>
      <c r="D25" s="125">
        <v>0</v>
      </c>
      <c r="E25" s="125">
        <v>1</v>
      </c>
      <c r="F25" s="125">
        <v>0</v>
      </c>
      <c r="G25" s="125">
        <v>1</v>
      </c>
      <c r="H25" s="125">
        <v>0</v>
      </c>
      <c r="I25" s="130">
        <v>0</v>
      </c>
      <c r="J25" s="71">
        <f t="shared" si="0"/>
        <v>2</v>
      </c>
      <c r="K25" s="4">
        <f t="shared" si="1"/>
        <v>0.83220750069030125</v>
      </c>
    </row>
    <row r="26" spans="1:11">
      <c r="A26" s="83" t="s">
        <v>29</v>
      </c>
      <c r="B26" s="35">
        <v>29</v>
      </c>
      <c r="C26" s="129">
        <v>0</v>
      </c>
      <c r="D26" s="125">
        <v>0</v>
      </c>
      <c r="E26" s="125">
        <v>1</v>
      </c>
      <c r="F26" s="125">
        <v>0</v>
      </c>
      <c r="G26" s="125">
        <v>1</v>
      </c>
      <c r="H26" s="125">
        <v>0</v>
      </c>
      <c r="I26" s="130">
        <v>0</v>
      </c>
      <c r="J26" s="71">
        <f t="shared" si="0"/>
        <v>2</v>
      </c>
      <c r="K26" s="4">
        <f t="shared" si="1"/>
        <v>0.83220750069030125</v>
      </c>
    </row>
    <row r="27" spans="1:11">
      <c r="A27" s="84" t="s">
        <v>30</v>
      </c>
      <c r="B27" s="35">
        <v>30</v>
      </c>
      <c r="C27" s="129">
        <v>0</v>
      </c>
      <c r="D27" s="125">
        <v>0</v>
      </c>
      <c r="E27" s="125">
        <v>1</v>
      </c>
      <c r="F27" s="125">
        <v>0</v>
      </c>
      <c r="G27" s="125">
        <v>1</v>
      </c>
      <c r="H27" s="125">
        <v>1</v>
      </c>
      <c r="I27" s="130">
        <v>0</v>
      </c>
      <c r="J27" s="71">
        <f t="shared" si="0"/>
        <v>3</v>
      </c>
      <c r="K27" s="4">
        <f t="shared" si="1"/>
        <v>0.47965226883004436</v>
      </c>
    </row>
    <row r="28" spans="1:11">
      <c r="A28" s="85" t="s">
        <v>67</v>
      </c>
      <c r="B28" s="35">
        <v>31</v>
      </c>
      <c r="C28" s="129">
        <v>0</v>
      </c>
      <c r="D28" s="125">
        <v>1</v>
      </c>
      <c r="E28" s="125">
        <v>0</v>
      </c>
      <c r="F28" s="125">
        <v>1</v>
      </c>
      <c r="G28" s="125">
        <v>0</v>
      </c>
      <c r="H28" s="125">
        <v>1</v>
      </c>
      <c r="I28" s="130">
        <v>0</v>
      </c>
      <c r="J28" s="71">
        <f t="shared" si="0"/>
        <v>3</v>
      </c>
      <c r="K28" s="4">
        <f t="shared" si="1"/>
        <v>0.47965226883004436</v>
      </c>
    </row>
    <row r="29" spans="1:11">
      <c r="A29" s="86" t="s">
        <v>68</v>
      </c>
      <c r="B29" s="35">
        <v>32</v>
      </c>
      <c r="C29" s="129">
        <v>1</v>
      </c>
      <c r="D29" s="125">
        <v>1</v>
      </c>
      <c r="E29" s="125">
        <v>0</v>
      </c>
      <c r="F29" s="125">
        <v>1</v>
      </c>
      <c r="G29" s="125">
        <v>0</v>
      </c>
      <c r="H29" s="125">
        <v>1</v>
      </c>
      <c r="I29" s="130">
        <v>0</v>
      </c>
      <c r="J29" s="71">
        <f t="shared" si="0"/>
        <v>4</v>
      </c>
      <c r="K29" s="4">
        <f t="shared" si="1"/>
        <v>0.1914628996787055</v>
      </c>
    </row>
    <row r="30" spans="1:11">
      <c r="A30" s="87" t="s">
        <v>69</v>
      </c>
      <c r="B30" s="35">
        <v>33</v>
      </c>
      <c r="C30" s="129">
        <v>1</v>
      </c>
      <c r="D30" s="125">
        <v>1</v>
      </c>
      <c r="E30" s="125">
        <v>0</v>
      </c>
      <c r="F30" s="125">
        <v>1</v>
      </c>
      <c r="G30" s="125">
        <v>0</v>
      </c>
      <c r="H30" s="125">
        <v>0</v>
      </c>
      <c r="I30" s="130">
        <v>0</v>
      </c>
      <c r="J30" s="71">
        <f t="shared" si="0"/>
        <v>3</v>
      </c>
      <c r="K30" s="4">
        <f t="shared" si="1"/>
        <v>0.47965226883004436</v>
      </c>
    </row>
    <row r="31" spans="1:11">
      <c r="A31" s="88" t="s">
        <v>70</v>
      </c>
      <c r="B31" s="35">
        <v>34</v>
      </c>
      <c r="C31" s="129">
        <v>1</v>
      </c>
      <c r="D31" s="125">
        <v>1</v>
      </c>
      <c r="E31" s="125">
        <v>0</v>
      </c>
      <c r="F31" s="125">
        <v>1</v>
      </c>
      <c r="G31" s="125">
        <v>0</v>
      </c>
      <c r="H31" s="125">
        <v>0</v>
      </c>
      <c r="I31" s="130">
        <v>0</v>
      </c>
      <c r="J31" s="71">
        <f t="shared" si="0"/>
        <v>3</v>
      </c>
      <c r="K31" s="4">
        <f t="shared" si="1"/>
        <v>0.47965226883004436</v>
      </c>
    </row>
    <row r="32" spans="1:11">
      <c r="A32" s="89" t="s">
        <v>71</v>
      </c>
      <c r="B32" s="35">
        <v>35</v>
      </c>
      <c r="C32" s="129">
        <v>1</v>
      </c>
      <c r="D32" s="125">
        <v>1</v>
      </c>
      <c r="E32" s="125">
        <v>0</v>
      </c>
      <c r="F32" s="125">
        <v>1</v>
      </c>
      <c r="G32" s="125">
        <v>0</v>
      </c>
      <c r="H32" s="125">
        <v>0</v>
      </c>
      <c r="I32" s="130">
        <v>0</v>
      </c>
      <c r="J32" s="71">
        <f t="shared" si="0"/>
        <v>3</v>
      </c>
      <c r="K32" s="4">
        <f t="shared" si="1"/>
        <v>0.47965226883004436</v>
      </c>
    </row>
    <row r="33" spans="1:11">
      <c r="A33" s="90" t="s">
        <v>72</v>
      </c>
      <c r="B33" s="35">
        <v>36</v>
      </c>
      <c r="C33" s="129">
        <v>1</v>
      </c>
      <c r="D33" s="125">
        <v>1</v>
      </c>
      <c r="E33" s="125">
        <v>0</v>
      </c>
      <c r="F33" s="125">
        <v>1</v>
      </c>
      <c r="G33" s="125">
        <v>0</v>
      </c>
      <c r="H33" s="125">
        <v>0</v>
      </c>
      <c r="I33" s="130">
        <v>0</v>
      </c>
      <c r="J33" s="71">
        <f t="shared" si="0"/>
        <v>3</v>
      </c>
      <c r="K33" s="4">
        <f t="shared" si="1"/>
        <v>0.47965226883004436</v>
      </c>
    </row>
    <row r="34" spans="1:11">
      <c r="A34" s="91" t="s">
        <v>73</v>
      </c>
      <c r="B34" s="35">
        <v>37</v>
      </c>
      <c r="C34" s="129">
        <v>1</v>
      </c>
      <c r="D34" s="125">
        <v>1</v>
      </c>
      <c r="E34" s="125">
        <v>0</v>
      </c>
      <c r="F34" s="125">
        <v>1</v>
      </c>
      <c r="G34" s="125">
        <v>0</v>
      </c>
      <c r="H34" s="125">
        <v>0</v>
      </c>
      <c r="I34" s="130">
        <v>0</v>
      </c>
      <c r="J34" s="71">
        <f t="shared" si="0"/>
        <v>3</v>
      </c>
      <c r="K34" s="4">
        <f t="shared" si="1"/>
        <v>0.47965226883004436</v>
      </c>
    </row>
    <row r="35" spans="1:11">
      <c r="A35" s="92" t="s">
        <v>74</v>
      </c>
      <c r="B35" s="35">
        <v>38</v>
      </c>
      <c r="C35" s="129">
        <v>1</v>
      </c>
      <c r="D35" s="125">
        <v>1</v>
      </c>
      <c r="E35" s="125">
        <v>0</v>
      </c>
      <c r="F35" s="125">
        <v>1</v>
      </c>
      <c r="G35" s="125">
        <v>0</v>
      </c>
      <c r="H35" s="125">
        <v>0</v>
      </c>
      <c r="I35" s="130">
        <v>0</v>
      </c>
      <c r="J35" s="71">
        <f t="shared" si="0"/>
        <v>3</v>
      </c>
      <c r="K35" s="4">
        <f t="shared" si="1"/>
        <v>0.47965226883004436</v>
      </c>
    </row>
    <row r="36" spans="1:11">
      <c r="A36" s="93" t="s">
        <v>75</v>
      </c>
      <c r="B36" s="35">
        <v>39</v>
      </c>
      <c r="C36" s="129">
        <v>1</v>
      </c>
      <c r="D36" s="125">
        <v>1</v>
      </c>
      <c r="E36" s="125">
        <v>0</v>
      </c>
      <c r="F36" s="125">
        <v>1</v>
      </c>
      <c r="G36" s="125">
        <v>0</v>
      </c>
      <c r="H36" s="125">
        <v>0</v>
      </c>
      <c r="I36" s="130">
        <v>0</v>
      </c>
      <c r="J36" s="71">
        <f t="shared" si="0"/>
        <v>3</v>
      </c>
      <c r="K36" s="4">
        <f t="shared" si="1"/>
        <v>0.47965226883004436</v>
      </c>
    </row>
    <row r="37" spans="1:11">
      <c r="A37" s="94" t="s">
        <v>76</v>
      </c>
      <c r="B37" s="35">
        <v>40</v>
      </c>
      <c r="C37" s="129">
        <v>1</v>
      </c>
      <c r="D37" s="125">
        <v>1</v>
      </c>
      <c r="E37" s="125">
        <v>0</v>
      </c>
      <c r="F37" s="125">
        <v>1</v>
      </c>
      <c r="G37" s="125">
        <v>0</v>
      </c>
      <c r="H37" s="125">
        <v>0</v>
      </c>
      <c r="I37" s="130">
        <v>0</v>
      </c>
      <c r="J37" s="71">
        <f t="shared" si="0"/>
        <v>3</v>
      </c>
      <c r="K37" s="4">
        <f t="shared" si="1"/>
        <v>0.47965226883004436</v>
      </c>
    </row>
    <row r="38" spans="1:11">
      <c r="A38" s="95" t="s">
        <v>77</v>
      </c>
      <c r="B38" s="35">
        <v>41</v>
      </c>
      <c r="C38" s="129">
        <v>1</v>
      </c>
      <c r="D38" s="125">
        <v>1</v>
      </c>
      <c r="E38" s="125">
        <v>0</v>
      </c>
      <c r="F38" s="125">
        <v>1</v>
      </c>
      <c r="G38" s="125">
        <v>0</v>
      </c>
      <c r="H38" s="125">
        <v>0</v>
      </c>
      <c r="I38" s="130">
        <v>0</v>
      </c>
      <c r="J38" s="71">
        <f t="shared" si="0"/>
        <v>3</v>
      </c>
      <c r="K38" s="4">
        <f t="shared" si="1"/>
        <v>0.47965226883004436</v>
      </c>
    </row>
    <row r="39" spans="1:11">
      <c r="A39" s="112" t="s">
        <v>78</v>
      </c>
      <c r="B39" s="35">
        <v>42</v>
      </c>
      <c r="C39" s="129">
        <v>1</v>
      </c>
      <c r="D39" s="125">
        <v>1</v>
      </c>
      <c r="E39" s="125">
        <v>0</v>
      </c>
      <c r="F39" s="125">
        <v>1</v>
      </c>
      <c r="G39" s="125">
        <v>0</v>
      </c>
      <c r="H39" s="125">
        <v>0</v>
      </c>
      <c r="I39" s="130">
        <v>0</v>
      </c>
      <c r="J39" s="71">
        <f t="shared" si="0"/>
        <v>3</v>
      </c>
      <c r="K39" s="4">
        <f t="shared" si="1"/>
        <v>0.47965226883004436</v>
      </c>
    </row>
    <row r="40" spans="1:11">
      <c r="A40" s="113" t="s">
        <v>35</v>
      </c>
      <c r="B40" s="35">
        <v>43</v>
      </c>
      <c r="C40" s="129">
        <v>1</v>
      </c>
      <c r="D40" s="125">
        <v>1</v>
      </c>
      <c r="E40" s="125">
        <v>0</v>
      </c>
      <c r="F40" s="125">
        <v>1</v>
      </c>
      <c r="G40" s="125">
        <v>0</v>
      </c>
      <c r="H40" s="125">
        <v>0</v>
      </c>
      <c r="I40" s="130">
        <v>0</v>
      </c>
      <c r="J40" s="71">
        <f t="shared" si="0"/>
        <v>3</v>
      </c>
      <c r="K40" s="4">
        <f t="shared" si="1"/>
        <v>0.47965226883004436</v>
      </c>
    </row>
    <row r="41" spans="1:11">
      <c r="A41" s="114" t="s">
        <v>36</v>
      </c>
      <c r="B41" s="35">
        <v>44</v>
      </c>
      <c r="C41" s="129">
        <v>1</v>
      </c>
      <c r="D41" s="125">
        <v>1</v>
      </c>
      <c r="E41" s="125">
        <v>0</v>
      </c>
      <c r="F41" s="125">
        <v>1</v>
      </c>
      <c r="G41" s="125">
        <v>0</v>
      </c>
      <c r="H41" s="125">
        <v>0</v>
      </c>
      <c r="I41" s="130">
        <v>0</v>
      </c>
      <c r="J41" s="71">
        <f t="shared" si="0"/>
        <v>3</v>
      </c>
      <c r="K41" s="4">
        <f t="shared" si="1"/>
        <v>0.47965226883004436</v>
      </c>
    </row>
    <row r="42" spans="1:11">
      <c r="A42" s="96" t="s">
        <v>37</v>
      </c>
      <c r="B42" s="35">
        <v>45</v>
      </c>
      <c r="C42" s="129">
        <v>0</v>
      </c>
      <c r="D42" s="125">
        <v>0</v>
      </c>
      <c r="E42" s="125">
        <v>0</v>
      </c>
      <c r="F42" s="125">
        <v>0</v>
      </c>
      <c r="G42" s="125">
        <v>0</v>
      </c>
      <c r="H42" s="125">
        <v>1</v>
      </c>
      <c r="I42" s="130">
        <v>0</v>
      </c>
      <c r="J42" s="71">
        <f t="shared" si="0"/>
        <v>1</v>
      </c>
      <c r="K42" s="4">
        <f t="shared" si="1"/>
        <v>1</v>
      </c>
    </row>
    <row r="43" spans="1:11">
      <c r="A43" s="115" t="s">
        <v>38</v>
      </c>
      <c r="B43" s="35">
        <v>46</v>
      </c>
      <c r="C43" s="129">
        <v>1</v>
      </c>
      <c r="D43" s="125">
        <v>0</v>
      </c>
      <c r="E43" s="125">
        <v>0</v>
      </c>
      <c r="F43" s="125">
        <v>1</v>
      </c>
      <c r="G43" s="125">
        <v>0</v>
      </c>
      <c r="H43" s="125">
        <v>0</v>
      </c>
      <c r="I43" s="130">
        <v>0</v>
      </c>
      <c r="J43" s="71">
        <f t="shared" si="0"/>
        <v>2</v>
      </c>
      <c r="K43" s="4">
        <f t="shared" si="1"/>
        <v>0.83220750069030125</v>
      </c>
    </row>
    <row r="44" spans="1:11">
      <c r="A44" s="116" t="s">
        <v>39</v>
      </c>
      <c r="B44" s="35">
        <v>47</v>
      </c>
      <c r="C44" s="129">
        <v>1</v>
      </c>
      <c r="D44" s="125">
        <v>0</v>
      </c>
      <c r="E44" s="125">
        <v>0</v>
      </c>
      <c r="F44" s="125">
        <v>1</v>
      </c>
      <c r="G44" s="125">
        <v>0</v>
      </c>
      <c r="H44" s="125">
        <v>0</v>
      </c>
      <c r="I44" s="130">
        <v>0</v>
      </c>
      <c r="J44" s="71">
        <f t="shared" si="0"/>
        <v>2</v>
      </c>
      <c r="K44" s="4">
        <f t="shared" si="1"/>
        <v>0.83220750069030125</v>
      </c>
    </row>
    <row r="45" spans="1:11">
      <c r="A45" s="117" t="s">
        <v>40</v>
      </c>
      <c r="B45" s="35">
        <v>48</v>
      </c>
      <c r="C45" s="129">
        <v>1</v>
      </c>
      <c r="D45" s="125">
        <v>0</v>
      </c>
      <c r="E45" s="125">
        <v>0</v>
      </c>
      <c r="F45" s="125">
        <v>1</v>
      </c>
      <c r="G45" s="125">
        <v>0</v>
      </c>
      <c r="H45" s="125">
        <v>0</v>
      </c>
      <c r="I45" s="130">
        <v>0</v>
      </c>
      <c r="J45" s="71">
        <f t="shared" si="0"/>
        <v>2</v>
      </c>
      <c r="K45" s="4">
        <f t="shared" si="1"/>
        <v>0.83220750069030125</v>
      </c>
    </row>
    <row r="46" spans="1:11">
      <c r="A46" s="118" t="s">
        <v>41</v>
      </c>
      <c r="B46" s="35">
        <v>49</v>
      </c>
      <c r="C46" s="129">
        <v>1</v>
      </c>
      <c r="D46" s="125">
        <v>0</v>
      </c>
      <c r="E46" s="125">
        <v>0</v>
      </c>
      <c r="F46" s="125">
        <v>1</v>
      </c>
      <c r="G46" s="125">
        <v>0</v>
      </c>
      <c r="H46" s="125">
        <v>0</v>
      </c>
      <c r="I46" s="130">
        <v>0</v>
      </c>
      <c r="J46" s="71">
        <f t="shared" si="0"/>
        <v>2</v>
      </c>
      <c r="K46" s="4">
        <f t="shared" si="1"/>
        <v>0.83220750069030125</v>
      </c>
    </row>
    <row r="47" spans="1:11">
      <c r="A47" s="97" t="s">
        <v>42</v>
      </c>
      <c r="B47" s="35">
        <v>50</v>
      </c>
      <c r="C47" s="129">
        <v>0</v>
      </c>
      <c r="D47" s="125">
        <v>0</v>
      </c>
      <c r="E47" s="125">
        <v>0</v>
      </c>
      <c r="F47" s="125">
        <v>0</v>
      </c>
      <c r="G47" s="125">
        <v>0</v>
      </c>
      <c r="H47" s="125">
        <v>1</v>
      </c>
      <c r="I47" s="130">
        <v>1</v>
      </c>
      <c r="J47" s="71">
        <f t="shared" si="0"/>
        <v>2</v>
      </c>
      <c r="K47" s="4">
        <f t="shared" si="1"/>
        <v>0.83220750069030125</v>
      </c>
    </row>
    <row r="48" spans="1:11">
      <c r="A48" s="98" t="s">
        <v>43</v>
      </c>
      <c r="B48" s="35">
        <v>52</v>
      </c>
      <c r="C48" s="129">
        <v>1</v>
      </c>
      <c r="D48" s="125">
        <v>1</v>
      </c>
      <c r="E48" s="125">
        <v>0</v>
      </c>
      <c r="F48" s="125">
        <v>1</v>
      </c>
      <c r="G48" s="125">
        <v>0</v>
      </c>
      <c r="H48" s="125">
        <v>1</v>
      </c>
      <c r="I48" s="130">
        <v>1</v>
      </c>
      <c r="J48" s="71">
        <f t="shared" si="0"/>
        <v>5</v>
      </c>
      <c r="K48" s="4">
        <f t="shared" si="1"/>
        <v>5.2930501932708797E-2</v>
      </c>
    </row>
    <row r="49" spans="1:16">
      <c r="A49" s="119" t="s">
        <v>79</v>
      </c>
      <c r="B49" s="35">
        <v>56</v>
      </c>
      <c r="C49" s="129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1</v>
      </c>
      <c r="I49" s="130">
        <v>1</v>
      </c>
      <c r="J49" s="71">
        <f t="shared" si="0"/>
        <v>2</v>
      </c>
      <c r="K49" s="4">
        <f t="shared" si="1"/>
        <v>0.83220750069030125</v>
      </c>
    </row>
    <row r="50" spans="1:16">
      <c r="A50" s="120" t="s">
        <v>80</v>
      </c>
      <c r="B50" s="35">
        <v>57</v>
      </c>
      <c r="C50" s="129">
        <v>0</v>
      </c>
      <c r="D50" s="125">
        <v>0</v>
      </c>
      <c r="E50" s="125">
        <v>0</v>
      </c>
      <c r="F50" s="125">
        <v>0</v>
      </c>
      <c r="G50" s="125">
        <v>0</v>
      </c>
      <c r="H50" s="125">
        <v>1</v>
      </c>
      <c r="I50" s="130">
        <v>1</v>
      </c>
      <c r="J50" s="71">
        <f t="shared" si="0"/>
        <v>2</v>
      </c>
      <c r="K50" s="4">
        <f t="shared" si="1"/>
        <v>0.83220750069030125</v>
      </c>
    </row>
    <row r="51" spans="1:16">
      <c r="A51" s="121" t="s">
        <v>45</v>
      </c>
      <c r="B51" s="35">
        <v>58</v>
      </c>
      <c r="C51" s="129">
        <v>0</v>
      </c>
      <c r="D51" s="125">
        <v>0</v>
      </c>
      <c r="E51" s="125">
        <v>1</v>
      </c>
      <c r="F51" s="125">
        <v>0</v>
      </c>
      <c r="G51" s="125">
        <v>0</v>
      </c>
      <c r="H51" s="125">
        <v>1</v>
      </c>
      <c r="I51" s="130">
        <v>0</v>
      </c>
      <c r="J51" s="71">
        <f t="shared" si="0"/>
        <v>2</v>
      </c>
      <c r="K51" s="4">
        <f t="shared" si="1"/>
        <v>0.83220750069030125</v>
      </c>
    </row>
    <row r="52" spans="1:16">
      <c r="A52" s="122" t="s">
        <v>46</v>
      </c>
      <c r="B52" s="35">
        <v>59</v>
      </c>
      <c r="C52" s="129">
        <v>0</v>
      </c>
      <c r="D52" s="125">
        <v>0</v>
      </c>
      <c r="E52" s="125">
        <v>0</v>
      </c>
      <c r="F52" s="125">
        <v>0</v>
      </c>
      <c r="G52" s="125">
        <v>0</v>
      </c>
      <c r="H52" s="125">
        <v>1</v>
      </c>
      <c r="I52" s="130">
        <v>0</v>
      </c>
      <c r="J52" s="71">
        <f t="shared" si="0"/>
        <v>1</v>
      </c>
      <c r="K52" s="4">
        <f t="shared" si="1"/>
        <v>1</v>
      </c>
    </row>
    <row r="53" spans="1:16">
      <c r="A53" s="99" t="s">
        <v>47</v>
      </c>
      <c r="B53" s="35">
        <v>62</v>
      </c>
      <c r="C53" s="129">
        <v>1</v>
      </c>
      <c r="D53" s="125">
        <v>1</v>
      </c>
      <c r="E53" s="125">
        <v>0</v>
      </c>
      <c r="F53" s="125">
        <v>1</v>
      </c>
      <c r="G53" s="125">
        <v>0</v>
      </c>
      <c r="H53" s="125">
        <v>1</v>
      </c>
      <c r="I53" s="130">
        <v>0</v>
      </c>
      <c r="J53" s="71">
        <f t="shared" si="0"/>
        <v>4</v>
      </c>
      <c r="K53" s="4">
        <f t="shared" si="1"/>
        <v>0.1914628996787055</v>
      </c>
    </row>
    <row r="54" spans="1:16" ht="15.75" thickBot="1">
      <c r="A54" s="36" t="s">
        <v>8</v>
      </c>
      <c r="B54" s="1">
        <v>64</v>
      </c>
      <c r="C54" s="131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3">
        <v>0</v>
      </c>
      <c r="J54" s="11">
        <f t="shared" si="0"/>
        <v>0</v>
      </c>
      <c r="K54" s="20">
        <f t="shared" si="1"/>
        <v>0</v>
      </c>
    </row>
    <row r="55" spans="1:16">
      <c r="A55" s="28" t="s">
        <v>11</v>
      </c>
      <c r="B55" s="22"/>
      <c r="C55" s="71">
        <f>SUM(C3:C54)</f>
        <v>19</v>
      </c>
      <c r="D55" s="71">
        <f t="shared" ref="D55:I55" si="2">SUM(D3:D54)</f>
        <v>16</v>
      </c>
      <c r="E55" s="71">
        <f t="shared" si="2"/>
        <v>26</v>
      </c>
      <c r="F55" s="71">
        <f t="shared" si="2"/>
        <v>20</v>
      </c>
      <c r="G55" s="71">
        <f t="shared" si="2"/>
        <v>19</v>
      </c>
      <c r="H55" s="71">
        <f t="shared" si="2"/>
        <v>13</v>
      </c>
      <c r="I55" s="4">
        <f t="shared" si="2"/>
        <v>4</v>
      </c>
    </row>
    <row r="56" spans="1:16" ht="15.75" thickBot="1">
      <c r="A56" s="29" t="s">
        <v>15</v>
      </c>
      <c r="B56" s="23"/>
      <c r="C56" s="11">
        <f>IF(C55=0, 0, EXP(-((C55-1)^2)/(($N$5/3)^2)))</f>
        <v>0.34013850833765619</v>
      </c>
      <c r="D56" s="11">
        <f t="shared" ref="D56:I56" si="3">IF(D55=0, 0, EXP(-((D55-1)^2)/(($N$5/3)^2)))</f>
        <v>0.47289091888820478</v>
      </c>
      <c r="E56" s="11">
        <f t="shared" si="3"/>
        <v>0.12489879878760322</v>
      </c>
      <c r="F56" s="11">
        <f t="shared" si="3"/>
        <v>0.30072674380832659</v>
      </c>
      <c r="G56" s="11">
        <f t="shared" si="3"/>
        <v>0.34013850833765619</v>
      </c>
      <c r="H56" s="11">
        <f t="shared" si="3"/>
        <v>0.61922292065600359</v>
      </c>
      <c r="I56" s="20">
        <f t="shared" si="3"/>
        <v>0.97048860161363049</v>
      </c>
    </row>
    <row r="60" spans="1:16">
      <c r="P60" s="71"/>
    </row>
  </sheetData>
  <mergeCells count="1">
    <mergeCell ref="C1:I1"/>
  </mergeCells>
  <conditionalFormatting sqref="C3:I54">
    <cfRule type="colorScale" priority="5">
      <colorScale>
        <cfvo type="min" val="0"/>
        <cfvo type="max" val="0"/>
        <color theme="5" tint="0.79998168889431442"/>
        <color rgb="FFFFFF00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iconSet" priority="3">
      <iconSet showValue="0">
        <cfvo type="percent" val="0"/>
        <cfvo type="percent" val="33"/>
        <cfvo type="percent" val="67"/>
      </iconSet>
    </cfRule>
    <cfRule type="iconSet" priority="2">
      <iconSet iconSet="3Symbols" showValue="0">
        <cfvo type="percent" val="0"/>
        <cfvo type="percent" val="33"/>
        <cfvo type="percent" val="67"/>
      </iconSet>
    </cfRule>
    <cfRule type="colorScale" priority="1">
      <colorScale>
        <cfvo type="min" val="0"/>
        <cfvo type="max" val="0"/>
        <color theme="5" tint="0.79998168889431442"/>
        <color theme="6" tint="0.7999816888943144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Coarse Granularity, TC=12</vt:lpstr>
      <vt:lpstr>Interm Granularity, TC=28</vt:lpstr>
      <vt:lpstr>Fine Granularity, TC=52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Humber</dc:creator>
  <cp:lastModifiedBy>Andrea Baraldi</cp:lastModifiedBy>
  <dcterms:created xsi:type="dcterms:W3CDTF">2013-01-28T16:41:36Z</dcterms:created>
  <dcterms:modified xsi:type="dcterms:W3CDTF">2013-01-28T22:13:23Z</dcterms:modified>
</cp:coreProperties>
</file>