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28620" windowHeight="13110"/>
  </bookViews>
  <sheets>
    <sheet name="Fig 1" sheetId="11" r:id="rId1"/>
    <sheet name="Fig 2" sheetId="1" r:id="rId2"/>
    <sheet name="Fig 3" sheetId="13" r:id="rId3"/>
    <sheet name="Fig 4" sheetId="5" r:id="rId4"/>
    <sheet name="Fig 6" sheetId="6" r:id="rId5"/>
    <sheet name="Fig 7" sheetId="7" r:id="rId6"/>
    <sheet name="Fig 8" sheetId="8" r:id="rId7"/>
    <sheet name="Fig 9" sheetId="9" r:id="rId8"/>
    <sheet name="Fig 10" sheetId="10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llowances">[2]Data!$A$2:$K$169</definedName>
    <definedName name="Base_Year" localSheetId="6">[9]Master!$C$5</definedName>
    <definedName name="Base_Year">[3]Master!$C$5</definedName>
    <definedName name="CF_TJ_mmbtu" localSheetId="6">'[4]Misc Assumptions'!$F$5</definedName>
    <definedName name="CF_TJ_mmbtu">'[4]Misc Assumptions'!$F$5</definedName>
    <definedName name="Cost_Basis" localSheetId="6">'[4]Misc Assumptions'!$C$8</definedName>
    <definedName name="Cost_Basis">'[4]Misc Assumptions'!$C$8</definedName>
    <definedName name="DATA">[5]Data!$A$2:$K$169</definedName>
    <definedName name="FR_product_fields" localSheetId="6">'[10]газ по типам ресурсов'!#REF!</definedName>
    <definedName name="FR_product_fields">'[6]газ по типам ресурсов'!#REF!</definedName>
    <definedName name="GVKey">"009831-01"</definedName>
    <definedName name="NERC">[5]Fuels!$B$26</definedName>
    <definedName name="Prod_types" localSheetId="6">[7]Prod_Data!$AZ$614:$AZ$616</definedName>
    <definedName name="Prod_types">[7]Prod_Data!$AZ$614:$AZ$616</definedName>
    <definedName name="Regions" localSheetId="6">[9]NCR!$A$3:$E$18</definedName>
    <definedName name="Regions">[8]NCR!$A$3:$E$18</definedName>
    <definedName name="Regions_Definition" localSheetId="6">[9]StartPage!$C$16</definedName>
    <definedName name="Regions_Definition">[8]StartPage!$C$16</definedName>
    <definedName name="SPSet">"current"</definedName>
    <definedName name="SPWS_WBID">"622654B4-A3C4-41CF-9A66-14B0EB99D372"</definedName>
    <definedName name="wrn.aaa." localSheetId="0" hidden="1">{#N/A,#N/A,FALSE,"Sheet4"}</definedName>
    <definedName name="wrn.aaa." localSheetId="8" hidden="1">{#N/A,#N/A,FALSE,"Sheet4"}</definedName>
    <definedName name="wrn.aaa." localSheetId="2" hidden="1">{#N/A,#N/A,FALSE,"Sheet4"}</definedName>
    <definedName name="wrn.aaa." localSheetId="3" hidden="1">{#N/A,#N/A,FALSE,"Sheet4"}</definedName>
    <definedName name="wrn.aaa." localSheetId="4" hidden="1">{#N/A,#N/A,FALSE,"Sheet4"}</definedName>
    <definedName name="wrn.aaa." localSheetId="5" hidden="1">{#N/A,#N/A,FALSE,"Sheet4"}</definedName>
    <definedName name="wrn.aaa." localSheetId="7" hidden="1">{#N/A,#N/A,FALSE,"Sheet4"}</definedName>
    <definedName name="wrn.aaa." hidden="1">{#N/A,#N/A,FALSE,"Sheet4"}</definedName>
  </definedNames>
  <calcPr calcId="145621"/>
</workbook>
</file>

<file path=xl/calcChain.xml><?xml version="1.0" encoding="utf-8"?>
<calcChain xmlns="http://schemas.openxmlformats.org/spreadsheetml/2006/main">
  <c r="P45" i="7" l="1"/>
  <c r="O45" i="7"/>
  <c r="N45" i="7"/>
  <c r="M45" i="7"/>
  <c r="L45" i="7"/>
  <c r="H45" i="7"/>
  <c r="G45" i="7"/>
  <c r="F45" i="7"/>
  <c r="E45" i="7"/>
  <c r="D45" i="7"/>
  <c r="P44" i="7"/>
  <c r="O44" i="7"/>
  <c r="N44" i="7"/>
  <c r="M44" i="7"/>
  <c r="L44" i="7"/>
  <c r="H44" i="7"/>
  <c r="G44" i="7"/>
  <c r="F44" i="7"/>
  <c r="E44" i="7"/>
  <c r="D44" i="7"/>
  <c r="P43" i="7"/>
  <c r="O43" i="7"/>
  <c r="N43" i="7"/>
  <c r="M43" i="7"/>
  <c r="L43" i="7"/>
  <c r="H43" i="7"/>
  <c r="G43" i="7"/>
  <c r="F43" i="7"/>
  <c r="E43" i="7"/>
  <c r="D43" i="7"/>
  <c r="P42" i="7"/>
  <c r="O42" i="7"/>
  <c r="N42" i="7"/>
  <c r="M42" i="7"/>
  <c r="L42" i="7"/>
  <c r="H42" i="7"/>
  <c r="G42" i="7"/>
  <c r="F42" i="7"/>
  <c r="E42" i="7"/>
  <c r="D42" i="7"/>
  <c r="P41" i="7"/>
  <c r="O41" i="7"/>
  <c r="N41" i="7"/>
  <c r="M41" i="7"/>
  <c r="L41" i="7"/>
  <c r="H41" i="7"/>
  <c r="G41" i="7"/>
  <c r="F41" i="7"/>
  <c r="E41" i="7"/>
  <c r="D41" i="7"/>
  <c r="P40" i="7"/>
  <c r="O40" i="7"/>
  <c r="N40" i="7"/>
  <c r="M40" i="7"/>
  <c r="L40" i="7"/>
  <c r="H40" i="7"/>
  <c r="G40" i="7"/>
  <c r="F40" i="7"/>
  <c r="E40" i="7"/>
  <c r="D40" i="7"/>
  <c r="P39" i="7"/>
  <c r="O39" i="7"/>
  <c r="N39" i="7"/>
  <c r="M39" i="7"/>
  <c r="L39" i="7"/>
  <c r="H39" i="7"/>
  <c r="G39" i="7"/>
  <c r="F39" i="7"/>
  <c r="E39" i="7"/>
  <c r="D39" i="7"/>
  <c r="V35" i="7"/>
  <c r="U35" i="7"/>
  <c r="T35" i="7"/>
  <c r="S35" i="7"/>
  <c r="R35" i="7"/>
  <c r="V34" i="7"/>
  <c r="U34" i="7"/>
  <c r="T34" i="7"/>
  <c r="S34" i="7"/>
  <c r="R34" i="7"/>
  <c r="V33" i="7"/>
  <c r="U33" i="7"/>
  <c r="T33" i="7"/>
  <c r="S33" i="7"/>
  <c r="R33" i="7"/>
  <c r="V32" i="7"/>
  <c r="U32" i="7"/>
  <c r="T32" i="7"/>
  <c r="S32" i="7"/>
  <c r="R32" i="7"/>
  <c r="V31" i="7"/>
  <c r="U31" i="7"/>
  <c r="T31" i="7"/>
  <c r="S31" i="7"/>
  <c r="R31" i="7"/>
  <c r="V30" i="7"/>
  <c r="U30" i="7"/>
  <c r="T30" i="7"/>
  <c r="S30" i="7"/>
  <c r="R30" i="7"/>
  <c r="V29" i="7"/>
  <c r="U29" i="7"/>
  <c r="T29" i="7"/>
  <c r="S29" i="7"/>
  <c r="R29" i="7"/>
  <c r="V28" i="7"/>
  <c r="U28" i="7"/>
  <c r="T28" i="7"/>
  <c r="S28" i="7"/>
  <c r="R28" i="7"/>
  <c r="V27" i="7"/>
  <c r="U27" i="7"/>
  <c r="T27" i="7"/>
  <c r="S27" i="7"/>
  <c r="R27" i="7"/>
  <c r="V26" i="7"/>
  <c r="U26" i="7"/>
  <c r="T26" i="7"/>
  <c r="S26" i="7"/>
  <c r="R26" i="7"/>
  <c r="V25" i="7"/>
  <c r="U25" i="7"/>
  <c r="T25" i="7"/>
  <c r="S25" i="7"/>
  <c r="R25" i="7"/>
  <c r="V24" i="7"/>
  <c r="U24" i="7"/>
  <c r="T24" i="7"/>
  <c r="S24" i="7"/>
  <c r="R24" i="7"/>
  <c r="S19" i="7"/>
  <c r="R19" i="7"/>
  <c r="Q19" i="7"/>
  <c r="P19" i="7"/>
  <c r="O19" i="7"/>
  <c r="N19" i="7"/>
  <c r="M19" i="7"/>
  <c r="I19" i="7"/>
  <c r="H19" i="7"/>
  <c r="G19" i="7"/>
  <c r="F19" i="7"/>
  <c r="E19" i="7"/>
  <c r="D19" i="7"/>
  <c r="S12" i="7"/>
  <c r="R12" i="7"/>
  <c r="Q12" i="7"/>
  <c r="P12" i="7"/>
  <c r="O12" i="7"/>
  <c r="N12" i="7"/>
  <c r="M12" i="7"/>
  <c r="I12" i="7"/>
  <c r="H12" i="7"/>
  <c r="G12" i="7"/>
  <c r="F12" i="7"/>
  <c r="E12" i="7"/>
  <c r="D12" i="7"/>
  <c r="C12" i="7"/>
  <c r="AC11" i="6"/>
  <c r="BK3" i="6"/>
  <c r="BL3" i="6" s="1"/>
  <c r="BM3" i="6" s="1"/>
  <c r="BN3" i="6" s="1"/>
  <c r="BB3" i="6"/>
  <c r="BC3" i="6" s="1"/>
  <c r="BD3" i="6" s="1"/>
  <c r="BA3" i="6"/>
  <c r="AV3" i="6"/>
  <c r="AW3" i="6" s="1"/>
  <c r="AX3" i="6" s="1"/>
  <c r="AY3" i="6" s="1"/>
</calcChain>
</file>

<file path=xl/sharedStrings.xml><?xml version="1.0" encoding="utf-8"?>
<sst xmlns="http://schemas.openxmlformats.org/spreadsheetml/2006/main" count="180" uniqueCount="91">
  <si>
    <t>GDP (PPP)</t>
  </si>
  <si>
    <t>$ 2010 billion</t>
  </si>
  <si>
    <t>mtoe</t>
  </si>
  <si>
    <t>TPEC</t>
  </si>
  <si>
    <t>Oil</t>
  </si>
  <si>
    <t>Gas</t>
  </si>
  <si>
    <t>Coal</t>
  </si>
  <si>
    <t>Nuclear</t>
  </si>
  <si>
    <t>Hydro</t>
  </si>
  <si>
    <t>Other renewables</t>
  </si>
  <si>
    <t>Bioenergy</t>
  </si>
  <si>
    <t>World</t>
  </si>
  <si>
    <t>долл 2010/барр</t>
  </si>
  <si>
    <t>Повышение добычи на величину свободных добычных мощностей</t>
  </si>
  <si>
    <t>Базовый сценарий</t>
  </si>
  <si>
    <t>Понижение добычи на величину свободных добычных мощностей</t>
  </si>
  <si>
    <t>Price increase by the amount of forecasted spare crude oil production capacity</t>
  </si>
  <si>
    <t>Price decrese by the amoung of forecasted spare crude oil production capacity</t>
  </si>
  <si>
    <t>Cost $/b</t>
  </si>
  <si>
    <t>Balance price</t>
  </si>
  <si>
    <t>Brent</t>
  </si>
  <si>
    <t>Probable price range</t>
  </si>
  <si>
    <t>Алжир</t>
  </si>
  <si>
    <t>Ангола</t>
  </si>
  <si>
    <t>Иран</t>
  </si>
  <si>
    <t>Ирак</t>
  </si>
  <si>
    <t>Ливия</t>
  </si>
  <si>
    <t>Нигерия</t>
  </si>
  <si>
    <t>Саудовская Аравия</t>
  </si>
  <si>
    <t>ОАЭ</t>
  </si>
  <si>
    <t>Венесуэла</t>
  </si>
  <si>
    <t>Прочие</t>
  </si>
  <si>
    <t>ОПЕК</t>
  </si>
  <si>
    <t>,</t>
  </si>
  <si>
    <t>Российская Федерация</t>
  </si>
  <si>
    <t>Казахстан</t>
  </si>
  <si>
    <t>Узбекистан</t>
  </si>
  <si>
    <t>Туркменистан</t>
  </si>
  <si>
    <t>Азербайджан</t>
  </si>
  <si>
    <t>СНГ</t>
  </si>
  <si>
    <t>СЛАНЦЕВЫЙ СЦЕНАРИЙ</t>
  </si>
  <si>
    <t>БАЗОВЫЙ СЦЕНАРИЙ</t>
  </si>
  <si>
    <t>Изменения</t>
  </si>
  <si>
    <t>Европа</t>
  </si>
  <si>
    <t>Материковая Азия</t>
  </si>
  <si>
    <t>Островная</t>
  </si>
  <si>
    <t>Австралия</t>
  </si>
  <si>
    <t>Ближний Восток</t>
  </si>
  <si>
    <t>Северная Африка</t>
  </si>
  <si>
    <t>Центральная Африка</t>
  </si>
  <si>
    <t>Южная Африка</t>
  </si>
  <si>
    <t>Южная Америка</t>
  </si>
  <si>
    <t>Карибы</t>
  </si>
  <si>
    <t>Северная Америка</t>
  </si>
  <si>
    <t>АТР</t>
  </si>
  <si>
    <t>Африка</t>
  </si>
  <si>
    <t>Южная и Центр Америка</t>
  </si>
  <si>
    <t>Base scenario</t>
  </si>
  <si>
    <t>Shale breakthrough</t>
  </si>
  <si>
    <t>Импорт изменение</t>
  </si>
  <si>
    <t>Europe</t>
  </si>
  <si>
    <t>Asia</t>
  </si>
  <si>
    <t>Экспорт изменение</t>
  </si>
  <si>
    <t>CIS</t>
  </si>
  <si>
    <t>Middle East</t>
  </si>
  <si>
    <t>North America</t>
  </si>
  <si>
    <t>Africa</t>
  </si>
  <si>
    <t>South and Central America</t>
  </si>
  <si>
    <t>Приросты к 2010 г.</t>
  </si>
  <si>
    <t>Shale failure</t>
  </si>
  <si>
    <t>non-OECD Asia</t>
  </si>
  <si>
    <t>OECD Asia</t>
  </si>
  <si>
    <t>FSU</t>
  </si>
  <si>
    <t>Latin America</t>
  </si>
  <si>
    <t>Pipeline gas</t>
  </si>
  <si>
    <t>LNG</t>
  </si>
  <si>
    <t>Oil products</t>
  </si>
  <si>
    <t>Coal, electricity</t>
  </si>
  <si>
    <t>Рис. 4.6 Экспорт углеводородов по вариантам, млн. т нэ</t>
  </si>
  <si>
    <t>Oil, oil products</t>
  </si>
  <si>
    <t>Natural gas</t>
  </si>
  <si>
    <t>Рис. 4.7 Потери ВВП годовые, млрд. дол. 2010 г</t>
  </si>
  <si>
    <t>Population growth 2010-2040</t>
  </si>
  <si>
    <t>GDP growth 2010-2040</t>
  </si>
  <si>
    <t>Energy consumption growth 2010-2040</t>
  </si>
  <si>
    <t xml:space="preserve">North America </t>
  </si>
  <si>
    <t xml:space="preserve">Europe </t>
  </si>
  <si>
    <t>Developed Asia</t>
  </si>
  <si>
    <t xml:space="preserve">Developing Asia </t>
  </si>
  <si>
    <t xml:space="preserve">Middle East </t>
  </si>
  <si>
    <t>Потребление первичной энергии по видам топлива в мире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</si>
</sst>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8">
    <numFmt numFmtId="164" formatCode="General_)"/>
    <numFmt numFmtId="165" formatCode="0.0;;"/>
    <numFmt numFmtId="166" formatCode="0.0%"/>
    <numFmt numFmtId="167" formatCode="&quot;$&quot;#,##0;[Red]\-&quot;$&quot;#,##0"/>
    <numFmt numFmtId="168" formatCode="0.00\ "/>
    <numFmt numFmtId="169" formatCode="0.0"/>
    <numFmt numFmtId="170" formatCode="_(* #,##0.00_);_(* \(#,##0.00\);_(* &quot;-&quot;??_);_(@_)"/>
    <numFmt numFmtId="171" formatCode="_-* #,##0.00\ _F_-;\-* #,##0.00\ _F_-;_-* &quot;-&quot;??\ _F_-;_-@_-"/>
    <numFmt numFmtId="172" formatCode="#,##0."/>
    <numFmt numFmtId="173" formatCode="#,##0.0"/>
    <numFmt numFmtId="174" formatCode="0.0_)"/>
    <numFmt numFmtId="175" formatCode="_(&quot;$&quot;* #,##0.00_);_(&quot;$&quot;* \(#,##0.00\);_(&quot;$&quot;* &quot;-&quot;??_);_(@_)"/>
    <numFmt numFmtId="176" formatCode="&quot;$&quot;#."/>
    <numFmt numFmtId="177" formatCode="###0.00_)"/>
    <numFmt numFmtId="178" formatCode="&quot;$&quot;#,##0_);[Red]\(&quot;$&quot;#,##0\)"/>
    <numFmt numFmtId="179" formatCode="m/d/yy\ h:mm"/>
    <numFmt numFmtId="180" formatCode="_-* #,##0.0_-;\-* #,##0.0_-;_-* &quot;-&quot;??_-;_-@_-"/>
    <numFmt numFmtId="181" formatCode="0.00\ ;\-0.00\ ;&quot;- &quot;"/>
    <numFmt numFmtId="182" formatCode="#,##0_);\(#,##0\);&quot;–&quot;_;&quot;&quot;"/>
    <numFmt numFmtId="183" formatCode="#,##0.00&quot; $&quot;;\-#,##0.00&quot; $&quot;"/>
    <numFmt numFmtId="184" formatCode="&quot;£&quot;#,##0;\-&quot;£&quot;#,##0"/>
    <numFmt numFmtId="185" formatCode="#,##0\ &quot;Pts&quot;;[Red]\-#,##0\ &quot;Pts&quot;"/>
    <numFmt numFmtId="186" formatCode="mmm\-yyyy"/>
    <numFmt numFmtId="187" formatCode="0_);\(&quot; &quot;\)"/>
    <numFmt numFmtId="188" formatCode="#,##0_);\-#,##0_);\-_)"/>
    <numFmt numFmtId="189" formatCode="#,##0.00_);\-#,##0.00_);\-_)"/>
    <numFmt numFmtId="190" formatCode="%#."/>
    <numFmt numFmtId="191" formatCode="#,##0.0_);\-#,##0.0_);\-_)"/>
    <numFmt numFmtId="192" formatCode="0.00_)"/>
    <numFmt numFmtId="193" formatCode="mmm\ dd\,\ yyyy"/>
    <numFmt numFmtId="194" formatCode="yyyy"/>
    <numFmt numFmtId="195" formatCode="&quot;$&quot;#,##0.00_);[Red]\(&quot;$&quot;#,##0.00\)"/>
    <numFmt numFmtId="196" formatCode="#,##0;\(#,##0\);\–;@"/>
    <numFmt numFmtId="197" formatCode="#,##0_);\(#,##0\);\–_);@_)"/>
    <numFmt numFmtId="198" formatCode="0_);\-0_);\-_);@_)"/>
    <numFmt numFmtId="199" formatCode="0_)"/>
    <numFmt numFmtId="200" formatCode="_-* #,##0.00_-;\-* #,##0.00_-;_-* &quot;-&quot;??_-;_-@_-"/>
    <numFmt numFmtId="201" formatCode="0.000"/>
  </numFmts>
  <fonts count="7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sz val="10"/>
      <name val="Courier"/>
      <family val="3"/>
    </font>
    <font>
      <b/>
      <sz val="1"/>
      <color indexed="8"/>
      <name val="Courier"/>
      <family val="1"/>
      <charset val="204"/>
    </font>
    <font>
      <sz val="10"/>
      <color indexed="17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12"/>
      <color indexed="13"/>
      <name val="Arial"/>
      <family val="2"/>
    </font>
    <font>
      <sz val="8"/>
      <color indexed="13"/>
      <name val="Arial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9"/>
      <color indexed="18"/>
      <name val="Arial"/>
      <family val="2"/>
    </font>
    <font>
      <sz val="1"/>
      <color indexed="8"/>
      <name val="Courier"/>
      <family val="3"/>
    </font>
    <font>
      <sz val="12"/>
      <name val="Helv"/>
    </font>
    <font>
      <sz val="8"/>
      <name val="BERNHARD"/>
    </font>
    <font>
      <sz val="10"/>
      <name val="Times New Roman"/>
      <family val="1"/>
    </font>
    <font>
      <i/>
      <sz val="9"/>
      <name val="MS Sans Serif"/>
      <family val="2"/>
      <charset val="204"/>
    </font>
    <font>
      <b/>
      <sz val="14"/>
      <color indexed="8"/>
      <name val="Arial"/>
      <family val="2"/>
    </font>
    <font>
      <sz val="10"/>
      <name val="Helv"/>
    </font>
    <font>
      <sz val="11"/>
      <name val="??"/>
      <family val="3"/>
      <charset val="129"/>
    </font>
    <font>
      <sz val="14"/>
      <color indexed="32"/>
      <name val="Times New Roman"/>
      <family val="1"/>
      <charset val="204"/>
    </font>
    <font>
      <b/>
      <sz val="8"/>
      <color indexed="18"/>
      <name val="Arial"/>
      <family val="2"/>
    </font>
    <font>
      <sz val="8"/>
      <name val="Arial"/>
      <family val="2"/>
      <charset val="204"/>
    </font>
    <font>
      <sz val="6"/>
      <name val="Arial"/>
      <family val="2"/>
      <charset val="204"/>
    </font>
    <font>
      <b/>
      <u/>
      <sz val="11"/>
      <color indexed="37"/>
      <name val="Arial"/>
      <family val="2"/>
    </font>
    <font>
      <sz val="9"/>
      <color indexed="13"/>
      <name val="Arial"/>
      <family val="2"/>
    </font>
    <font>
      <sz val="10"/>
      <color indexed="12"/>
      <name val="Arial"/>
      <family val="2"/>
    </font>
    <font>
      <sz val="7"/>
      <name val="FruteLight"/>
    </font>
    <font>
      <sz val="10"/>
      <name val="MS Sans Serif"/>
      <family val="2"/>
      <charset val="204"/>
    </font>
    <font>
      <sz val="7"/>
      <name val="Small Fonts"/>
      <family val="2"/>
    </font>
    <font>
      <sz val="8"/>
      <color indexed="32"/>
      <name val="Arial"/>
      <family val="2"/>
    </font>
    <font>
      <b/>
      <sz val="11"/>
      <color indexed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HelveticaNeue Condensed"/>
      <family val="2"/>
    </font>
    <font>
      <b/>
      <sz val="8"/>
      <name val="HelveticaNeue Condensed"/>
    </font>
    <font>
      <sz val="8"/>
      <name val="HelveticaNeue LightCond"/>
      <family val="2"/>
    </font>
    <font>
      <sz val="8"/>
      <color indexed="17"/>
      <name val="HelveticaNeue LightCond"/>
      <family val="2"/>
    </font>
    <font>
      <sz val="10"/>
      <name val="Tms Rmn"/>
    </font>
    <font>
      <b/>
      <sz val="10"/>
      <color indexed="9"/>
      <name val="Arial"/>
      <family val="2"/>
    </font>
    <font>
      <b/>
      <sz val="12"/>
      <color indexed="18"/>
      <name val="Arial"/>
      <family val="2"/>
    </font>
    <font>
      <b/>
      <sz val="9"/>
      <name val="Arial"/>
      <family val="2"/>
    </font>
    <font>
      <sz val="8"/>
      <color indexed="12"/>
      <name val="Arial"/>
      <family val="2"/>
    </font>
    <font>
      <b/>
      <sz val="18"/>
      <name val="Arial"/>
      <family val="2"/>
    </font>
    <font>
      <b/>
      <i/>
      <sz val="14"/>
      <color indexed="4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name val="Geneva"/>
    </font>
    <font>
      <sz val="12"/>
      <name val="宋体"/>
      <charset val="134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name val="Arial Cyr"/>
      <family val="2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4"/>
      </patternFill>
    </fill>
    <fill>
      <patternFill patternType="solid">
        <fgColor indexed="3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gray125">
        <fgColor indexed="8"/>
        <bgColor indexed="13"/>
      </patternFill>
    </fill>
    <fill>
      <patternFill patternType="solid">
        <fgColor indexed="1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5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93">
    <xf numFmtId="0" fontId="0" fillId="0" borderId="0"/>
    <xf numFmtId="0" fontId="6" fillId="0" borderId="0"/>
    <xf numFmtId="0" fontId="7" fillId="0" borderId="0"/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164" fontId="9" fillId="0" borderId="0"/>
    <xf numFmtId="0" fontId="10" fillId="0" borderId="0">
      <protection locked="0"/>
    </xf>
    <xf numFmtId="0" fontId="10" fillId="0" borderId="0">
      <protection locked="0"/>
    </xf>
    <xf numFmtId="0" fontId="8" fillId="0" borderId="1">
      <protection locked="0"/>
    </xf>
    <xf numFmtId="49" fontId="11" fillId="2" borderId="0" applyFill="0" applyBorder="0">
      <alignment horizontal="left"/>
    </xf>
    <xf numFmtId="0" fontId="12" fillId="0" borderId="2" applyNumberFormat="0" applyFont="0" applyAlignment="0">
      <alignment vertical="center"/>
    </xf>
    <xf numFmtId="0" fontId="13" fillId="0" borderId="0" applyFill="0" applyBorder="0">
      <alignment vertical="center"/>
    </xf>
    <xf numFmtId="165" fontId="14" fillId="0" borderId="0" applyFill="0" applyBorder="0">
      <alignment horizontal="right" vertical="center"/>
    </xf>
    <xf numFmtId="165" fontId="12" fillId="0" borderId="0" applyFill="0" applyBorder="0">
      <alignment horizontal="right" vertical="center"/>
    </xf>
    <xf numFmtId="166" fontId="12" fillId="0" borderId="0" applyFill="0" applyBorder="0">
      <alignment horizontal="right" vertical="center"/>
    </xf>
    <xf numFmtId="0" fontId="14" fillId="0" borderId="2" applyFill="0" applyBorder="0">
      <alignment vertical="center"/>
    </xf>
    <xf numFmtId="167" fontId="7" fillId="3" borderId="3">
      <alignment horizontal="center" vertical="center"/>
    </xf>
    <xf numFmtId="0" fontId="7" fillId="0" borderId="0" applyNumberFormat="0" applyFont="0" applyFill="0" applyBorder="0" applyAlignment="0">
      <protection locked="0"/>
    </xf>
    <xf numFmtId="168" fontId="15" fillId="4" borderId="4" applyNumberFormat="0" applyBorder="0" applyAlignment="0">
      <alignment horizontal="centerContinuous" vertical="center"/>
      <protection hidden="1"/>
    </xf>
    <xf numFmtId="1" fontId="16" fillId="5" borderId="5" applyNumberFormat="0" applyBorder="0" applyAlignment="0">
      <alignment horizontal="center" vertical="top" wrapText="1"/>
      <protection hidden="1"/>
    </xf>
    <xf numFmtId="0" fontId="7" fillId="6" borderId="0" applyNumberFormat="0" applyBorder="0" applyAlignment="0">
      <protection locked="0"/>
    </xf>
    <xf numFmtId="0" fontId="17" fillId="0" borderId="0"/>
    <xf numFmtId="0" fontId="18" fillId="0" borderId="0">
      <alignment horizontal="right"/>
    </xf>
    <xf numFmtId="0" fontId="19" fillId="0" borderId="0"/>
    <xf numFmtId="0" fontId="20" fillId="0" borderId="0"/>
    <xf numFmtId="0" fontId="21" fillId="0" borderId="0"/>
    <xf numFmtId="0" fontId="22" fillId="0" borderId="6" applyNumberFormat="0" applyAlignment="0"/>
    <xf numFmtId="0" fontId="13" fillId="0" borderId="0" applyAlignment="0">
      <alignment horizontal="left"/>
    </xf>
    <xf numFmtId="0" fontId="13" fillId="0" borderId="0">
      <alignment horizontal="right"/>
    </xf>
    <xf numFmtId="166" fontId="13" fillId="0" borderId="0">
      <alignment horizontal="right"/>
    </xf>
    <xf numFmtId="169" fontId="23" fillId="0" borderId="0">
      <alignment horizontal="right"/>
    </xf>
    <xf numFmtId="0" fontId="24" fillId="0" borderId="0"/>
    <xf numFmtId="1" fontId="25" fillId="0" borderId="7">
      <alignment vertical="top"/>
    </xf>
    <xf numFmtId="169" fontId="14" fillId="0" borderId="0" applyBorder="0">
      <alignment horizontal="right"/>
    </xf>
    <xf numFmtId="169" fontId="14" fillId="0" borderId="8" applyAlignment="0">
      <alignment horizontal="right"/>
    </xf>
    <xf numFmtId="170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26" fillId="0" borderId="0">
      <protection locked="0"/>
    </xf>
    <xf numFmtId="0" fontId="27" fillId="0" borderId="0"/>
    <xf numFmtId="0" fontId="28" fillId="0" borderId="0"/>
    <xf numFmtId="3" fontId="7" fillId="0" borderId="0" applyFont="0" applyFill="0" applyBorder="0" applyAlignment="0" applyProtection="0"/>
    <xf numFmtId="173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30" fillId="0" borderId="0"/>
    <xf numFmtId="174" fontId="12" fillId="0" borderId="0"/>
    <xf numFmtId="173" fontId="31" fillId="0" borderId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6" fontId="26" fillId="0" borderId="0">
      <protection locked="0"/>
    </xf>
    <xf numFmtId="177" fontId="32" fillId="0" borderId="9" applyNumberFormat="0" applyFill="0">
      <alignment horizontal="right"/>
    </xf>
    <xf numFmtId="178" fontId="33" fillId="0" borderId="0">
      <protection locked="0"/>
    </xf>
    <xf numFmtId="179" fontId="7" fillId="0" borderId="0" applyFont="0" applyFill="0" applyBorder="0" applyAlignment="0" applyProtection="0">
      <alignment wrapText="1"/>
    </xf>
    <xf numFmtId="1" fontId="34" fillId="7" borderId="10" applyNumberFormat="0" applyBorder="0" applyAlignment="0">
      <alignment horizontal="centerContinuous" vertical="center"/>
      <protection locked="0"/>
    </xf>
    <xf numFmtId="180" fontId="7" fillId="0" borderId="0">
      <protection locked="0"/>
    </xf>
    <xf numFmtId="0" fontId="32" fillId="0" borderId="0"/>
    <xf numFmtId="173" fontId="14" fillId="0" borderId="0"/>
    <xf numFmtId="181" fontId="35" fillId="8" borderId="0" applyBorder="0">
      <protection locked="0"/>
    </xf>
    <xf numFmtId="182" fontId="36" fillId="0" borderId="0" applyFill="0" applyBorder="0">
      <alignment horizontal="right"/>
    </xf>
    <xf numFmtId="49" fontId="36" fillId="0" borderId="0" applyFill="0" applyBorder="0"/>
    <xf numFmtId="49" fontId="37" fillId="0" borderId="0" applyFill="0" applyBorder="0">
      <alignment horizontal="right" vertical="center"/>
    </xf>
    <xf numFmtId="38" fontId="12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5" borderId="0" applyNumberFormat="0" applyBorder="0" applyAlignment="0">
      <protection hidden="1"/>
    </xf>
    <xf numFmtId="183" fontId="7" fillId="0" borderId="0">
      <protection locked="0"/>
    </xf>
    <xf numFmtId="183" fontId="7" fillId="0" borderId="0">
      <protection locked="0"/>
    </xf>
    <xf numFmtId="0" fontId="40" fillId="0" borderId="11" applyNumberFormat="0" applyFill="0" applyAlignment="0" applyProtection="0"/>
    <xf numFmtId="184" fontId="41" fillId="9" borderId="12" applyNumberFormat="0" applyFont="0" applyBorder="0" applyAlignment="0" applyProtection="0">
      <alignment horizontal="right"/>
    </xf>
    <xf numFmtId="10" fontId="12" fillId="10" borderId="13" applyNumberFormat="0" applyBorder="0" applyAlignment="0" applyProtection="0"/>
    <xf numFmtId="38" fontId="42" fillId="0" borderId="0" applyFont="0" applyFill="0" applyBorder="0" applyAlignment="0" applyProtection="0"/>
    <xf numFmtId="40" fontId="42" fillId="0" borderId="0" applyFont="0" applyFill="0" applyBorder="0" applyAlignment="0" applyProtection="0"/>
    <xf numFmtId="185" fontId="42" fillId="0" borderId="0" applyFont="0" applyFill="0" applyBorder="0" applyAlignment="0" applyProtection="0"/>
    <xf numFmtId="185" fontId="42" fillId="0" borderId="0" applyFont="0" applyFill="0" applyBorder="0" applyAlignment="0" applyProtection="0"/>
    <xf numFmtId="186" fontId="12" fillId="10" borderId="0">
      <alignment horizontal="center"/>
    </xf>
    <xf numFmtId="37" fontId="43" fillId="0" borderId="0"/>
    <xf numFmtId="187" fontId="7" fillId="0" borderId="0"/>
    <xf numFmtId="188" fontId="12" fillId="0" borderId="0"/>
    <xf numFmtId="189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 applyFill="0" applyBorder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90" fontId="26" fillId="0" borderId="0">
      <protection locked="0"/>
    </xf>
    <xf numFmtId="168" fontId="44" fillId="9" borderId="0" applyBorder="0" applyAlignment="0">
      <protection hidden="1"/>
    </xf>
    <xf numFmtId="1" fontId="44" fillId="9" borderId="0">
      <alignment horizontal="center"/>
    </xf>
    <xf numFmtId="191" fontId="35" fillId="0" borderId="0"/>
    <xf numFmtId="192" fontId="45" fillId="9" borderId="0"/>
    <xf numFmtId="1" fontId="41" fillId="0" borderId="0" applyNumberFormat="0" applyFont="0" applyBorder="0" applyAlignment="0" applyProtection="0">
      <alignment horizontal="right"/>
    </xf>
    <xf numFmtId="0" fontId="46" fillId="11" borderId="14" applyNumberFormat="0" applyProtection="0">
      <alignment horizontal="center" wrapText="1"/>
    </xf>
    <xf numFmtId="0" fontId="46" fillId="11" borderId="15" applyNumberFormat="0" applyAlignment="0" applyProtection="0">
      <alignment wrapText="1"/>
    </xf>
    <xf numFmtId="0" fontId="7" fillId="12" borderId="0" applyNumberFormat="0" applyBorder="0">
      <alignment horizontal="center" wrapText="1"/>
    </xf>
    <xf numFmtId="0" fontId="7" fillId="12" borderId="0" applyNumberFormat="0" applyBorder="0">
      <alignment wrapText="1"/>
    </xf>
    <xf numFmtId="0" fontId="7" fillId="0" borderId="0" applyNumberFormat="0" applyFill="0" applyBorder="0" applyProtection="0">
      <alignment horizontal="right" wrapText="1"/>
    </xf>
    <xf numFmtId="193" fontId="7" fillId="0" borderId="0" applyFill="0" applyBorder="0" applyAlignment="0" applyProtection="0">
      <alignment wrapText="1"/>
    </xf>
    <xf numFmtId="0" fontId="6" fillId="0" borderId="0" applyNumberFormat="0" applyFill="0" applyBorder="0" applyProtection="0">
      <alignment horizontal="right" wrapText="1"/>
    </xf>
    <xf numFmtId="194" fontId="7" fillId="0" borderId="0" applyFill="0" applyBorder="0" applyAlignment="0" applyProtection="0">
      <alignment wrapText="1"/>
    </xf>
    <xf numFmtId="0" fontId="7" fillId="0" borderId="0" applyNumberFormat="0" applyFill="0" applyBorder="0" applyProtection="0">
      <alignment horizontal="right" wrapText="1"/>
    </xf>
    <xf numFmtId="0" fontId="7" fillId="0" borderId="0" applyNumberFormat="0" applyFill="0" applyBorder="0">
      <alignment horizontal="right" wrapText="1"/>
    </xf>
    <xf numFmtId="17" fontId="7" fillId="0" borderId="0" applyFill="0" applyBorder="0">
      <alignment horizontal="right" wrapText="1"/>
    </xf>
    <xf numFmtId="195" fontId="7" fillId="0" borderId="0" applyFill="0" applyBorder="0" applyAlignment="0" applyProtection="0">
      <alignment wrapText="1"/>
    </xf>
    <xf numFmtId="0" fontId="47" fillId="0" borderId="0" applyNumberFormat="0" applyFill="0" applyBorder="0">
      <alignment horizontal="left" wrapText="1"/>
    </xf>
    <xf numFmtId="0" fontId="46" fillId="0" borderId="0" applyNumberFormat="0" applyFill="0" applyBorder="0">
      <alignment horizontal="center" wrapText="1"/>
    </xf>
    <xf numFmtId="0" fontId="46" fillId="0" borderId="0" applyNumberFormat="0" applyFill="0" applyBorder="0">
      <alignment horizontal="center" wrapText="1"/>
    </xf>
    <xf numFmtId="0" fontId="46" fillId="0" borderId="0" applyNumberFormat="0" applyFill="0" applyBorder="0">
      <alignment horizontal="center" wrapText="1"/>
    </xf>
    <xf numFmtId="0" fontId="48" fillId="0" borderId="0" applyNumberFormat="0" applyFill="0" applyBorder="0" applyAlignment="0" applyProtection="0">
      <protection locked="0"/>
    </xf>
    <xf numFmtId="196" fontId="49" fillId="0" borderId="0" applyNumberFormat="0" applyFill="0" applyBorder="0" applyAlignment="0" applyProtection="0">
      <alignment horizontal="right" vertical="center" wrapText="1"/>
    </xf>
    <xf numFmtId="0" fontId="6" fillId="0" borderId="0" applyNumberFormat="0" applyFill="0" applyBorder="0" applyAlignment="0" applyProtection="0">
      <protection locked="0"/>
    </xf>
    <xf numFmtId="0" fontId="50" fillId="0" borderId="0" applyNumberFormat="0" applyFill="0" applyBorder="0" applyAlignment="0" applyProtection="0"/>
    <xf numFmtId="197" fontId="51" fillId="0" borderId="0" applyNumberFormat="0" applyFill="0" applyBorder="0" applyAlignment="0" applyProtection="0">
      <alignment horizontal="right" vertical="center"/>
    </xf>
    <xf numFmtId="0" fontId="6" fillId="0" borderId="0" applyNumberFormat="0" applyFill="0" applyBorder="0" applyAlignment="0" applyProtection="0"/>
    <xf numFmtId="0" fontId="52" fillId="13" borderId="16"/>
    <xf numFmtId="0" fontId="52" fillId="0" borderId="0"/>
    <xf numFmtId="0" fontId="52" fillId="0" borderId="0"/>
    <xf numFmtId="0" fontId="52" fillId="0" borderId="0"/>
    <xf numFmtId="168" fontId="53" fillId="14" borderId="0"/>
    <xf numFmtId="191" fontId="54" fillId="0" borderId="0"/>
    <xf numFmtId="192" fontId="14" fillId="15" borderId="0"/>
    <xf numFmtId="173" fontId="47" fillId="0" borderId="0"/>
    <xf numFmtId="198" fontId="22" fillId="9" borderId="2" applyAlignment="0"/>
    <xf numFmtId="169" fontId="55" fillId="0" borderId="0"/>
    <xf numFmtId="169" fontId="14" fillId="0" borderId="17"/>
    <xf numFmtId="188" fontId="25" fillId="0" borderId="17" applyAlignment="0"/>
    <xf numFmtId="189" fontId="25" fillId="0" borderId="17" applyAlignment="0"/>
    <xf numFmtId="191" fontId="25" fillId="0" borderId="17" applyAlignment="0">
      <alignment horizontal="right"/>
    </xf>
    <xf numFmtId="37" fontId="12" fillId="16" borderId="0" applyNumberFormat="0" applyBorder="0" applyAlignment="0" applyProtection="0"/>
    <xf numFmtId="37" fontId="12" fillId="0" borderId="0"/>
    <xf numFmtId="3" fontId="56" fillId="0" borderId="11" applyProtection="0"/>
    <xf numFmtId="168" fontId="44" fillId="9" borderId="5" applyBorder="0">
      <alignment horizontal="right" vertical="center"/>
      <protection locked="0"/>
    </xf>
    <xf numFmtId="199" fontId="14" fillId="2" borderId="7" applyNumberFormat="0">
      <alignment horizontal="center" wrapText="1"/>
    </xf>
    <xf numFmtId="0" fontId="6" fillId="2" borderId="0" applyBorder="0" applyProtection="0"/>
    <xf numFmtId="0" fontId="7" fillId="2" borderId="0">
      <alignment horizontal="right"/>
    </xf>
    <xf numFmtId="9" fontId="6" fillId="0" borderId="0" applyFill="0" applyBorder="0" applyAlignment="0" applyProtection="0"/>
    <xf numFmtId="0" fontId="57" fillId="0" borderId="0" applyNumberFormat="0" applyAlignment="0"/>
    <xf numFmtId="0" fontId="58" fillId="2" borderId="0" applyNumberFormat="0" applyAlignment="0"/>
    <xf numFmtId="49" fontId="46" fillId="2" borderId="0">
      <alignment horizontal="right"/>
    </xf>
    <xf numFmtId="199" fontId="14" fillId="2" borderId="7">
      <alignment horizontal="right" wrapText="1"/>
    </xf>
    <xf numFmtId="1" fontId="6" fillId="0" borderId="0">
      <alignment horizontal="center"/>
    </xf>
    <xf numFmtId="174" fontId="22" fillId="9" borderId="4" applyNumberFormat="0" applyBorder="0" applyAlignment="0"/>
    <xf numFmtId="199" fontId="46" fillId="10" borderId="2" applyAlignment="0">
      <alignment horizontal="right"/>
    </xf>
    <xf numFmtId="199" fontId="46" fillId="15" borderId="2" applyAlignment="0">
      <alignment horizontal="left"/>
    </xf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175" fontId="7" fillId="0" borderId="0" applyFont="0" applyFill="0" applyBorder="0" applyAlignment="0" applyProtection="0"/>
    <xf numFmtId="0" fontId="1" fillId="0" borderId="0"/>
    <xf numFmtId="0" fontId="6" fillId="0" borderId="0"/>
    <xf numFmtId="0" fontId="63" fillId="0" borderId="0"/>
    <xf numFmtId="0" fontId="1" fillId="0" borderId="0"/>
    <xf numFmtId="0" fontId="63" fillId="0" borderId="0"/>
    <xf numFmtId="0" fontId="36" fillId="0" borderId="0" applyFill="0" applyBorder="0"/>
    <xf numFmtId="0" fontId="36" fillId="0" borderId="0" applyFill="0" applyBorder="0"/>
    <xf numFmtId="0" fontId="1" fillId="0" borderId="0"/>
    <xf numFmtId="0" fontId="64" fillId="0" borderId="0"/>
    <xf numFmtId="0" fontId="6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3" fillId="0" borderId="0"/>
    <xf numFmtId="0" fontId="6" fillId="0" borderId="0"/>
    <xf numFmtId="0" fontId="63" fillId="0" borderId="0"/>
    <xf numFmtId="0" fontId="36" fillId="0" borderId="0" applyFill="0" applyBorder="0"/>
    <xf numFmtId="0" fontId="36" fillId="0" borderId="0" applyFill="0" applyBorder="0"/>
    <xf numFmtId="9" fontId="7" fillId="0" borderId="0" applyFont="0" applyFill="0" applyBorder="0" applyAlignment="0" applyProtection="0"/>
    <xf numFmtId="166" fontId="65" fillId="0" borderId="0" applyFont="0" applyFill="0" applyBorder="0" applyAlignment="0" applyProtection="0"/>
    <xf numFmtId="20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65" fillId="0" borderId="0" applyFont="0" applyFill="0" applyBorder="0" applyAlignment="0" applyProtection="0"/>
    <xf numFmtId="0" fontId="8" fillId="0" borderId="0">
      <protection locked="0"/>
    </xf>
    <xf numFmtId="0" fontId="66" fillId="0" borderId="0"/>
  </cellStyleXfs>
  <cellXfs count="53">
    <xf numFmtId="0" fontId="0" fillId="0" borderId="0" xfId="0"/>
    <xf numFmtId="0" fontId="4" fillId="0" borderId="0" xfId="0" applyFont="1"/>
    <xf numFmtId="0" fontId="0" fillId="0" borderId="0" xfId="0" applyFill="1" applyBorder="1"/>
    <xf numFmtId="0" fontId="5" fillId="0" borderId="0" xfId="0" applyFont="1" applyFill="1" applyBorder="1"/>
    <xf numFmtId="0" fontId="2" fillId="0" borderId="0" xfId="0" applyFont="1"/>
    <xf numFmtId="0" fontId="63" fillId="0" borderId="0" xfId="283"/>
    <xf numFmtId="1" fontId="0" fillId="0" borderId="0" xfId="0" applyNumberFormat="1"/>
    <xf numFmtId="1" fontId="3" fillId="0" borderId="2" xfId="283" applyNumberFormat="1" applyFont="1" applyBorder="1"/>
    <xf numFmtId="1" fontId="3" fillId="0" borderId="0" xfId="283" applyNumberFormat="1" applyFont="1" applyFill="1" applyBorder="1"/>
    <xf numFmtId="2" fontId="0" fillId="0" borderId="0" xfId="0" applyNumberFormat="1"/>
    <xf numFmtId="1" fontId="3" fillId="0" borderId="18" xfId="283" applyNumberFormat="1" applyFont="1" applyBorder="1"/>
    <xf numFmtId="0" fontId="63" fillId="0" borderId="0" xfId="283" applyFill="1"/>
    <xf numFmtId="0" fontId="63" fillId="17" borderId="0" xfId="283" applyFill="1"/>
    <xf numFmtId="0" fontId="0" fillId="17" borderId="0" xfId="0" applyFill="1"/>
    <xf numFmtId="0" fontId="1" fillId="17" borderId="0" xfId="155" applyFill="1"/>
    <xf numFmtId="1" fontId="3" fillId="17" borderId="4" xfId="283" applyNumberFormat="1" applyFont="1" applyFill="1" applyBorder="1"/>
    <xf numFmtId="1" fontId="3" fillId="17" borderId="2" xfId="283" applyNumberFormat="1" applyFont="1" applyFill="1" applyBorder="1"/>
    <xf numFmtId="1" fontId="3" fillId="17" borderId="0" xfId="283" applyNumberFormat="1" applyFont="1" applyFill="1" applyBorder="1"/>
    <xf numFmtId="1" fontId="0" fillId="17" borderId="0" xfId="0" applyNumberFormat="1" applyFill="1"/>
    <xf numFmtId="1" fontId="3" fillId="17" borderId="18" xfId="283" applyNumberFormat="1" applyFont="1" applyFill="1" applyBorder="1"/>
    <xf numFmtId="2" fontId="12" fillId="0" borderId="0" xfId="0" applyNumberFormat="1" applyFont="1" applyFill="1"/>
    <xf numFmtId="2" fontId="12" fillId="0" borderId="0" xfId="0" applyNumberFormat="1" applyFont="1" applyFill="1" applyBorder="1"/>
    <xf numFmtId="0" fontId="1" fillId="0" borderId="0" xfId="155"/>
    <xf numFmtId="0" fontId="1" fillId="0" borderId="0" xfId="155" applyFill="1"/>
    <xf numFmtId="3" fontId="68" fillId="0" borderId="0" xfId="0" applyNumberFormat="1" applyFont="1" applyAlignment="1">
      <alignment horizontal="right" vertical="center"/>
    </xf>
    <xf numFmtId="0" fontId="68" fillId="0" borderId="0" xfId="0" applyFont="1" applyAlignment="1">
      <alignment horizontal="right" vertical="center"/>
    </xf>
    <xf numFmtId="0" fontId="68" fillId="0" borderId="0" xfId="0" applyFont="1" applyAlignment="1">
      <alignment horizontal="right" vertical="center"/>
    </xf>
    <xf numFmtId="0" fontId="3" fillId="0" borderId="0" xfId="0" applyFont="1"/>
    <xf numFmtId="0" fontId="67" fillId="0" borderId="0" xfId="0" applyFont="1" applyAlignment="1">
      <alignment horizontal="left" vertical="center"/>
    </xf>
    <xf numFmtId="3" fontId="0" fillId="0" borderId="0" xfId="0" applyNumberFormat="1"/>
    <xf numFmtId="0" fontId="0" fillId="0" borderId="0" xfId="0" applyFill="1"/>
    <xf numFmtId="0" fontId="69" fillId="0" borderId="0" xfId="0" applyFont="1"/>
    <xf numFmtId="0" fontId="0" fillId="18" borderId="0" xfId="0" applyFill="1"/>
    <xf numFmtId="0" fontId="0" fillId="19" borderId="0" xfId="0" applyFill="1"/>
    <xf numFmtId="0" fontId="0" fillId="20" borderId="13" xfId="0" applyFill="1" applyBorder="1" applyAlignment="1">
      <alignment horizontal="center"/>
    </xf>
    <xf numFmtId="0" fontId="0" fillId="20" borderId="13" xfId="0" applyFill="1" applyBorder="1"/>
    <xf numFmtId="1" fontId="5" fillId="0" borderId="13" xfId="0" applyNumberFormat="1" applyFont="1" applyBorder="1" applyAlignment="1"/>
    <xf numFmtId="0" fontId="0" fillId="0" borderId="13" xfId="0" applyBorder="1"/>
    <xf numFmtId="1" fontId="0" fillId="0" borderId="13" xfId="0" applyNumberFormat="1" applyBorder="1"/>
    <xf numFmtId="0" fontId="70" fillId="0" borderId="13" xfId="0" applyFont="1" applyBorder="1" applyAlignment="1"/>
    <xf numFmtId="0" fontId="70" fillId="0" borderId="13" xfId="0" applyFont="1" applyBorder="1"/>
    <xf numFmtId="1" fontId="70" fillId="0" borderId="13" xfId="0" applyNumberFormat="1" applyFont="1" applyBorder="1" applyAlignment="1"/>
    <xf numFmtId="0" fontId="0" fillId="0" borderId="12" xfId="0" applyBorder="1"/>
    <xf numFmtId="0" fontId="0" fillId="0" borderId="19" xfId="0" applyBorder="1"/>
    <xf numFmtId="169" fontId="0" fillId="0" borderId="0" xfId="0" applyNumberFormat="1" applyFill="1"/>
    <xf numFmtId="0" fontId="0" fillId="0" borderId="0" xfId="0" applyFont="1" applyFill="1"/>
    <xf numFmtId="2" fontId="0" fillId="19" borderId="0" xfId="0" applyNumberFormat="1" applyFill="1"/>
    <xf numFmtId="201" fontId="0" fillId="21" borderId="0" xfId="0" applyNumberFormat="1" applyFill="1"/>
    <xf numFmtId="201" fontId="0" fillId="0" borderId="0" xfId="0" applyNumberFormat="1" applyFill="1"/>
    <xf numFmtId="0" fontId="0" fillId="21" borderId="0" xfId="0" applyFill="1"/>
    <xf numFmtId="1" fontId="0" fillId="21" borderId="0" xfId="0" applyNumberFormat="1" applyFill="1"/>
    <xf numFmtId="1" fontId="0" fillId="0" borderId="0" xfId="0" applyNumberFormat="1" applyFill="1"/>
    <xf numFmtId="0" fontId="0" fillId="0" borderId="0" xfId="0" applyAlignment="1">
      <alignment vertical="center"/>
    </xf>
  </cellXfs>
  <cellStyles count="293">
    <cellStyle name="_x0013_" xfId="1"/>
    <cellStyle name="_x0013_ 2" xfId="2"/>
    <cellStyle name="”ќђќ‘ћ‚›‰" xfId="3"/>
    <cellStyle name="”љ‘ђћ‚ђќќ›‰" xfId="4"/>
    <cellStyle name="„…ќ…†ќ›‰" xfId="5"/>
    <cellStyle name="=C:\WINNT\SYSTEM32\COMMAND.COM" xfId="6"/>
    <cellStyle name="‡ђѓћ‹ћ‚ћљ1" xfId="7"/>
    <cellStyle name="‡ђѓћ‹ћ‚ћљ2" xfId="8"/>
    <cellStyle name="’ћѓћ‚›‰" xfId="9"/>
    <cellStyle name="01_Page Heading" xfId="10"/>
    <cellStyle name="02_Rule above and below" xfId="11"/>
    <cellStyle name="03_Table Notes" xfId="12"/>
    <cellStyle name="04_Bold table figs" xfId="13"/>
    <cellStyle name="05_table figs" xfId="14"/>
    <cellStyle name="06_per cent" xfId="15"/>
    <cellStyle name="07_Bold table text" xfId="16"/>
    <cellStyle name="Actual Date" xfId="17"/>
    <cellStyle name="Adjustable" xfId="18"/>
    <cellStyle name="Band 1" xfId="19"/>
    <cellStyle name="Band 2" xfId="20"/>
    <cellStyle name="Best" xfId="21"/>
    <cellStyle name="C01_Main head" xfId="22"/>
    <cellStyle name="C02_Column heads" xfId="23"/>
    <cellStyle name="C03_Sub head bold" xfId="24"/>
    <cellStyle name="C03a_Sub head" xfId="25"/>
    <cellStyle name="C04_Total text white bold" xfId="26"/>
    <cellStyle name="C04a_Total text black with rule" xfId="27"/>
    <cellStyle name="C05_Main text" xfId="28"/>
    <cellStyle name="C06_Figs" xfId="29"/>
    <cellStyle name="C07_Figs 1 dec percent" xfId="30"/>
    <cellStyle name="C08_Figs 1 decimal" xfId="31"/>
    <cellStyle name="C09_Notes" xfId="32"/>
    <cellStyle name="ColumnHeading" xfId="33"/>
    <cellStyle name="ColumnHeadings" xfId="34"/>
    <cellStyle name="ColumnHeadings2" xfId="35"/>
    <cellStyle name="Comma 2" xfId="36"/>
    <cellStyle name="Comma_Copy of 2006 Balance and reserves" xfId="37"/>
    <cellStyle name="Comma0" xfId="38"/>
    <cellStyle name="Comma0 - Style1" xfId="39"/>
    <cellStyle name="Comma0 - Style2" xfId="40"/>
    <cellStyle name="Comma0_% Change (PW)" xfId="41"/>
    <cellStyle name="Comma1" xfId="42"/>
    <cellStyle name="Comma2" xfId="43"/>
    <cellStyle name="Comment" xfId="44"/>
    <cellStyle name="Country Data_Normal" xfId="45"/>
    <cellStyle name="CountryTitle" xfId="46"/>
    <cellStyle name="Currency 3" xfId="47"/>
    <cellStyle name="Currency 4" xfId="48"/>
    <cellStyle name="Currency0" xfId="49"/>
    <cellStyle name="Data" xfId="50"/>
    <cellStyle name="Date" xfId="51"/>
    <cellStyle name="DateTime" xfId="52"/>
    <cellStyle name="FieldName" xfId="53"/>
    <cellStyle name="Fixed" xfId="54"/>
    <cellStyle name="Fixed1 - Style1" xfId="55"/>
    <cellStyle name="Footnote" xfId="56"/>
    <cellStyle name="FS_Headings" xfId="57"/>
    <cellStyle name="G02 Tab figs Light 0 deci" xfId="58"/>
    <cellStyle name="G02 Table Text" xfId="59"/>
    <cellStyle name="G05 Tab Head Light" xfId="60"/>
    <cellStyle name="Grey" xfId="61"/>
    <cellStyle name="HEADER" xfId="62"/>
    <cellStyle name="Heading" xfId="63"/>
    <cellStyle name="Heading1" xfId="64"/>
    <cellStyle name="Heading2" xfId="65"/>
    <cellStyle name="HIGHLIGHT" xfId="66"/>
    <cellStyle name="IEAData" xfId="67"/>
    <cellStyle name="Input [yellow]" xfId="68"/>
    <cellStyle name="Millares [0]_ANEXOA1-1" xfId="69"/>
    <cellStyle name="Millares_ANEXOA1-1" xfId="70"/>
    <cellStyle name="Moneda [0]_ANEXOA1-1" xfId="71"/>
    <cellStyle name="Moneda_ANEXOA1-1" xfId="72"/>
    <cellStyle name="MonthYears" xfId="73"/>
    <cellStyle name="no dec" xfId="74"/>
    <cellStyle name="Normal - Style1" xfId="75"/>
    <cellStyle name="Normal [0]" xfId="76"/>
    <cellStyle name="Normal [2]" xfId="77"/>
    <cellStyle name="Normal 2" xfId="78"/>
    <cellStyle name="Normal 2 2" xfId="79"/>
    <cellStyle name="Normal 2_NewConvTable_RV" xfId="80"/>
    <cellStyle name="Normal 3" xfId="81"/>
    <cellStyle name="Normal 4" xfId="82"/>
    <cellStyle name="Normal 9" xfId="83"/>
    <cellStyle name="Normal_GIIGNL 11 Adj" xfId="84"/>
    <cellStyle name="Percent [2]" xfId="85"/>
    <cellStyle name="Percent 2" xfId="86"/>
    <cellStyle name="Percent 2 2" xfId="87"/>
    <cellStyle name="Percent0" xfId="88"/>
    <cellStyle name="Protected" xfId="89"/>
    <cellStyle name="ProtectedDates" xfId="90"/>
    <cellStyle name="RowHeading" xfId="91"/>
    <cellStyle name="Section" xfId="92"/>
    <cellStyle name="Standard" xfId="93"/>
    <cellStyle name="Style 21" xfId="94"/>
    <cellStyle name="Style 22" xfId="95"/>
    <cellStyle name="Style 23" xfId="96"/>
    <cellStyle name="Style 24" xfId="97"/>
    <cellStyle name="Style 25" xfId="98"/>
    <cellStyle name="Style 26" xfId="99"/>
    <cellStyle name="Style 27" xfId="100"/>
    <cellStyle name="Style 28" xfId="101"/>
    <cellStyle name="Style 29" xfId="102"/>
    <cellStyle name="Style 30" xfId="103"/>
    <cellStyle name="Style 31" xfId="104"/>
    <cellStyle name="Style 32" xfId="105"/>
    <cellStyle name="Style 33" xfId="106"/>
    <cellStyle name="Style 34" xfId="107"/>
    <cellStyle name="Style 35" xfId="108"/>
    <cellStyle name="Style 36" xfId="109"/>
    <cellStyle name="Style D" xfId="110"/>
    <cellStyle name="Style D green" xfId="111"/>
    <cellStyle name="Style D_Base Data" xfId="112"/>
    <cellStyle name="Style E" xfId="113"/>
    <cellStyle name="Style E green" xfId="114"/>
    <cellStyle name="Style E_Base Data" xfId="115"/>
    <cellStyle name="STYLE1 - Style1" xfId="116"/>
    <cellStyle name="STYLE2 - Style2" xfId="117"/>
    <cellStyle name="STYLE3 - Style3" xfId="118"/>
    <cellStyle name="STYLE4 - Style4" xfId="119"/>
    <cellStyle name="Sub_Title" xfId="120"/>
    <cellStyle name="SubHeading" xfId="121"/>
    <cellStyle name="SubSection" xfId="122"/>
    <cellStyle name="SubsidTitle" xfId="123"/>
    <cellStyle name="SubTotal" xfId="124"/>
    <cellStyle name="Titles" xfId="125"/>
    <cellStyle name="Totals" xfId="126"/>
    <cellStyle name="Totals [0]" xfId="127"/>
    <cellStyle name="Totals [2]" xfId="128"/>
    <cellStyle name="Totals_2002_11_18 Apache_Data" xfId="129"/>
    <cellStyle name="Unprot" xfId="130"/>
    <cellStyle name="Unprot$" xfId="131"/>
    <cellStyle name="Unprotect" xfId="132"/>
    <cellStyle name="UnProtectedCalc" xfId="133"/>
    <cellStyle name="wmColumnHeading" xfId="134"/>
    <cellStyle name="wmNormal" xfId="135"/>
    <cellStyle name="wmNormalWorkings" xfId="136"/>
    <cellStyle name="wmPercent" xfId="137"/>
    <cellStyle name="wmReportTitle" xfId="138"/>
    <cellStyle name="wmSubHeading" xfId="139"/>
    <cellStyle name="wmWorkingVariables" xfId="140"/>
    <cellStyle name="wmYears" xfId="141"/>
    <cellStyle name="Year" xfId="142"/>
    <cellStyle name="Year2" xfId="143"/>
    <cellStyle name="Years" xfId="144"/>
    <cellStyle name="Years2" xfId="145"/>
    <cellStyle name="Гиперссылка 2" xfId="146"/>
    <cellStyle name="Гиперссылка 2 2" xfId="147"/>
    <cellStyle name="Гиперссылка 3" xfId="148"/>
    <cellStyle name="Гиперссылка 4" xfId="149"/>
    <cellStyle name="Гиперссылка 5" xfId="150"/>
    <cellStyle name="Денежный 2" xfId="151"/>
    <cellStyle name="Обычный" xfId="0" builtinId="0"/>
    <cellStyle name="Обычный 10" xfId="152"/>
    <cellStyle name="Обычный 2" xfId="153"/>
    <cellStyle name="Обычный 2 2" xfId="154"/>
    <cellStyle name="Обычный 2 2 2" xfId="155"/>
    <cellStyle name="Обычный 2 2 3" xfId="156"/>
    <cellStyle name="Обычный 2 3" xfId="157"/>
    <cellStyle name="Обычный 2 3 2" xfId="158"/>
    <cellStyle name="Обычный 2 4" xfId="159"/>
    <cellStyle name="Обычный 3" xfId="160"/>
    <cellStyle name="Обычный 3 2" xfId="161"/>
    <cellStyle name="Обычный 3 3" xfId="162"/>
    <cellStyle name="Обычный 4" xfId="163"/>
    <cellStyle name="Обычный 4 10" xfId="164"/>
    <cellStyle name="Обычный 4 11" xfId="165"/>
    <cellStyle name="Обычный 4 12" xfId="166"/>
    <cellStyle name="Обычный 4 2" xfId="167"/>
    <cellStyle name="Обычный 4 2 2" xfId="168"/>
    <cellStyle name="Обычный 4 2 2 2" xfId="169"/>
    <cellStyle name="Обычный 4 2 2 2 2" xfId="170"/>
    <cellStyle name="Обычный 4 2 2 2 3" xfId="171"/>
    <cellStyle name="Обычный 4 2 2 2 4" xfId="172"/>
    <cellStyle name="Обычный 4 2 2 2 5" xfId="173"/>
    <cellStyle name="Обычный 4 2 2 3" xfId="174"/>
    <cellStyle name="Обычный 4 2 2 4" xfId="175"/>
    <cellStyle name="Обычный 4 2 2 5" xfId="176"/>
    <cellStyle name="Обычный 4 2 2 6" xfId="177"/>
    <cellStyle name="Обычный 4 2 3" xfId="178"/>
    <cellStyle name="Обычный 4 2 3 2" xfId="179"/>
    <cellStyle name="Обычный 4 2 3 3" xfId="180"/>
    <cellStyle name="Обычный 4 2 3 4" xfId="181"/>
    <cellStyle name="Обычный 4 2 3 5" xfId="182"/>
    <cellStyle name="Обычный 4 2 4" xfId="183"/>
    <cellStyle name="Обычный 4 2 5" xfId="184"/>
    <cellStyle name="Обычный 4 2 6" xfId="185"/>
    <cellStyle name="Обычный 4 2 7" xfId="186"/>
    <cellStyle name="Обычный 4 3" xfId="187"/>
    <cellStyle name="Обычный 4 3 2" xfId="188"/>
    <cellStyle name="Обычный 4 3 2 2" xfId="189"/>
    <cellStyle name="Обычный 4 3 2 2 2" xfId="190"/>
    <cellStyle name="Обычный 4 3 2 2 3" xfId="191"/>
    <cellStyle name="Обычный 4 3 2 2 4" xfId="192"/>
    <cellStyle name="Обычный 4 3 2 2 5" xfId="193"/>
    <cellStyle name="Обычный 4 3 2 3" xfId="194"/>
    <cellStyle name="Обычный 4 3 2 4" xfId="195"/>
    <cellStyle name="Обычный 4 3 2 5" xfId="196"/>
    <cellStyle name="Обычный 4 3 2 6" xfId="197"/>
    <cellStyle name="Обычный 4 3 3" xfId="198"/>
    <cellStyle name="Обычный 4 3 3 2" xfId="199"/>
    <cellStyle name="Обычный 4 3 3 3" xfId="200"/>
    <cellStyle name="Обычный 4 3 3 4" xfId="201"/>
    <cellStyle name="Обычный 4 3 3 5" xfId="202"/>
    <cellStyle name="Обычный 4 3 4" xfId="203"/>
    <cellStyle name="Обычный 4 3 5" xfId="204"/>
    <cellStyle name="Обычный 4 3 6" xfId="205"/>
    <cellStyle name="Обычный 4 3 7" xfId="206"/>
    <cellStyle name="Обычный 4 4" xfId="207"/>
    <cellStyle name="Обычный 4 4 2" xfId="208"/>
    <cellStyle name="Обычный 4 4 2 2" xfId="209"/>
    <cellStyle name="Обычный 4 4 2 3" xfId="210"/>
    <cellStyle name="Обычный 4 4 2 4" xfId="211"/>
    <cellStyle name="Обычный 4 4 2 5" xfId="212"/>
    <cellStyle name="Обычный 4 4 3" xfId="213"/>
    <cellStyle name="Обычный 4 4 4" xfId="214"/>
    <cellStyle name="Обычный 4 4 5" xfId="215"/>
    <cellStyle name="Обычный 4 4 6" xfId="216"/>
    <cellStyle name="Обычный 4 5" xfId="217"/>
    <cellStyle name="Обычный 4 5 2" xfId="218"/>
    <cellStyle name="Обычный 4 5 3" xfId="219"/>
    <cellStyle name="Обычный 4 5 4" xfId="220"/>
    <cellStyle name="Обычный 4 5 5" xfId="221"/>
    <cellStyle name="Обычный 4 6" xfId="222"/>
    <cellStyle name="Обычный 4 6 2" xfId="223"/>
    <cellStyle name="Обычный 4 6 3" xfId="224"/>
    <cellStyle name="Обычный 4 6 4" xfId="225"/>
    <cellStyle name="Обычный 4 6 5" xfId="226"/>
    <cellStyle name="Обычный 4 7" xfId="227"/>
    <cellStyle name="Обычный 4 7 2" xfId="228"/>
    <cellStyle name="Обычный 4 7 3" xfId="229"/>
    <cellStyle name="Обычный 4 7 4" xfId="230"/>
    <cellStyle name="Обычный 4 7 5" xfId="231"/>
    <cellStyle name="Обычный 4 8" xfId="232"/>
    <cellStyle name="Обычный 4 9" xfId="233"/>
    <cellStyle name="Обычный 5" xfId="234"/>
    <cellStyle name="Обычный 5 2" xfId="235"/>
    <cellStyle name="Обычный 5 2 2" xfId="236"/>
    <cellStyle name="Обычный 5 2 2 2" xfId="237"/>
    <cellStyle name="Обычный 5 2 2 3" xfId="238"/>
    <cellStyle name="Обычный 5 2 2 4" xfId="239"/>
    <cellStyle name="Обычный 5 2 2 5" xfId="240"/>
    <cellStyle name="Обычный 5 2 3" xfId="241"/>
    <cellStyle name="Обычный 5 2 4" xfId="242"/>
    <cellStyle name="Обычный 5 2 5" xfId="243"/>
    <cellStyle name="Обычный 5 2 6" xfId="244"/>
    <cellStyle name="Обычный 5 3" xfId="245"/>
    <cellStyle name="Обычный 5 3 2" xfId="246"/>
    <cellStyle name="Обычный 5 3 3" xfId="247"/>
    <cellStyle name="Обычный 5 3 4" xfId="248"/>
    <cellStyle name="Обычный 5 3 5" xfId="249"/>
    <cellStyle name="Обычный 5 4" xfId="250"/>
    <cellStyle name="Обычный 5 4 2" xfId="251"/>
    <cellStyle name="Обычный 5 4 3" xfId="252"/>
    <cellStyle name="Обычный 5 4 4" xfId="253"/>
    <cellStyle name="Обычный 5 4 5" xfId="254"/>
    <cellStyle name="Обычный 5 5" xfId="255"/>
    <cellStyle name="Обычный 5 6" xfId="256"/>
    <cellStyle name="Обычный 5 7" xfId="257"/>
    <cellStyle name="Обычный 5 8" xfId="258"/>
    <cellStyle name="Обычный 57" xfId="259"/>
    <cellStyle name="Обычный 6" xfId="260"/>
    <cellStyle name="Обычный 6 2" xfId="261"/>
    <cellStyle name="Обычный 6 2 2" xfId="262"/>
    <cellStyle name="Обычный 6 2 2 2" xfId="263"/>
    <cellStyle name="Обычный 6 2 2 3" xfId="264"/>
    <cellStyle name="Обычный 6 2 2 4" xfId="265"/>
    <cellStyle name="Обычный 6 2 2 5" xfId="266"/>
    <cellStyle name="Обычный 6 2 3" xfId="267"/>
    <cellStyle name="Обычный 6 2 4" xfId="268"/>
    <cellStyle name="Обычный 6 2 5" xfId="269"/>
    <cellStyle name="Обычный 6 2 6" xfId="270"/>
    <cellStyle name="Обычный 6 3" xfId="271"/>
    <cellStyle name="Обычный 6 3 2" xfId="272"/>
    <cellStyle name="Обычный 6 3 3" xfId="273"/>
    <cellStyle name="Обычный 6 3 4" xfId="274"/>
    <cellStyle name="Обычный 6 3 5" xfId="275"/>
    <cellStyle name="Обычный 6 4" xfId="276"/>
    <cellStyle name="Обычный 6 5" xfId="277"/>
    <cellStyle name="Обычный 6 6" xfId="278"/>
    <cellStyle name="Обычный 6 7" xfId="279"/>
    <cellStyle name="Обычный 6 8" xfId="280"/>
    <cellStyle name="Обычный 7" xfId="281"/>
    <cellStyle name="Обычный 7 2" xfId="282"/>
    <cellStyle name="Обычный 8" xfId="283"/>
    <cellStyle name="Обычный 9" xfId="284"/>
    <cellStyle name="Обычный 9 2" xfId="285"/>
    <cellStyle name="Процентный 2" xfId="286"/>
    <cellStyle name="Процентный 2 2" xfId="287"/>
    <cellStyle name="Финансовый 2" xfId="288"/>
    <cellStyle name="Финансовый 2 2" xfId="289"/>
    <cellStyle name="Финансовый 2 3" xfId="290"/>
    <cellStyle name="Џђћ–…ќ’ќ›‰" xfId="291"/>
    <cellStyle name="常规_November Issue Standard" xfId="2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66203160775116"/>
          <c:y val="0.10404590169902951"/>
          <c:w val="0.3490837116838697"/>
          <c:h val="0.8736821324290757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 1'!$B$2</c:f>
              <c:strCache>
                <c:ptCount val="1"/>
                <c:pt idx="0">
                  <c:v>North America 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strRef>
              <c:f>'Fig 1'!$C$1</c:f>
              <c:strCache>
                <c:ptCount val="1"/>
                <c:pt idx="0">
                  <c:v>Population growth 2010-2040</c:v>
                </c:pt>
              </c:strCache>
            </c:strRef>
          </c:cat>
          <c:val>
            <c:numRef>
              <c:f>'Fig 1'!$C$2</c:f>
              <c:numCache>
                <c:formatCode>0.00</c:formatCode>
                <c:ptCount val="1"/>
                <c:pt idx="0">
                  <c:v>0.109042107</c:v>
                </c:pt>
              </c:numCache>
            </c:numRef>
          </c:val>
        </c:ser>
        <c:ser>
          <c:idx val="1"/>
          <c:order val="1"/>
          <c:tx>
            <c:strRef>
              <c:f>'Fig 1'!$B$3</c:f>
              <c:strCache>
                <c:ptCount val="1"/>
                <c:pt idx="0">
                  <c:v>Europe 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'Fig 1'!$C$1</c:f>
              <c:strCache>
                <c:ptCount val="1"/>
                <c:pt idx="0">
                  <c:v>Population growth 2010-2040</c:v>
                </c:pt>
              </c:strCache>
            </c:strRef>
          </c:cat>
          <c:val>
            <c:numRef>
              <c:f>'Fig 1'!$C$3</c:f>
              <c:numCache>
                <c:formatCode>0.00</c:formatCode>
                <c:ptCount val="1"/>
                <c:pt idx="0">
                  <c:v>3.2264800999999954E-2</c:v>
                </c:pt>
              </c:numCache>
            </c:numRef>
          </c:val>
        </c:ser>
        <c:ser>
          <c:idx val="2"/>
          <c:order val="2"/>
          <c:tx>
            <c:strRef>
              <c:f>'Fig 1'!$B$4</c:f>
              <c:strCache>
                <c:ptCount val="1"/>
                <c:pt idx="0">
                  <c:v>Developed Asia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'Fig 1'!$C$1</c:f>
              <c:strCache>
                <c:ptCount val="1"/>
                <c:pt idx="0">
                  <c:v>Population growth 2010-2040</c:v>
                </c:pt>
              </c:strCache>
            </c:strRef>
          </c:cat>
          <c:val>
            <c:numRef>
              <c:f>'Fig 1'!$C$4</c:f>
              <c:numCache>
                <c:formatCode>0.00</c:formatCode>
                <c:ptCount val="1"/>
                <c:pt idx="0">
                  <c:v>-2.410322999999992E-3</c:v>
                </c:pt>
              </c:numCache>
            </c:numRef>
          </c:val>
        </c:ser>
        <c:ser>
          <c:idx val="3"/>
          <c:order val="3"/>
          <c:tx>
            <c:strRef>
              <c:f>'Fig 1'!$B$5</c:f>
              <c:strCache>
                <c:ptCount val="1"/>
                <c:pt idx="0">
                  <c:v>Developing Asia 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'Fig 1'!$C$1</c:f>
              <c:strCache>
                <c:ptCount val="1"/>
                <c:pt idx="0">
                  <c:v>Population growth 2010-2040</c:v>
                </c:pt>
              </c:strCache>
            </c:strRef>
          </c:cat>
          <c:val>
            <c:numRef>
              <c:f>'Fig 1'!$C$5</c:f>
              <c:numCache>
                <c:formatCode>0.00</c:formatCode>
                <c:ptCount val="1"/>
                <c:pt idx="0">
                  <c:v>0.76</c:v>
                </c:pt>
              </c:numCache>
            </c:numRef>
          </c:val>
        </c:ser>
        <c:ser>
          <c:idx val="4"/>
          <c:order val="4"/>
          <c:tx>
            <c:strRef>
              <c:f>'Fig 1'!$B$6</c:f>
              <c:strCache>
                <c:ptCount val="1"/>
                <c:pt idx="0">
                  <c:v>CIS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'Fig 1'!$C$1</c:f>
              <c:strCache>
                <c:ptCount val="1"/>
                <c:pt idx="0">
                  <c:v>Population growth 2010-2040</c:v>
                </c:pt>
              </c:strCache>
            </c:strRef>
          </c:cat>
          <c:val>
            <c:numRef>
              <c:f>'Fig 1'!$C$6</c:f>
              <c:numCache>
                <c:formatCode>0.00</c:formatCode>
                <c:ptCount val="1"/>
                <c:pt idx="0">
                  <c:v>6.2188360000000054E-3</c:v>
                </c:pt>
              </c:numCache>
            </c:numRef>
          </c:val>
        </c:ser>
        <c:ser>
          <c:idx val="5"/>
          <c:order val="5"/>
          <c:tx>
            <c:strRef>
              <c:f>'Fig 1'!$B$7</c:f>
              <c:strCache>
                <c:ptCount val="1"/>
                <c:pt idx="0">
                  <c:v>South and Central America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'Fig 1'!$C$1</c:f>
              <c:strCache>
                <c:ptCount val="1"/>
                <c:pt idx="0">
                  <c:v>Population growth 2010-2040</c:v>
                </c:pt>
              </c:strCache>
            </c:strRef>
          </c:cat>
          <c:val>
            <c:numRef>
              <c:f>'Fig 1'!$C$7</c:f>
              <c:numCache>
                <c:formatCode>0.00</c:formatCode>
                <c:ptCount val="1"/>
                <c:pt idx="0">
                  <c:v>0.11656566499999976</c:v>
                </c:pt>
              </c:numCache>
            </c:numRef>
          </c:val>
        </c:ser>
        <c:ser>
          <c:idx val="6"/>
          <c:order val="6"/>
          <c:tx>
            <c:strRef>
              <c:f>'Fig 1'!$B$8</c:f>
              <c:strCache>
                <c:ptCount val="1"/>
                <c:pt idx="0">
                  <c:v>Middle East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'Fig 1'!$C$1</c:f>
              <c:strCache>
                <c:ptCount val="1"/>
                <c:pt idx="0">
                  <c:v>Population growth 2010-2040</c:v>
                </c:pt>
              </c:strCache>
            </c:strRef>
          </c:cat>
          <c:val>
            <c:numRef>
              <c:f>'Fig 1'!$C$8</c:f>
              <c:numCache>
                <c:formatCode>0.00</c:formatCode>
                <c:ptCount val="1"/>
                <c:pt idx="0">
                  <c:v>0.12112817899999997</c:v>
                </c:pt>
              </c:numCache>
            </c:numRef>
          </c:val>
        </c:ser>
        <c:ser>
          <c:idx val="7"/>
          <c:order val="7"/>
          <c:tx>
            <c:strRef>
              <c:f>'Fig 1'!$B$9</c:f>
              <c:strCache>
                <c:ptCount val="1"/>
                <c:pt idx="0">
                  <c:v>Africa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cat>
            <c:strRef>
              <c:f>'Fig 1'!$C$1</c:f>
              <c:strCache>
                <c:ptCount val="1"/>
                <c:pt idx="0">
                  <c:v>Population growth 2010-2040</c:v>
                </c:pt>
              </c:strCache>
            </c:strRef>
          </c:cat>
          <c:val>
            <c:numRef>
              <c:f>'Fig 1'!$C$9</c:f>
              <c:numCache>
                <c:formatCode>0.00</c:formatCode>
                <c:ptCount val="1"/>
                <c:pt idx="0">
                  <c:v>0.84732683899999972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318868864"/>
        <c:axId val="318895232"/>
      </c:barChart>
      <c:catAx>
        <c:axId val="318868864"/>
        <c:scaling>
          <c:orientation val="minMax"/>
        </c:scaling>
        <c:delete val="0"/>
        <c:axPos val="b"/>
        <c:majorTickMark val="out"/>
        <c:minorTickMark val="none"/>
        <c:tickLblPos val="nextTo"/>
        <c:crossAx val="318895232"/>
        <c:crosses val="autoZero"/>
        <c:auto val="1"/>
        <c:lblAlgn val="ctr"/>
        <c:lblOffset val="100"/>
        <c:noMultiLvlLbl val="0"/>
      </c:catAx>
      <c:valAx>
        <c:axId val="31889523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bln people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"/>
              <c:y val="5.3212174207254862E-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3188688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>
          <a:latin typeface="Arial" pitchFamily="34" charset="0"/>
          <a:cs typeface="Arial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Imports</a:t>
            </a:r>
            <a:endParaRPr lang="ru-RU" sz="1200"/>
          </a:p>
        </c:rich>
      </c:tx>
      <c:layout>
        <c:manualLayout>
          <c:xMode val="edge"/>
          <c:yMode val="edge"/>
          <c:x val="0.44629663375867501"/>
          <c:y val="6.6185404833227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962243223642934"/>
          <c:y val="0.16380381422341012"/>
          <c:w val="0.8312949550462545"/>
          <c:h val="0.741019956811006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7'!$C$47</c:f>
              <c:strCache>
                <c:ptCount val="1"/>
                <c:pt idx="0">
                  <c:v>Base scenario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strRef>
              <c:f>'Fig 7'!$B$49:$B$50</c:f>
              <c:strCache>
                <c:ptCount val="2"/>
                <c:pt idx="0">
                  <c:v>Europe</c:v>
                </c:pt>
                <c:pt idx="1">
                  <c:v>Asia</c:v>
                </c:pt>
              </c:strCache>
            </c:strRef>
          </c:cat>
          <c:val>
            <c:numRef>
              <c:f>'Fig 7'!$C$49:$C$50</c:f>
              <c:numCache>
                <c:formatCode>General</c:formatCode>
                <c:ptCount val="2"/>
                <c:pt idx="0">
                  <c:v>-69.299999999999955</c:v>
                </c:pt>
                <c:pt idx="1">
                  <c:v>283.5</c:v>
                </c:pt>
              </c:numCache>
            </c:numRef>
          </c:val>
        </c:ser>
        <c:ser>
          <c:idx val="1"/>
          <c:order val="1"/>
          <c:tx>
            <c:strRef>
              <c:f>'Fig 7'!$D$47</c:f>
              <c:strCache>
                <c:ptCount val="1"/>
                <c:pt idx="0">
                  <c:v>Shale breakthrough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'Fig 7'!$B$49:$B$50</c:f>
              <c:strCache>
                <c:ptCount val="2"/>
                <c:pt idx="0">
                  <c:v>Europe</c:v>
                </c:pt>
                <c:pt idx="1">
                  <c:v>Asia</c:v>
                </c:pt>
              </c:strCache>
            </c:strRef>
          </c:cat>
          <c:val>
            <c:numRef>
              <c:f>'Fig 7'!$D$49:$D$50</c:f>
              <c:numCache>
                <c:formatCode>General</c:formatCode>
                <c:ptCount val="2"/>
                <c:pt idx="0">
                  <c:v>-48</c:v>
                </c:pt>
                <c:pt idx="1">
                  <c:v>330.5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257792"/>
        <c:axId val="232284160"/>
      </c:barChart>
      <c:catAx>
        <c:axId val="232257792"/>
        <c:scaling>
          <c:orientation val="minMax"/>
        </c:scaling>
        <c:delete val="0"/>
        <c:axPos val="b"/>
        <c:majorTickMark val="none"/>
        <c:minorTickMark val="none"/>
        <c:tickLblPos val="nextTo"/>
        <c:crossAx val="232284160"/>
        <c:crosses val="autoZero"/>
        <c:auto val="1"/>
        <c:lblAlgn val="ctr"/>
        <c:lblOffset val="100"/>
        <c:noMultiLvlLbl val="0"/>
      </c:catAx>
      <c:valAx>
        <c:axId val="23228416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mtoe</a:t>
                </a:r>
                <a:endParaRPr lang="ru-RU" b="0"/>
              </a:p>
            </c:rich>
          </c:tx>
          <c:layout>
            <c:manualLayout>
              <c:xMode val="edge"/>
              <c:yMode val="edge"/>
              <c:x val="3.300833387816763E-2"/>
              <c:y val="3.7760042158510518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232257792"/>
        <c:crosses val="autoZero"/>
        <c:crossBetween val="between"/>
        <c:majorUnit val="100"/>
      </c:valAx>
    </c:plotArea>
    <c:legend>
      <c:legendPos val="r"/>
      <c:layout>
        <c:manualLayout>
          <c:xMode val="edge"/>
          <c:yMode val="edge"/>
          <c:x val="9.3855575752341852E-2"/>
          <c:y val="0.10770084153969874"/>
          <c:w val="0.40070741931892551"/>
          <c:h val="0.15428293030345128"/>
        </c:manualLayout>
      </c:layout>
      <c:overlay val="1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Exports</a:t>
            </a:r>
            <a:endParaRPr lang="ru-RU"/>
          </a:p>
        </c:rich>
      </c:tx>
      <c:layout>
        <c:manualLayout>
          <c:xMode val="edge"/>
          <c:yMode val="edge"/>
          <c:x val="0.22871103334305434"/>
          <c:y val="4.97667266327421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137707786526672E-2"/>
          <c:y val="0.12098082250292021"/>
          <c:w val="0.4429769612131817"/>
          <c:h val="0.688464142745152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8'!$H$4</c:f>
              <c:strCache>
                <c:ptCount val="1"/>
                <c:pt idx="0">
                  <c:v>Base scenario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strRef>
              <c:f>'Fig 8'!$A$10:$A$13</c:f>
              <c:strCache>
                <c:ptCount val="4"/>
                <c:pt idx="0">
                  <c:v>CIS</c:v>
                </c:pt>
                <c:pt idx="1">
                  <c:v>South and Central America</c:v>
                </c:pt>
                <c:pt idx="2">
                  <c:v>Africa</c:v>
                </c:pt>
                <c:pt idx="3">
                  <c:v>Middle East</c:v>
                </c:pt>
              </c:strCache>
            </c:strRef>
          </c:cat>
          <c:val>
            <c:numRef>
              <c:f>'Fig 8'!$H$10:$H$13</c:f>
              <c:numCache>
                <c:formatCode>General</c:formatCode>
                <c:ptCount val="4"/>
                <c:pt idx="0">
                  <c:v>289.52216280880953</c:v>
                </c:pt>
                <c:pt idx="1">
                  <c:v>13.492843639111809</c:v>
                </c:pt>
                <c:pt idx="2">
                  <c:v>140.12270396911714</c:v>
                </c:pt>
                <c:pt idx="3">
                  <c:v>197.59798291040312</c:v>
                </c:pt>
              </c:numCache>
            </c:numRef>
          </c:val>
        </c:ser>
        <c:ser>
          <c:idx val="1"/>
          <c:order val="1"/>
          <c:tx>
            <c:strRef>
              <c:f>'Fig 8'!$I$4</c:f>
              <c:strCache>
                <c:ptCount val="1"/>
                <c:pt idx="0">
                  <c:v>Shale breakthrough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'Fig 8'!$A$10:$A$13</c:f>
              <c:strCache>
                <c:ptCount val="4"/>
                <c:pt idx="0">
                  <c:v>CIS</c:v>
                </c:pt>
                <c:pt idx="1">
                  <c:v>South and Central America</c:v>
                </c:pt>
                <c:pt idx="2">
                  <c:v>Africa</c:v>
                </c:pt>
                <c:pt idx="3">
                  <c:v>Middle East</c:v>
                </c:pt>
              </c:strCache>
            </c:strRef>
          </c:cat>
          <c:val>
            <c:numRef>
              <c:f>'Fig 8'!$I$10:$I$13</c:f>
              <c:numCache>
                <c:formatCode>General</c:formatCode>
                <c:ptCount val="4"/>
                <c:pt idx="0">
                  <c:v>239.87372825698813</c:v>
                </c:pt>
                <c:pt idx="1">
                  <c:v>15.37106276976102</c:v>
                </c:pt>
                <c:pt idx="2">
                  <c:v>137.20698505879227</c:v>
                </c:pt>
                <c:pt idx="3">
                  <c:v>198.16109460057578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356096"/>
        <c:axId val="232595456"/>
      </c:barChart>
      <c:catAx>
        <c:axId val="232356096"/>
        <c:scaling>
          <c:orientation val="minMax"/>
        </c:scaling>
        <c:delete val="0"/>
        <c:axPos val="b"/>
        <c:majorTickMark val="out"/>
        <c:minorTickMark val="none"/>
        <c:tickLblPos val="nextTo"/>
        <c:crossAx val="232595456"/>
        <c:crosses val="autoZero"/>
        <c:auto val="1"/>
        <c:lblAlgn val="ctr"/>
        <c:lblOffset val="100"/>
        <c:noMultiLvlLbl val="0"/>
      </c:catAx>
      <c:valAx>
        <c:axId val="23259545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bcm</a:t>
                </a:r>
                <a:endParaRPr lang="ru-RU" b="0"/>
              </a:p>
            </c:rich>
          </c:tx>
          <c:layout>
            <c:manualLayout>
              <c:xMode val="edge"/>
              <c:yMode val="edge"/>
              <c:x val="1.7881685348913719E-2"/>
              <c:y val="3.7263662442532805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32356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812707300476331"/>
          <c:y val="3.3263374726144206E-2"/>
          <c:w val="0.26903346456692911"/>
          <c:h val="0.1834948847054505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Imports</a:t>
            </a:r>
            <a:endParaRPr lang="ru-RU" b="1"/>
          </a:p>
        </c:rich>
      </c:tx>
      <c:layout>
        <c:manualLayout>
          <c:xMode val="edge"/>
          <c:yMode val="edge"/>
          <c:x val="0.47000553267261214"/>
          <c:y val="5.96125466104399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28166526354017"/>
          <c:y val="0.1542015423533844"/>
          <c:w val="0.80106175407319369"/>
          <c:h val="0.8235928622659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8'!$H$4</c:f>
              <c:strCache>
                <c:ptCount val="1"/>
                <c:pt idx="0">
                  <c:v>Base scenario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strRef>
              <c:f>('Fig 8'!$A$5:$A$6,'Fig 8'!$A$9)</c:f>
              <c:strCache>
                <c:ptCount val="3"/>
                <c:pt idx="0">
                  <c:v>North America</c:v>
                </c:pt>
                <c:pt idx="1">
                  <c:v>Europe</c:v>
                </c:pt>
                <c:pt idx="2">
                  <c:v>Asia</c:v>
                </c:pt>
              </c:strCache>
            </c:strRef>
          </c:cat>
          <c:val>
            <c:numRef>
              <c:f>('Fig 8'!$H$5:$H$6,'Fig 8'!$H$9)</c:f>
              <c:numCache>
                <c:formatCode>General</c:formatCode>
                <c:ptCount val="3"/>
                <c:pt idx="0">
                  <c:v>-112.31923499991727</c:v>
                </c:pt>
                <c:pt idx="1">
                  <c:v>257.92597993305827</c:v>
                </c:pt>
                <c:pt idx="2">
                  <c:v>495.15153823816695</c:v>
                </c:pt>
              </c:numCache>
            </c:numRef>
          </c:val>
        </c:ser>
        <c:ser>
          <c:idx val="1"/>
          <c:order val="1"/>
          <c:tx>
            <c:strRef>
              <c:f>'Fig 8'!$I$4</c:f>
              <c:strCache>
                <c:ptCount val="1"/>
                <c:pt idx="0">
                  <c:v>Shale breakthrough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('Fig 8'!$A$5:$A$6,'Fig 8'!$A$9)</c:f>
              <c:strCache>
                <c:ptCount val="3"/>
                <c:pt idx="0">
                  <c:v>North America</c:v>
                </c:pt>
                <c:pt idx="1">
                  <c:v>Europe</c:v>
                </c:pt>
                <c:pt idx="2">
                  <c:v>Asia</c:v>
                </c:pt>
              </c:strCache>
            </c:strRef>
          </c:cat>
          <c:val>
            <c:numRef>
              <c:f>('Fig 8'!$I$5:$I$6,'Fig 8'!$I$9)</c:f>
              <c:numCache>
                <c:formatCode>General</c:formatCode>
                <c:ptCount val="3"/>
                <c:pt idx="0">
                  <c:v>-80.950591890984512</c:v>
                </c:pt>
                <c:pt idx="1">
                  <c:v>260.48875122098485</c:v>
                </c:pt>
                <c:pt idx="2">
                  <c:v>411.09730119998301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592512"/>
        <c:axId val="232594048"/>
      </c:barChart>
      <c:catAx>
        <c:axId val="232592512"/>
        <c:scaling>
          <c:orientation val="minMax"/>
        </c:scaling>
        <c:delete val="0"/>
        <c:axPos val="b"/>
        <c:majorTickMark val="out"/>
        <c:minorTickMark val="none"/>
        <c:tickLblPos val="nextTo"/>
        <c:crossAx val="232594048"/>
        <c:crosses val="autoZero"/>
        <c:auto val="1"/>
        <c:lblAlgn val="ctr"/>
        <c:lblOffset val="100"/>
        <c:noMultiLvlLbl val="0"/>
      </c:catAx>
      <c:valAx>
        <c:axId val="23259404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bcm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6.1880178049249314E-2"/>
              <c:y val="5.5201827158242435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32592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548247414492675"/>
          <c:y val="0.17546647991198"/>
          <c:w val="0.33091204804630392"/>
          <c:h val="0.12747928931427152"/>
        </c:manualLayout>
      </c:layout>
      <c:overlay val="1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="0">
          <a:latin typeface="Arial" pitchFamily="34" charset="0"/>
          <a:cs typeface="Arial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7271449246172E-2"/>
          <c:y val="8.1368457869689895E-2"/>
          <c:w val="0.73251673001277318"/>
          <c:h val="0.8309321289791986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 9'!$B$11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numRef>
              <c:f>'Fig 9'!$C$8:$U$8</c:f>
              <c:numCache>
                <c:formatCode>General</c:formatCode>
                <c:ptCount val="19"/>
                <c:pt idx="0">
                  <c:v>2010</c:v>
                </c:pt>
                <c:pt idx="3">
                  <c:v>2015</c:v>
                </c:pt>
                <c:pt idx="6">
                  <c:v>2020</c:v>
                </c:pt>
                <c:pt idx="9">
                  <c:v>2025</c:v>
                </c:pt>
                <c:pt idx="12">
                  <c:v>2030</c:v>
                </c:pt>
                <c:pt idx="15">
                  <c:v>2035</c:v>
                </c:pt>
                <c:pt idx="18">
                  <c:v>2040</c:v>
                </c:pt>
              </c:numCache>
            </c:numRef>
          </c:cat>
          <c:val>
            <c:numRef>
              <c:f>'Fig 9'!$C$11:$U$11</c:f>
              <c:numCache>
                <c:formatCode>0</c:formatCode>
                <c:ptCount val="19"/>
                <c:pt idx="0">
                  <c:v>251.03129676351239</c:v>
                </c:pt>
                <c:pt idx="2">
                  <c:v>339.13196400000004</c:v>
                </c:pt>
                <c:pt idx="3">
                  <c:v>280.58632000000006</c:v>
                </c:pt>
                <c:pt idx="5">
                  <c:v>333.42532</c:v>
                </c:pt>
                <c:pt idx="6">
                  <c:v>247.40493600000008</c:v>
                </c:pt>
                <c:pt idx="8">
                  <c:v>320.38472000000002</c:v>
                </c:pt>
                <c:pt idx="9">
                  <c:v>217.05375999999993</c:v>
                </c:pt>
                <c:pt idx="11">
                  <c:v>298.63196534425776</c:v>
                </c:pt>
                <c:pt idx="12">
                  <c:v>219.92975999999999</c:v>
                </c:pt>
                <c:pt idx="14">
                  <c:v>273.319230506145</c:v>
                </c:pt>
                <c:pt idx="15">
                  <c:v>206.34897400819338</c:v>
                </c:pt>
                <c:pt idx="17">
                  <c:v>243.04999999999998</c:v>
                </c:pt>
                <c:pt idx="18">
                  <c:v>206.82798613770316</c:v>
                </c:pt>
              </c:numCache>
            </c:numRef>
          </c:val>
        </c:ser>
        <c:ser>
          <c:idx val="4"/>
          <c:order val="1"/>
          <c:tx>
            <c:strRef>
              <c:f>'Fig 9'!$B$12</c:f>
              <c:strCache>
                <c:ptCount val="1"/>
                <c:pt idx="0">
                  <c:v>Oil products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</c:spPr>
          <c:invertIfNegative val="0"/>
          <c:cat>
            <c:numRef>
              <c:f>'Fig 9'!$C$8:$U$8</c:f>
              <c:numCache>
                <c:formatCode>General</c:formatCode>
                <c:ptCount val="19"/>
                <c:pt idx="0">
                  <c:v>2010</c:v>
                </c:pt>
                <c:pt idx="3">
                  <c:v>2015</c:v>
                </c:pt>
                <c:pt idx="6">
                  <c:v>2020</c:v>
                </c:pt>
                <c:pt idx="9">
                  <c:v>2025</c:v>
                </c:pt>
                <c:pt idx="12">
                  <c:v>2030</c:v>
                </c:pt>
                <c:pt idx="15">
                  <c:v>2035</c:v>
                </c:pt>
                <c:pt idx="18">
                  <c:v>2040</c:v>
                </c:pt>
              </c:numCache>
            </c:numRef>
          </c:cat>
          <c:val>
            <c:numRef>
              <c:f>'Fig 9'!$C$12:$U$12</c:f>
              <c:numCache>
                <c:formatCode>General</c:formatCode>
                <c:ptCount val="19"/>
                <c:pt idx="0" formatCode="0">
                  <c:v>299.83007907648755</c:v>
                </c:pt>
                <c:pt idx="2" formatCode="0">
                  <c:v>203.27754534861265</c:v>
                </c:pt>
                <c:pt idx="3" formatCode="0">
                  <c:v>199.5775453486126</c:v>
                </c:pt>
                <c:pt idx="5" formatCode="0">
                  <c:v>186.90683042452946</c:v>
                </c:pt>
                <c:pt idx="6" formatCode="0">
                  <c:v>171.10683042452945</c:v>
                </c:pt>
                <c:pt idx="8" formatCode="0">
                  <c:v>175.56179199809668</c:v>
                </c:pt>
                <c:pt idx="9" formatCode="0">
                  <c:v>147.2617919980967</c:v>
                </c:pt>
                <c:pt idx="11" formatCode="0">
                  <c:v>169.99281092904579</c:v>
                </c:pt>
                <c:pt idx="12" formatCode="0">
                  <c:v>134.2928109290458</c:v>
                </c:pt>
                <c:pt idx="14" formatCode="0">
                  <c:v>155.84640546452289</c:v>
                </c:pt>
                <c:pt idx="15" formatCode="0">
                  <c:v>108.44640546452294</c:v>
                </c:pt>
                <c:pt idx="17" formatCode="0">
                  <c:v>146.49999999999997</c:v>
                </c:pt>
                <c:pt idx="18" formatCode="0">
                  <c:v>97.100000000000051</c:v>
                </c:pt>
              </c:numCache>
            </c:numRef>
          </c:val>
        </c:ser>
        <c:ser>
          <c:idx val="1"/>
          <c:order val="2"/>
          <c:tx>
            <c:strRef>
              <c:f>'Fig 9'!$B$9</c:f>
              <c:strCache>
                <c:ptCount val="1"/>
                <c:pt idx="0">
                  <c:v>Pipeline gas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numRef>
              <c:f>'Fig 9'!$C$8:$U$8</c:f>
              <c:numCache>
                <c:formatCode>General</c:formatCode>
                <c:ptCount val="19"/>
                <c:pt idx="0">
                  <c:v>2010</c:v>
                </c:pt>
                <c:pt idx="3">
                  <c:v>2015</c:v>
                </c:pt>
                <c:pt idx="6">
                  <c:v>2020</c:v>
                </c:pt>
                <c:pt idx="9">
                  <c:v>2025</c:v>
                </c:pt>
                <c:pt idx="12">
                  <c:v>2030</c:v>
                </c:pt>
                <c:pt idx="15">
                  <c:v>2035</c:v>
                </c:pt>
                <c:pt idx="18">
                  <c:v>2040</c:v>
                </c:pt>
              </c:numCache>
            </c:numRef>
          </c:cat>
          <c:val>
            <c:numRef>
              <c:f>'Fig 9'!$C$9:$U$9</c:f>
              <c:numCache>
                <c:formatCode>General</c:formatCode>
                <c:ptCount val="19"/>
                <c:pt idx="0" formatCode="0">
                  <c:v>253.44999999999993</c:v>
                </c:pt>
                <c:pt idx="2" formatCode="0">
                  <c:v>252.02245465138742</c:v>
                </c:pt>
                <c:pt idx="3" formatCode="0">
                  <c:v>249.62245465138739</c:v>
                </c:pt>
                <c:pt idx="5" formatCode="0">
                  <c:v>266.19316957547056</c:v>
                </c:pt>
                <c:pt idx="6" formatCode="0">
                  <c:v>236.99316957547057</c:v>
                </c:pt>
                <c:pt idx="8" formatCode="0">
                  <c:v>302.03820800190334</c:v>
                </c:pt>
                <c:pt idx="9" formatCode="0">
                  <c:v>227.93820800190332</c:v>
                </c:pt>
                <c:pt idx="11" formatCode="0">
                  <c:v>315.7071890709542</c:v>
                </c:pt>
                <c:pt idx="12" formatCode="0">
                  <c:v>221.10718907095418</c:v>
                </c:pt>
                <c:pt idx="14" formatCode="0">
                  <c:v>335.25359453547708</c:v>
                </c:pt>
                <c:pt idx="15" formatCode="0">
                  <c:v>221.45359453547709</c:v>
                </c:pt>
                <c:pt idx="17" formatCode="0">
                  <c:v>334.3</c:v>
                </c:pt>
                <c:pt idx="18" formatCode="0">
                  <c:v>250.3</c:v>
                </c:pt>
              </c:numCache>
            </c:numRef>
          </c:val>
        </c:ser>
        <c:ser>
          <c:idx val="0"/>
          <c:order val="3"/>
          <c:tx>
            <c:strRef>
              <c:f>'Fig 9'!$B$10</c:f>
              <c:strCache>
                <c:ptCount val="1"/>
                <c:pt idx="0">
                  <c:v>LNG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'Fig 9'!$C$8:$U$8</c:f>
              <c:numCache>
                <c:formatCode>General</c:formatCode>
                <c:ptCount val="19"/>
                <c:pt idx="0">
                  <c:v>2010</c:v>
                </c:pt>
                <c:pt idx="3">
                  <c:v>2015</c:v>
                </c:pt>
                <c:pt idx="6">
                  <c:v>2020</c:v>
                </c:pt>
                <c:pt idx="9">
                  <c:v>2025</c:v>
                </c:pt>
                <c:pt idx="12">
                  <c:v>2030</c:v>
                </c:pt>
                <c:pt idx="15">
                  <c:v>2035</c:v>
                </c:pt>
                <c:pt idx="18">
                  <c:v>2040</c:v>
                </c:pt>
              </c:numCache>
            </c:numRef>
          </c:cat>
          <c:val>
            <c:numRef>
              <c:f>'Fig 9'!$C$10:$U$10</c:f>
              <c:numCache>
                <c:formatCode>General</c:formatCode>
                <c:ptCount val="19"/>
                <c:pt idx="0">
                  <c:v>3</c:v>
                </c:pt>
                <c:pt idx="2" formatCode="0">
                  <c:v>13.8</c:v>
                </c:pt>
                <c:pt idx="3" formatCode="0">
                  <c:v>13.8</c:v>
                </c:pt>
                <c:pt idx="5" formatCode="0">
                  <c:v>25.1</c:v>
                </c:pt>
                <c:pt idx="6" formatCode="0">
                  <c:v>29.7</c:v>
                </c:pt>
                <c:pt idx="8" formatCode="0">
                  <c:v>30</c:v>
                </c:pt>
                <c:pt idx="9" formatCode="0">
                  <c:v>39.700000000000003</c:v>
                </c:pt>
                <c:pt idx="11" formatCode="0">
                  <c:v>42</c:v>
                </c:pt>
                <c:pt idx="12" formatCode="0">
                  <c:v>68</c:v>
                </c:pt>
                <c:pt idx="14" formatCode="0">
                  <c:v>65.8</c:v>
                </c:pt>
                <c:pt idx="15" formatCode="0">
                  <c:v>100.1</c:v>
                </c:pt>
                <c:pt idx="17" formatCode="0">
                  <c:v>77</c:v>
                </c:pt>
                <c:pt idx="18" formatCode="0">
                  <c:v>101.7</c:v>
                </c:pt>
              </c:numCache>
            </c:numRef>
          </c:val>
        </c:ser>
        <c:ser>
          <c:idx val="3"/>
          <c:order val="4"/>
          <c:tx>
            <c:strRef>
              <c:f>'Fig 9'!$B$13</c:f>
              <c:strCache>
                <c:ptCount val="1"/>
                <c:pt idx="0">
                  <c:v>Coal, electricity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cat>
            <c:numRef>
              <c:f>'Fig 9'!$C$8:$U$8</c:f>
              <c:numCache>
                <c:formatCode>General</c:formatCode>
                <c:ptCount val="19"/>
                <c:pt idx="0">
                  <c:v>2010</c:v>
                </c:pt>
                <c:pt idx="3">
                  <c:v>2015</c:v>
                </c:pt>
                <c:pt idx="6">
                  <c:v>2020</c:v>
                </c:pt>
                <c:pt idx="9">
                  <c:v>2025</c:v>
                </c:pt>
                <c:pt idx="12">
                  <c:v>2030</c:v>
                </c:pt>
                <c:pt idx="15">
                  <c:v>2035</c:v>
                </c:pt>
                <c:pt idx="18">
                  <c:v>2040</c:v>
                </c:pt>
              </c:numCache>
            </c:numRef>
          </c:cat>
          <c:val>
            <c:numRef>
              <c:f>'Fig 9'!$C$13:$U$13</c:f>
              <c:numCache>
                <c:formatCode>0</c:formatCode>
                <c:ptCount val="19"/>
                <c:pt idx="0">
                  <c:v>86.035624160000111</c:v>
                </c:pt>
                <c:pt idx="2">
                  <c:v>108.26803599999994</c:v>
                </c:pt>
                <c:pt idx="3">
                  <c:v>100.11367999999999</c:v>
                </c:pt>
                <c:pt idx="5">
                  <c:v>109.07468000000006</c:v>
                </c:pt>
                <c:pt idx="6">
                  <c:v>98.095063999999923</c:v>
                </c:pt>
                <c:pt idx="8">
                  <c:v>108.41527999999988</c:v>
                </c:pt>
                <c:pt idx="9">
                  <c:v>97.346239999999938</c:v>
                </c:pt>
                <c:pt idx="11">
                  <c:v>102.4680346557422</c:v>
                </c:pt>
                <c:pt idx="12">
                  <c:v>92.070240000000013</c:v>
                </c:pt>
                <c:pt idx="14">
                  <c:v>99.58076949385503</c:v>
                </c:pt>
                <c:pt idx="15">
                  <c:v>87.85102599180658</c:v>
                </c:pt>
                <c:pt idx="17">
                  <c:v>89.650000000000034</c:v>
                </c:pt>
                <c:pt idx="18">
                  <c:v>75.272013862296774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232651008"/>
        <c:axId val="234176512"/>
      </c:barChart>
      <c:catAx>
        <c:axId val="232651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4176512"/>
        <c:crosses val="autoZero"/>
        <c:auto val="1"/>
        <c:lblAlgn val="ctr"/>
        <c:lblOffset val="100"/>
        <c:noMultiLvlLbl val="0"/>
      </c:catAx>
      <c:valAx>
        <c:axId val="2341765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mtce</a:t>
                </a:r>
                <a:endParaRPr lang="ru-RU" b="0"/>
              </a:p>
            </c:rich>
          </c:tx>
          <c:layout>
            <c:manualLayout>
              <c:xMode val="edge"/>
              <c:yMode val="edge"/>
              <c:x val="1.1950489217271185E-2"/>
              <c:y val="2.6967498921736878E-3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232651008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79627400146201932"/>
          <c:y val="0.30893920168631323"/>
          <c:w val="0.16763552110182167"/>
          <c:h val="0.3786568845898799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7271449246172E-2"/>
          <c:y val="8.1368457869689895E-2"/>
          <c:w val="0.85885047316678287"/>
          <c:h val="0.830932128979198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 10'!$A$4</c:f>
              <c:strCache>
                <c:ptCount val="1"/>
                <c:pt idx="0">
                  <c:v>Oil, oil products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numRef>
              <c:f>'Fig 10'!$B$3:$AC$3</c:f>
              <c:numCache>
                <c:formatCode>General</c:formatCode>
                <c:ptCount val="28"/>
                <c:pt idx="2">
                  <c:v>2015</c:v>
                </c:pt>
                <c:pt idx="7">
                  <c:v>2020</c:v>
                </c:pt>
                <c:pt idx="12">
                  <c:v>2025</c:v>
                </c:pt>
                <c:pt idx="17">
                  <c:v>2030</c:v>
                </c:pt>
                <c:pt idx="22">
                  <c:v>2035</c:v>
                </c:pt>
                <c:pt idx="27">
                  <c:v>2040</c:v>
                </c:pt>
              </c:numCache>
            </c:numRef>
          </c:cat>
          <c:val>
            <c:numRef>
              <c:f>'Fig 10'!$B$4:$AD$4</c:f>
              <c:numCache>
                <c:formatCode>General</c:formatCode>
                <c:ptCount val="29"/>
                <c:pt idx="0">
                  <c:v>542.95191885796123</c:v>
                </c:pt>
                <c:pt idx="1">
                  <c:v>433.93150426932817</c:v>
                </c:pt>
                <c:pt idx="2">
                  <c:v>497.13750426932819</c:v>
                </c:pt>
                <c:pt idx="3">
                  <c:v>497.13750426932819</c:v>
                </c:pt>
                <c:pt idx="5">
                  <c:v>520.85248257495391</c:v>
                </c:pt>
                <c:pt idx="6">
                  <c:v>368.70940661006023</c:v>
                </c:pt>
                <c:pt idx="7">
                  <c:v>468.1230066100602</c:v>
                </c:pt>
                <c:pt idx="8">
                  <c:v>434.28205661006024</c:v>
                </c:pt>
                <c:pt idx="10">
                  <c:v>496.44245851009475</c:v>
                </c:pt>
                <c:pt idx="11">
                  <c:v>315.612207064899</c:v>
                </c:pt>
                <c:pt idx="12">
                  <c:v>435.732207064899</c:v>
                </c:pt>
                <c:pt idx="13">
                  <c:v>398.66946706489898</c:v>
                </c:pt>
                <c:pt idx="15">
                  <c:v>469.09340104957676</c:v>
                </c:pt>
                <c:pt idx="16">
                  <c:v>311.19603250012415</c:v>
                </c:pt>
                <c:pt idx="17">
                  <c:v>414.29903250012421</c:v>
                </c:pt>
                <c:pt idx="18">
                  <c:v>387.7010325001242</c:v>
                </c:pt>
                <c:pt idx="20">
                  <c:v>429.5948016066385</c:v>
                </c:pt>
                <c:pt idx="21">
                  <c:v>275.80844833407815</c:v>
                </c:pt>
                <c:pt idx="22">
                  <c:v>377.19544833407809</c:v>
                </c:pt>
                <c:pt idx="23">
                  <c:v>358.46244833407815</c:v>
                </c:pt>
                <c:pt idx="25">
                  <c:v>389.93954999999988</c:v>
                </c:pt>
                <c:pt idx="26">
                  <c:v>269.0723255332062</c:v>
                </c:pt>
                <c:pt idx="27">
                  <c:v>370.31632553320617</c:v>
                </c:pt>
                <c:pt idx="28">
                  <c:v>361.57902553320616</c:v>
                </c:pt>
              </c:numCache>
            </c:numRef>
          </c:val>
        </c:ser>
        <c:ser>
          <c:idx val="1"/>
          <c:order val="1"/>
          <c:tx>
            <c:strRef>
              <c:f>'Fig 10'!$A$5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numRef>
              <c:f>'Fig 10'!$B$3:$AC$3</c:f>
              <c:numCache>
                <c:formatCode>General</c:formatCode>
                <c:ptCount val="28"/>
                <c:pt idx="2">
                  <c:v>2015</c:v>
                </c:pt>
                <c:pt idx="7">
                  <c:v>2020</c:v>
                </c:pt>
                <c:pt idx="12">
                  <c:v>2025</c:v>
                </c:pt>
                <c:pt idx="17">
                  <c:v>2030</c:v>
                </c:pt>
                <c:pt idx="22">
                  <c:v>2035</c:v>
                </c:pt>
                <c:pt idx="27">
                  <c:v>2040</c:v>
                </c:pt>
              </c:numCache>
            </c:numRef>
          </c:cat>
          <c:val>
            <c:numRef>
              <c:f>'Fig 10'!$B$5:$AD$5</c:f>
              <c:numCache>
                <c:formatCode>General</c:formatCode>
                <c:ptCount val="29"/>
                <c:pt idx="0">
                  <c:v>266.08827710603879</c:v>
                </c:pt>
                <c:pt idx="1">
                  <c:v>256.25600000000003</c:v>
                </c:pt>
                <c:pt idx="2">
                  <c:v>262.66239999999999</c:v>
                </c:pt>
                <c:pt idx="3">
                  <c:v>261.86160000000001</c:v>
                </c:pt>
                <c:pt idx="5">
                  <c:v>291.58446274504604</c:v>
                </c:pt>
                <c:pt idx="6">
                  <c:v>284.1696</c:v>
                </c:pt>
                <c:pt idx="7">
                  <c:v>287.48720000000003</c:v>
                </c:pt>
                <c:pt idx="8">
                  <c:v>286</c:v>
                </c:pt>
                <c:pt idx="10">
                  <c:v>332.37024620990519</c:v>
                </c:pt>
                <c:pt idx="11">
                  <c:v>266.66639999999995</c:v>
                </c:pt>
                <c:pt idx="12">
                  <c:v>271.81439999999998</c:v>
                </c:pt>
                <c:pt idx="13">
                  <c:v>264.14959999999996</c:v>
                </c:pt>
                <c:pt idx="15">
                  <c:v>358.06489626002514</c:v>
                </c:pt>
                <c:pt idx="16">
                  <c:v>287.71599999999995</c:v>
                </c:pt>
                <c:pt idx="17">
                  <c:v>293.32159999999999</c:v>
                </c:pt>
                <c:pt idx="18">
                  <c:v>285.88560000000001</c:v>
                </c:pt>
                <c:pt idx="20">
                  <c:v>401.45464813001252</c:v>
                </c:pt>
                <c:pt idx="21">
                  <c:v>312.19759999999997</c:v>
                </c:pt>
                <c:pt idx="22">
                  <c:v>352.58080000000001</c:v>
                </c:pt>
                <c:pt idx="23">
                  <c:v>329.35759999999999</c:v>
                </c:pt>
                <c:pt idx="25">
                  <c:v>411.71129999999994</c:v>
                </c:pt>
                <c:pt idx="26">
                  <c:v>364.24960000000004</c:v>
                </c:pt>
                <c:pt idx="27">
                  <c:v>356.01279999999997</c:v>
                </c:pt>
                <c:pt idx="28">
                  <c:v>343.2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33141632"/>
        <c:axId val="133143168"/>
      </c:barChart>
      <c:barChart>
        <c:barDir val="col"/>
        <c:grouping val="stacked"/>
        <c:varyColors val="0"/>
        <c:ser>
          <c:idx val="2"/>
          <c:order val="2"/>
          <c:spPr>
            <a:solidFill>
              <a:schemeClr val="tx2">
                <a:lumMod val="75000"/>
              </a:schemeClr>
            </a:solidFill>
          </c:spPr>
          <c:invertIfNegative val="0"/>
          <c:val>
            <c:numRef>
              <c:f>'Fig 10'!$B$11:$AD$11</c:f>
              <c:numCache>
                <c:formatCode>General</c:formatCode>
                <c:ptCount val="29"/>
                <c:pt idx="1">
                  <c:v>-54.644005443937324</c:v>
                </c:pt>
                <c:pt idx="2">
                  <c:v>-69.931645986214647</c:v>
                </c:pt>
                <c:pt idx="3">
                  <c:v>-77.440855840912164</c:v>
                </c:pt>
                <c:pt idx="6">
                  <c:v>-97.552609867470252</c:v>
                </c:pt>
                <c:pt idx="7">
                  <c:v>-107.37736363906033</c:v>
                </c:pt>
                <c:pt idx="8">
                  <c:v>-127.05671837215957</c:v>
                </c:pt>
                <c:pt idx="11">
                  <c:v>-114.75198028763054</c:v>
                </c:pt>
                <c:pt idx="12">
                  <c:v>-110.43012822399956</c:v>
                </c:pt>
                <c:pt idx="13">
                  <c:v>-132.51028332297858</c:v>
                </c:pt>
                <c:pt idx="16">
                  <c:v>-118.13970940372919</c:v>
                </c:pt>
                <c:pt idx="17">
                  <c:v>-116.25713126475586</c:v>
                </c:pt>
                <c:pt idx="18">
                  <c:v>-135.77774269133553</c:v>
                </c:pt>
                <c:pt idx="21">
                  <c:v>-116.98802886853903</c:v>
                </c:pt>
                <c:pt idx="22">
                  <c:v>-107.93402934472256</c:v>
                </c:pt>
                <c:pt idx="23">
                  <c:v>-125.98248828182298</c:v>
                </c:pt>
                <c:pt idx="26">
                  <c:v>-101.79099039699344</c:v>
                </c:pt>
                <c:pt idx="27">
                  <c:v>-87.599396579241471</c:v>
                </c:pt>
                <c:pt idx="28">
                  <c:v>-100.34316083579644</c:v>
                </c:pt>
              </c:numCache>
            </c:numRef>
          </c:val>
        </c:ser>
        <c:ser>
          <c:idx val="3"/>
          <c:order val="3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val>
            <c:numRef>
              <c:f>'Fig 10'!$B$12:$AD$12</c:f>
              <c:numCache>
                <c:formatCode>General</c:formatCode>
                <c:ptCount val="29"/>
                <c:pt idx="1">
                  <c:v>-1.8439226618900557</c:v>
                </c:pt>
                <c:pt idx="2">
                  <c:v>-25.143080941401617</c:v>
                </c:pt>
                <c:pt idx="3">
                  <c:v>-26.509127666242311</c:v>
                </c:pt>
                <c:pt idx="6">
                  <c:v>-13.290762710458385</c:v>
                </c:pt>
                <c:pt idx="7">
                  <c:v>-35.48263242544256</c:v>
                </c:pt>
                <c:pt idx="8">
                  <c:v>-33.817796281811802</c:v>
                </c:pt>
                <c:pt idx="11">
                  <c:v>-41.064792087408243</c:v>
                </c:pt>
                <c:pt idx="12">
                  <c:v>-61.048725474759671</c:v>
                </c:pt>
                <c:pt idx="13">
                  <c:v>-63.798220211370719</c:v>
                </c:pt>
                <c:pt idx="16">
                  <c:v>-48.750664797102189</c:v>
                </c:pt>
                <c:pt idx="17">
                  <c:v>-72.171199834825828</c:v>
                </c:pt>
                <c:pt idx="18">
                  <c:v>-75.693086885460602</c:v>
                </c:pt>
                <c:pt idx="21">
                  <c:v>-50.10500559311491</c:v>
                </c:pt>
                <c:pt idx="22">
                  <c:v>-73.726789208454747</c:v>
                </c:pt>
                <c:pt idx="23">
                  <c:v>-83.148340555005248</c:v>
                </c:pt>
                <c:pt idx="26">
                  <c:v>-20.85766594357203</c:v>
                </c:pt>
                <c:pt idx="27">
                  <c:v>-75.041472620551929</c:v>
                </c:pt>
                <c:pt idx="28">
                  <c:v>-88.301062499999986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242391680"/>
        <c:axId val="242389760"/>
      </c:barChart>
      <c:catAx>
        <c:axId val="133141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txPr>
          <a:bodyPr/>
          <a:lstStyle/>
          <a:p>
            <a:pPr>
              <a:defRPr b="1">
                <a:solidFill>
                  <a:sysClr val="windowText" lastClr="000000"/>
                </a:solidFill>
              </a:defRPr>
            </a:pPr>
            <a:endParaRPr lang="ru-RU"/>
          </a:p>
        </c:txPr>
        <c:crossAx val="133143168"/>
        <c:crosses val="autoZero"/>
        <c:auto val="1"/>
        <c:lblAlgn val="ctr"/>
        <c:lblOffset val="100"/>
        <c:noMultiLvlLbl val="0"/>
      </c:catAx>
      <c:valAx>
        <c:axId val="133143168"/>
        <c:scaling>
          <c:orientation val="minMax"/>
          <c:min val="-80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mtce</a:t>
                </a:r>
                <a:endParaRPr lang="ru-RU" b="0"/>
              </a:p>
            </c:rich>
          </c:tx>
          <c:layout>
            <c:manualLayout>
              <c:xMode val="edge"/>
              <c:yMode val="edge"/>
              <c:x val="1.1950489217271185E-2"/>
              <c:y val="2.6967498921736878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33141632"/>
        <c:crosses val="autoZero"/>
        <c:crossBetween val="between"/>
      </c:valAx>
      <c:valAx>
        <c:axId val="242389760"/>
        <c:scaling>
          <c:orientation val="minMax"/>
          <c:max val="500"/>
          <c:min val="-4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$2010</a:t>
                </a:r>
                <a:r>
                  <a:rPr lang="en-US" b="0" baseline="0"/>
                  <a:t> bln</a:t>
                </a:r>
                <a:endParaRPr lang="ru-RU" b="0"/>
              </a:p>
            </c:rich>
          </c:tx>
          <c:layout>
            <c:manualLayout>
              <c:xMode val="edge"/>
              <c:yMode val="edge"/>
              <c:x val="0.85227488114707495"/>
              <c:y val="0.9249435677418622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42391680"/>
        <c:crosses val="max"/>
        <c:crossBetween val="between"/>
      </c:valAx>
      <c:catAx>
        <c:axId val="242391680"/>
        <c:scaling>
          <c:orientation val="minMax"/>
        </c:scaling>
        <c:delete val="1"/>
        <c:axPos val="b"/>
        <c:majorTickMark val="out"/>
        <c:minorTickMark val="none"/>
        <c:tickLblPos val="nextTo"/>
        <c:crossAx val="242389760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7551340726595123"/>
          <c:y val="0.92209625416780361"/>
          <c:w val="0.28994615692968406"/>
          <c:h val="7.790374583219633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33579047299938"/>
          <c:y val="0.10404590169902951"/>
          <c:w val="0.27555207298116863"/>
          <c:h val="0.728131425344926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 1'!$B$2</c:f>
              <c:strCache>
                <c:ptCount val="1"/>
                <c:pt idx="0">
                  <c:v>North America 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strRef>
              <c:f>'Fig 1'!$D$1</c:f>
              <c:strCache>
                <c:ptCount val="1"/>
                <c:pt idx="0">
                  <c:v>GDP growth 2010-2040</c:v>
                </c:pt>
              </c:strCache>
            </c:strRef>
          </c:cat>
          <c:val>
            <c:numRef>
              <c:f>'Fig 1'!$D$2</c:f>
              <c:numCache>
                <c:formatCode>0.0</c:formatCode>
                <c:ptCount val="1"/>
                <c:pt idx="0">
                  <c:v>17.356961242899214</c:v>
                </c:pt>
              </c:numCache>
            </c:numRef>
          </c:val>
        </c:ser>
        <c:ser>
          <c:idx val="1"/>
          <c:order val="1"/>
          <c:tx>
            <c:strRef>
              <c:f>'Fig 1'!$B$3</c:f>
              <c:strCache>
                <c:ptCount val="1"/>
                <c:pt idx="0">
                  <c:v>Europe 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'Fig 1'!$D$1</c:f>
              <c:strCache>
                <c:ptCount val="1"/>
                <c:pt idx="0">
                  <c:v>GDP growth 2010-2040</c:v>
                </c:pt>
              </c:strCache>
            </c:strRef>
          </c:cat>
          <c:val>
            <c:numRef>
              <c:f>'Fig 1'!$D$3</c:f>
              <c:numCache>
                <c:formatCode>0.0</c:formatCode>
                <c:ptCount val="1"/>
                <c:pt idx="0">
                  <c:v>11.044909852916867</c:v>
                </c:pt>
              </c:numCache>
            </c:numRef>
          </c:val>
        </c:ser>
        <c:ser>
          <c:idx val="2"/>
          <c:order val="2"/>
          <c:tx>
            <c:strRef>
              <c:f>'Fig 1'!$B$4</c:f>
              <c:strCache>
                <c:ptCount val="1"/>
                <c:pt idx="0">
                  <c:v>Developed Asia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'Fig 1'!$D$1</c:f>
              <c:strCache>
                <c:ptCount val="1"/>
                <c:pt idx="0">
                  <c:v>GDP growth 2010-2040</c:v>
                </c:pt>
              </c:strCache>
            </c:strRef>
          </c:cat>
          <c:val>
            <c:numRef>
              <c:f>'Fig 1'!$D$4</c:f>
              <c:numCache>
                <c:formatCode>0.0</c:formatCode>
                <c:ptCount val="1"/>
                <c:pt idx="0">
                  <c:v>3.767069790970714</c:v>
                </c:pt>
              </c:numCache>
            </c:numRef>
          </c:val>
        </c:ser>
        <c:ser>
          <c:idx val="3"/>
          <c:order val="3"/>
          <c:tx>
            <c:strRef>
              <c:f>'Fig 1'!$B$5</c:f>
              <c:strCache>
                <c:ptCount val="1"/>
                <c:pt idx="0">
                  <c:v>Developing Asia 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'Fig 1'!$D$1</c:f>
              <c:strCache>
                <c:ptCount val="1"/>
                <c:pt idx="0">
                  <c:v>GDP growth 2010-2040</c:v>
                </c:pt>
              </c:strCache>
            </c:strRef>
          </c:cat>
          <c:val>
            <c:numRef>
              <c:f>'Fig 1'!$D$5</c:f>
              <c:numCache>
                <c:formatCode>0.0</c:formatCode>
                <c:ptCount val="1"/>
                <c:pt idx="0">
                  <c:v>67.176159783210977</c:v>
                </c:pt>
              </c:numCache>
            </c:numRef>
          </c:val>
        </c:ser>
        <c:ser>
          <c:idx val="4"/>
          <c:order val="4"/>
          <c:tx>
            <c:strRef>
              <c:f>'Fig 1'!$B$6</c:f>
              <c:strCache>
                <c:ptCount val="1"/>
                <c:pt idx="0">
                  <c:v>CIS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'Fig 1'!$D$1</c:f>
              <c:strCache>
                <c:ptCount val="1"/>
                <c:pt idx="0">
                  <c:v>GDP growth 2010-2040</c:v>
                </c:pt>
              </c:strCache>
            </c:strRef>
          </c:cat>
          <c:val>
            <c:numRef>
              <c:f>'Fig 1'!$D$6</c:f>
              <c:numCache>
                <c:formatCode>0.0</c:formatCode>
                <c:ptCount val="1"/>
                <c:pt idx="0">
                  <c:v>5.0593186810430408</c:v>
                </c:pt>
              </c:numCache>
            </c:numRef>
          </c:val>
        </c:ser>
        <c:ser>
          <c:idx val="5"/>
          <c:order val="5"/>
          <c:tx>
            <c:strRef>
              <c:f>'Fig 1'!$B$7</c:f>
              <c:strCache>
                <c:ptCount val="1"/>
                <c:pt idx="0">
                  <c:v>South and Central America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'Fig 1'!$D$1</c:f>
              <c:strCache>
                <c:ptCount val="1"/>
                <c:pt idx="0">
                  <c:v>GDP growth 2010-2040</c:v>
                </c:pt>
              </c:strCache>
            </c:strRef>
          </c:cat>
          <c:val>
            <c:numRef>
              <c:f>'Fig 1'!$D$7</c:f>
              <c:numCache>
                <c:formatCode>0.0</c:formatCode>
                <c:ptCount val="1"/>
                <c:pt idx="0">
                  <c:v>9.1637888924879256</c:v>
                </c:pt>
              </c:numCache>
            </c:numRef>
          </c:val>
        </c:ser>
        <c:ser>
          <c:idx val="6"/>
          <c:order val="6"/>
          <c:tx>
            <c:strRef>
              <c:f>'Fig 1'!$B$8</c:f>
              <c:strCache>
                <c:ptCount val="1"/>
                <c:pt idx="0">
                  <c:v>Middle East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'Fig 1'!$D$1</c:f>
              <c:strCache>
                <c:ptCount val="1"/>
                <c:pt idx="0">
                  <c:v>GDP growth 2010-2040</c:v>
                </c:pt>
              </c:strCache>
            </c:strRef>
          </c:cat>
          <c:val>
            <c:numRef>
              <c:f>'Fig 1'!$D$8</c:f>
              <c:numCache>
                <c:formatCode>0.0</c:formatCode>
                <c:ptCount val="1"/>
                <c:pt idx="0">
                  <c:v>4.4536317843387936</c:v>
                </c:pt>
              </c:numCache>
            </c:numRef>
          </c:val>
        </c:ser>
        <c:ser>
          <c:idx val="7"/>
          <c:order val="7"/>
          <c:tx>
            <c:strRef>
              <c:f>'Fig 1'!$B$9</c:f>
              <c:strCache>
                <c:ptCount val="1"/>
                <c:pt idx="0">
                  <c:v>Africa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cat>
            <c:strRef>
              <c:f>'Fig 1'!$D$1</c:f>
              <c:strCache>
                <c:ptCount val="1"/>
                <c:pt idx="0">
                  <c:v>GDP growth 2010-2040</c:v>
                </c:pt>
              </c:strCache>
            </c:strRef>
          </c:cat>
          <c:val>
            <c:numRef>
              <c:f>'Fig 1'!$D$9</c:f>
              <c:numCache>
                <c:formatCode>0.0</c:formatCode>
                <c:ptCount val="1"/>
                <c:pt idx="0">
                  <c:v>8.8216780037371869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19252352"/>
        <c:axId val="319253888"/>
      </c:barChart>
      <c:catAx>
        <c:axId val="319252352"/>
        <c:scaling>
          <c:orientation val="minMax"/>
        </c:scaling>
        <c:delete val="0"/>
        <c:axPos val="b"/>
        <c:majorTickMark val="out"/>
        <c:minorTickMark val="none"/>
        <c:tickLblPos val="nextTo"/>
        <c:crossAx val="319253888"/>
        <c:crosses val="autoZero"/>
        <c:auto val="1"/>
        <c:lblAlgn val="ctr"/>
        <c:lblOffset val="100"/>
        <c:noMultiLvlLbl val="0"/>
      </c:catAx>
      <c:valAx>
        <c:axId val="3192538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$</a:t>
                </a:r>
                <a:r>
                  <a:rPr lang="en-US" baseline="0"/>
                  <a:t> trillion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"/>
              <c:y val="5.321217420725486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1925235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>
          <a:latin typeface="Arial" pitchFamily="34" charset="0"/>
          <a:cs typeface="Arial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34277952098092"/>
          <c:y val="9.6073805291902709E-2"/>
          <c:w val="0.3642410488162664"/>
          <c:h val="0.851698919655392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 1'!$B$2</c:f>
              <c:strCache>
                <c:ptCount val="1"/>
                <c:pt idx="0">
                  <c:v>North America 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strRef>
              <c:f>'Fig 1'!$E$1</c:f>
              <c:strCache>
                <c:ptCount val="1"/>
                <c:pt idx="0">
                  <c:v>Energy consumption growth 2010-2040</c:v>
                </c:pt>
              </c:strCache>
            </c:strRef>
          </c:cat>
          <c:val>
            <c:numRef>
              <c:f>'Fig 1'!$E$2</c:f>
              <c:numCache>
                <c:formatCode>General</c:formatCode>
                <c:ptCount val="1"/>
                <c:pt idx="0">
                  <c:v>258.49347072464752</c:v>
                </c:pt>
              </c:numCache>
            </c:numRef>
          </c:val>
        </c:ser>
        <c:ser>
          <c:idx val="1"/>
          <c:order val="1"/>
          <c:tx>
            <c:strRef>
              <c:f>'Fig 1'!$B$3</c:f>
              <c:strCache>
                <c:ptCount val="1"/>
                <c:pt idx="0">
                  <c:v>Europe 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'Fig 1'!$E$1</c:f>
              <c:strCache>
                <c:ptCount val="1"/>
                <c:pt idx="0">
                  <c:v>Energy consumption growth 2010-2040</c:v>
                </c:pt>
              </c:strCache>
            </c:strRef>
          </c:cat>
          <c:val>
            <c:numRef>
              <c:f>'Fig 1'!$E$3</c:f>
              <c:numCache>
                <c:formatCode>General</c:formatCode>
                <c:ptCount val="1"/>
                <c:pt idx="0">
                  <c:v>-70.255845282281143</c:v>
                </c:pt>
              </c:numCache>
            </c:numRef>
          </c:val>
        </c:ser>
        <c:ser>
          <c:idx val="2"/>
          <c:order val="2"/>
          <c:tx>
            <c:strRef>
              <c:f>'Fig 1'!$B$4</c:f>
              <c:strCache>
                <c:ptCount val="1"/>
                <c:pt idx="0">
                  <c:v>Developed Asia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'Fig 1'!$E$1</c:f>
              <c:strCache>
                <c:ptCount val="1"/>
                <c:pt idx="0">
                  <c:v>Energy consumption growth 2010-2040</c:v>
                </c:pt>
              </c:strCache>
            </c:strRef>
          </c:cat>
          <c:val>
            <c:numRef>
              <c:f>'Fig 1'!$E$4</c:f>
              <c:numCache>
                <c:formatCode>General</c:formatCode>
                <c:ptCount val="1"/>
                <c:pt idx="0">
                  <c:v>-18.770236435364041</c:v>
                </c:pt>
              </c:numCache>
            </c:numRef>
          </c:val>
        </c:ser>
        <c:ser>
          <c:idx val="3"/>
          <c:order val="3"/>
          <c:tx>
            <c:strRef>
              <c:f>'Fig 1'!$B$5</c:f>
              <c:strCache>
                <c:ptCount val="1"/>
                <c:pt idx="0">
                  <c:v>Developing Asia 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'Fig 1'!$E$1</c:f>
              <c:strCache>
                <c:ptCount val="1"/>
                <c:pt idx="0">
                  <c:v>Energy consumption growth 2010-2040</c:v>
                </c:pt>
              </c:strCache>
            </c:strRef>
          </c:cat>
          <c:val>
            <c:numRef>
              <c:f>'Fig 1'!$E$5</c:f>
              <c:numCache>
                <c:formatCode>General</c:formatCode>
                <c:ptCount val="1"/>
                <c:pt idx="0">
                  <c:v>3415.7734685539399</c:v>
                </c:pt>
              </c:numCache>
            </c:numRef>
          </c:val>
        </c:ser>
        <c:ser>
          <c:idx val="4"/>
          <c:order val="4"/>
          <c:tx>
            <c:strRef>
              <c:f>'Fig 1'!$B$6</c:f>
              <c:strCache>
                <c:ptCount val="1"/>
                <c:pt idx="0">
                  <c:v>CIS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'Fig 1'!$E$1</c:f>
              <c:strCache>
                <c:ptCount val="1"/>
                <c:pt idx="0">
                  <c:v>Energy consumption growth 2010-2040</c:v>
                </c:pt>
              </c:strCache>
            </c:strRef>
          </c:cat>
          <c:val>
            <c:numRef>
              <c:f>'Fig 1'!$E$6</c:f>
              <c:numCache>
                <c:formatCode>General</c:formatCode>
                <c:ptCount val="1"/>
                <c:pt idx="0">
                  <c:v>311.95371550764548</c:v>
                </c:pt>
              </c:numCache>
            </c:numRef>
          </c:val>
        </c:ser>
        <c:ser>
          <c:idx val="5"/>
          <c:order val="5"/>
          <c:tx>
            <c:strRef>
              <c:f>'Fig 1'!$B$7</c:f>
              <c:strCache>
                <c:ptCount val="1"/>
                <c:pt idx="0">
                  <c:v>South and Central America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'Fig 1'!$E$1</c:f>
              <c:strCache>
                <c:ptCount val="1"/>
                <c:pt idx="0">
                  <c:v>Energy consumption growth 2010-2040</c:v>
                </c:pt>
              </c:strCache>
            </c:strRef>
          </c:cat>
          <c:val>
            <c:numRef>
              <c:f>'Fig 1'!$E$7</c:f>
              <c:numCache>
                <c:formatCode>General</c:formatCode>
                <c:ptCount val="1"/>
                <c:pt idx="0">
                  <c:v>364.87557197296189</c:v>
                </c:pt>
              </c:numCache>
            </c:numRef>
          </c:val>
        </c:ser>
        <c:ser>
          <c:idx val="6"/>
          <c:order val="6"/>
          <c:tx>
            <c:strRef>
              <c:f>'Fig 1'!$B$8</c:f>
              <c:strCache>
                <c:ptCount val="1"/>
                <c:pt idx="0">
                  <c:v>Middle East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'Fig 1'!$E$1</c:f>
              <c:strCache>
                <c:ptCount val="1"/>
                <c:pt idx="0">
                  <c:v>Energy consumption growth 2010-2040</c:v>
                </c:pt>
              </c:strCache>
            </c:strRef>
          </c:cat>
          <c:val>
            <c:numRef>
              <c:f>'Fig 1'!$E$8</c:f>
              <c:numCache>
                <c:formatCode>General</c:formatCode>
                <c:ptCount val="1"/>
                <c:pt idx="0">
                  <c:v>393.99549594590212</c:v>
                </c:pt>
              </c:numCache>
            </c:numRef>
          </c:val>
        </c:ser>
        <c:ser>
          <c:idx val="7"/>
          <c:order val="7"/>
          <c:tx>
            <c:strRef>
              <c:f>'Fig 1'!$B$9</c:f>
              <c:strCache>
                <c:ptCount val="1"/>
                <c:pt idx="0">
                  <c:v>Africa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cat>
            <c:strRef>
              <c:f>'Fig 1'!$E$1</c:f>
              <c:strCache>
                <c:ptCount val="1"/>
                <c:pt idx="0">
                  <c:v>Energy consumption growth 2010-2040</c:v>
                </c:pt>
              </c:strCache>
            </c:strRef>
          </c:cat>
          <c:val>
            <c:numRef>
              <c:f>'Fig 1'!$E$9</c:f>
              <c:numCache>
                <c:formatCode>General</c:formatCode>
                <c:ptCount val="1"/>
                <c:pt idx="0">
                  <c:v>508.7265909837763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9631744"/>
        <c:axId val="319633280"/>
      </c:barChart>
      <c:catAx>
        <c:axId val="319631744"/>
        <c:scaling>
          <c:orientation val="minMax"/>
        </c:scaling>
        <c:delete val="0"/>
        <c:axPos val="b"/>
        <c:majorTickMark val="out"/>
        <c:minorTickMark val="none"/>
        <c:tickLblPos val="nextTo"/>
        <c:crossAx val="319633280"/>
        <c:crosses val="autoZero"/>
        <c:auto val="1"/>
        <c:lblAlgn val="ctr"/>
        <c:lblOffset val="100"/>
        <c:noMultiLvlLbl val="0"/>
      </c:catAx>
      <c:valAx>
        <c:axId val="31963328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mtoe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5.3467000835421885E-2"/>
              <c:y val="1.3351692171621032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3196317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7304310645379852"/>
          <c:y val="3.9290822390794046E-2"/>
          <c:w val="0.40993560015524377"/>
          <c:h val="0.83771102908151718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>
          <a:latin typeface="Arial" pitchFamily="34" charset="0"/>
          <a:cs typeface="Arial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950363398197093E-2"/>
          <c:y val="0.1018644984462513"/>
          <c:w val="0.65025954841456968"/>
          <c:h val="0.80774051004818415"/>
        </c:manualLayout>
      </c:layout>
      <c:lineChart>
        <c:grouping val="standard"/>
        <c:varyColors val="0"/>
        <c:ser>
          <c:idx val="1"/>
          <c:order val="1"/>
          <c:tx>
            <c:strRef>
              <c:f>'Fig 2'!$B$6:$B$6</c:f>
              <c:strCache>
                <c:ptCount val="1"/>
                <c:pt idx="0">
                  <c:v>TPEC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'Fig 2'!$C$4:$BK$4</c:f>
              <c:numCache>
                <c:formatCode>General</c:formatCode>
                <c:ptCount val="6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</c:numCache>
            </c:numRef>
          </c:cat>
          <c:val>
            <c:numRef>
              <c:f>'Fig 2'!$C$6:$BK$6</c:f>
              <c:numCache>
                <c:formatCode>General</c:formatCode>
                <c:ptCount val="61"/>
                <c:pt idx="0">
                  <c:v>7195.3910000000005</c:v>
                </c:pt>
                <c:pt idx="1">
                  <c:v>7145.8319999999994</c:v>
                </c:pt>
                <c:pt idx="2">
                  <c:v>7148.9070000000011</c:v>
                </c:pt>
                <c:pt idx="3">
                  <c:v>7230.3140000000003</c:v>
                </c:pt>
                <c:pt idx="4">
                  <c:v>7514.402</c:v>
                </c:pt>
                <c:pt idx="5">
                  <c:v>7718.3920000000016</c:v>
                </c:pt>
                <c:pt idx="6">
                  <c:v>7879.8459999999995</c:v>
                </c:pt>
                <c:pt idx="7">
                  <c:v>8174.3969999999999</c:v>
                </c:pt>
                <c:pt idx="8">
                  <c:v>8460.1260000000002</c:v>
                </c:pt>
                <c:pt idx="9">
                  <c:v>8605.5660000000007</c:v>
                </c:pt>
                <c:pt idx="10">
                  <c:v>8772.4259999999995</c:v>
                </c:pt>
                <c:pt idx="11">
                  <c:v>8850.982</c:v>
                </c:pt>
                <c:pt idx="12">
                  <c:v>8860.0439999999999</c:v>
                </c:pt>
                <c:pt idx="13">
                  <c:v>8944.27</c:v>
                </c:pt>
                <c:pt idx="14">
                  <c:v>9010.0160000000014</c:v>
                </c:pt>
                <c:pt idx="15">
                  <c:v>9234.8319999999985</c:v>
                </c:pt>
                <c:pt idx="16">
                  <c:v>9474.1200000000008</c:v>
                </c:pt>
                <c:pt idx="17">
                  <c:v>9574.2819999999992</c:v>
                </c:pt>
                <c:pt idx="18">
                  <c:v>9609.0679999999993</c:v>
                </c:pt>
                <c:pt idx="19">
                  <c:v>9803.0190000000002</c:v>
                </c:pt>
                <c:pt idx="20">
                  <c:v>10007.286</c:v>
                </c:pt>
                <c:pt idx="21">
                  <c:v>10059.370000000001</c:v>
                </c:pt>
                <c:pt idx="22">
                  <c:v>10278.712</c:v>
                </c:pt>
                <c:pt idx="23">
                  <c:v>10631.442999999997</c:v>
                </c:pt>
                <c:pt idx="24">
                  <c:v>11171.106</c:v>
                </c:pt>
                <c:pt idx="25">
                  <c:v>11450.876999999999</c:v>
                </c:pt>
                <c:pt idx="26">
                  <c:v>11751.079</c:v>
                </c:pt>
                <c:pt idx="27">
                  <c:v>12032.085999999999</c:v>
                </c:pt>
                <c:pt idx="28">
                  <c:v>12261.499</c:v>
                </c:pt>
                <c:pt idx="29">
                  <c:v>12170.075999999999</c:v>
                </c:pt>
                <c:pt idx="30">
                  <c:v>12763.043</c:v>
                </c:pt>
                <c:pt idx="31">
                  <c:v>12767.448841939949</c:v>
                </c:pt>
                <c:pt idx="32">
                  <c:v>12933.03555399781</c:v>
                </c:pt>
                <c:pt idx="33">
                  <c:v>13117.992485890562</c:v>
                </c:pt>
                <c:pt idx="34">
                  <c:v>13320.627347560119</c:v>
                </c:pt>
                <c:pt idx="35">
                  <c:v>13534.8308305758</c:v>
                </c:pt>
                <c:pt idx="36">
                  <c:v>13748.912089001216</c:v>
                </c:pt>
                <c:pt idx="37">
                  <c:v>13958.796129462751</c:v>
                </c:pt>
                <c:pt idx="38">
                  <c:v>14156.935310334462</c:v>
                </c:pt>
                <c:pt idx="39">
                  <c:v>14347.748369456809</c:v>
                </c:pt>
                <c:pt idx="40">
                  <c:v>14532.85309039307</c:v>
                </c:pt>
                <c:pt idx="41">
                  <c:v>14709.786558427071</c:v>
                </c:pt>
                <c:pt idx="42">
                  <c:v>14879.180312588511</c:v>
                </c:pt>
                <c:pt idx="43">
                  <c:v>15039.854695936177</c:v>
                </c:pt>
                <c:pt idx="44">
                  <c:v>15191.619098136653</c:v>
                </c:pt>
                <c:pt idx="45">
                  <c:v>15350.787212483132</c:v>
                </c:pt>
                <c:pt idx="46">
                  <c:v>15512.38256806044</c:v>
                </c:pt>
                <c:pt idx="47">
                  <c:v>15674.513551623544</c:v>
                </c:pt>
                <c:pt idx="48">
                  <c:v>15836.114123502053</c:v>
                </c:pt>
                <c:pt idx="49">
                  <c:v>15995.795078461388</c:v>
                </c:pt>
                <c:pt idx="50">
                  <c:v>16152.369398714807</c:v>
                </c:pt>
                <c:pt idx="51">
                  <c:v>16315.824250713335</c:v>
                </c:pt>
                <c:pt idx="52">
                  <c:v>16484.501644166648</c:v>
                </c:pt>
                <c:pt idx="53">
                  <c:v>16657.598847182413</c:v>
                </c:pt>
                <c:pt idx="54">
                  <c:v>16834.230998757892</c:v>
                </c:pt>
                <c:pt idx="55">
                  <c:v>17013.693914891275</c:v>
                </c:pt>
                <c:pt idx="56">
                  <c:v>17193.35867857618</c:v>
                </c:pt>
                <c:pt idx="57">
                  <c:v>17374.830588518289</c:v>
                </c:pt>
                <c:pt idx="58">
                  <c:v>17557.735876533654</c:v>
                </c:pt>
                <c:pt idx="59">
                  <c:v>17742.076227087833</c:v>
                </c:pt>
                <c:pt idx="60">
                  <c:v>17927.828231971227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220032"/>
        <c:axId val="220221824"/>
      </c:lineChart>
      <c:lineChart>
        <c:grouping val="standard"/>
        <c:varyColors val="0"/>
        <c:ser>
          <c:idx val="0"/>
          <c:order val="0"/>
          <c:tx>
            <c:strRef>
              <c:f>'Fig 2'!$B$5:$B$5</c:f>
              <c:strCache>
                <c:ptCount val="1"/>
                <c:pt idx="0">
                  <c:v>GDP (PPP)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'Fig 2'!$C$4:$BK$4</c:f>
              <c:numCache>
                <c:formatCode>General</c:formatCode>
                <c:ptCount val="6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</c:numCache>
            </c:numRef>
          </c:cat>
          <c:val>
            <c:numRef>
              <c:f>'Fig 2'!$C$5:$BK$5</c:f>
              <c:numCache>
                <c:formatCode>General</c:formatCode>
                <c:ptCount val="61"/>
                <c:pt idx="0">
                  <c:v>26653.71141268784</c:v>
                </c:pt>
                <c:pt idx="1">
                  <c:v>27031.940892962128</c:v>
                </c:pt>
                <c:pt idx="2">
                  <c:v>27143.148939238414</c:v>
                </c:pt>
                <c:pt idx="3">
                  <c:v>27919.637027980978</c:v>
                </c:pt>
                <c:pt idx="4">
                  <c:v>29245.500604510027</c:v>
                </c:pt>
                <c:pt idx="5">
                  <c:v>30336.612406010077</c:v>
                </c:pt>
                <c:pt idx="6">
                  <c:v>31310.421053347345</c:v>
                </c:pt>
                <c:pt idx="7">
                  <c:v>32451.67692578326</c:v>
                </c:pt>
                <c:pt idx="8">
                  <c:v>33846.861124984272</c:v>
                </c:pt>
                <c:pt idx="9">
                  <c:v>35105.586464275621</c:v>
                </c:pt>
                <c:pt idx="10">
                  <c:v>36166.908931944716</c:v>
                </c:pt>
                <c:pt idx="11">
                  <c:v>36847.070328250607</c:v>
                </c:pt>
                <c:pt idx="12">
                  <c:v>40436.610275363608</c:v>
                </c:pt>
                <c:pt idx="13">
                  <c:v>41271.791461338464</c:v>
                </c:pt>
                <c:pt idx="14">
                  <c:v>42571.077222964668</c:v>
                </c:pt>
                <c:pt idx="15">
                  <c:v>44111.625302065608</c:v>
                </c:pt>
                <c:pt idx="16">
                  <c:v>45733.431464567046</c:v>
                </c:pt>
                <c:pt idx="17">
                  <c:v>47575.672839278508</c:v>
                </c:pt>
                <c:pt idx="18">
                  <c:v>48781.162548428423</c:v>
                </c:pt>
                <c:pt idx="19">
                  <c:v>50518.092388924793</c:v>
                </c:pt>
                <c:pt idx="20">
                  <c:v>52985.851926714422</c:v>
                </c:pt>
                <c:pt idx="21">
                  <c:v>54186.32379836202</c:v>
                </c:pt>
                <c:pt idx="22">
                  <c:v>55697.619442847761</c:v>
                </c:pt>
                <c:pt idx="23">
                  <c:v>57694.561412671079</c:v>
                </c:pt>
                <c:pt idx="24">
                  <c:v>60483.271017678169</c:v>
                </c:pt>
                <c:pt idx="25">
                  <c:v>63103.347538639995</c:v>
                </c:pt>
                <c:pt idx="26">
                  <c:v>66344.867718882902</c:v>
                </c:pt>
                <c:pt idx="27">
                  <c:v>69833.743127933587</c:v>
                </c:pt>
                <c:pt idx="28">
                  <c:v>71696.923099067062</c:v>
                </c:pt>
                <c:pt idx="29">
                  <c:v>71092.131709638532</c:v>
                </c:pt>
                <c:pt idx="30">
                  <c:v>74683.809000000008</c:v>
                </c:pt>
                <c:pt idx="31">
                  <c:v>77321.544945932837</c:v>
                </c:pt>
                <c:pt idx="32">
                  <c:v>79737.67160552241</c:v>
                </c:pt>
                <c:pt idx="33">
                  <c:v>82466.179558253076</c:v>
                </c:pt>
                <c:pt idx="34">
                  <c:v>85577.163793096523</c:v>
                </c:pt>
                <c:pt idx="35">
                  <c:v>88907.426933742798</c:v>
                </c:pt>
                <c:pt idx="36">
                  <c:v>92326.827711547492</c:v>
                </c:pt>
                <c:pt idx="37">
                  <c:v>95723.709357398475</c:v>
                </c:pt>
                <c:pt idx="38">
                  <c:v>99067.635315135034</c:v>
                </c:pt>
                <c:pt idx="39">
                  <c:v>102482.42660130745</c:v>
                </c:pt>
                <c:pt idx="40">
                  <c:v>105976.53225031683</c:v>
                </c:pt>
                <c:pt idx="41">
                  <c:v>109525.43825122106</c:v>
                </c:pt>
                <c:pt idx="42">
                  <c:v>113136.10627630877</c:v>
                </c:pt>
                <c:pt idx="43">
                  <c:v>116816.76442334778</c:v>
                </c:pt>
                <c:pt idx="44">
                  <c:v>120619.54095795899</c:v>
                </c:pt>
                <c:pt idx="45">
                  <c:v>124565.15975130277</c:v>
                </c:pt>
                <c:pt idx="46">
                  <c:v>128654.00854418598</c:v>
                </c:pt>
                <c:pt idx="47">
                  <c:v>132897.68430564518</c:v>
                </c:pt>
                <c:pt idx="48">
                  <c:v>137304.91584323227</c:v>
                </c:pt>
                <c:pt idx="49">
                  <c:v>141849.30866757251</c:v>
                </c:pt>
                <c:pt idx="50">
                  <c:v>146535.81661159455</c:v>
                </c:pt>
                <c:pt idx="51">
                  <c:v>151364.89779775531</c:v>
                </c:pt>
                <c:pt idx="52">
                  <c:v>156345.82326124597</c:v>
                </c:pt>
                <c:pt idx="53">
                  <c:v>161484.20021924513</c:v>
                </c:pt>
                <c:pt idx="54">
                  <c:v>166760.11478279257</c:v>
                </c:pt>
                <c:pt idx="55">
                  <c:v>172176.06638523683</c:v>
                </c:pt>
                <c:pt idx="56">
                  <c:v>177729.0890690184</c:v>
                </c:pt>
                <c:pt idx="57">
                  <c:v>183426.01982755138</c:v>
                </c:pt>
                <c:pt idx="58">
                  <c:v>189268.75069006527</c:v>
                </c:pt>
                <c:pt idx="59">
                  <c:v>195300.27773215983</c:v>
                </c:pt>
                <c:pt idx="60">
                  <c:v>201527.32703160471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234112"/>
        <c:axId val="220223744"/>
      </c:lineChart>
      <c:catAx>
        <c:axId val="220220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0221824"/>
        <c:crosses val="autoZero"/>
        <c:auto val="1"/>
        <c:lblAlgn val="ctr"/>
        <c:lblOffset val="100"/>
        <c:tickLblSkip val="5"/>
        <c:noMultiLvlLbl val="0"/>
      </c:catAx>
      <c:valAx>
        <c:axId val="220221824"/>
        <c:scaling>
          <c:orientation val="minMax"/>
          <c:max val="40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mtoe</a:t>
                </a:r>
                <a:endParaRPr lang="ru-RU" b="0"/>
              </a:p>
            </c:rich>
          </c:tx>
          <c:layout>
            <c:manualLayout>
              <c:xMode val="edge"/>
              <c:yMode val="edge"/>
              <c:x val="1.483837025622811E-2"/>
              <c:y val="1.0882543014547723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20220032"/>
        <c:crosses val="autoZero"/>
        <c:crossBetween val="between"/>
      </c:valAx>
      <c:valAx>
        <c:axId val="220223744"/>
        <c:scaling>
          <c:orientation val="minMax"/>
          <c:max val="2500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/>
                  <a:t>$2010</a:t>
                </a:r>
                <a:r>
                  <a:rPr lang="en-US" b="0" baseline="0"/>
                  <a:t> billion</a:t>
                </a:r>
                <a:endParaRPr lang="ru-RU" b="0"/>
              </a:p>
            </c:rich>
          </c:tx>
          <c:layout>
            <c:manualLayout>
              <c:xMode val="edge"/>
              <c:yMode val="edge"/>
              <c:x val="0.72077348187973"/>
              <c:y val="2.9070396051239871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20234112"/>
        <c:crosses val="max"/>
        <c:crossBetween val="between"/>
      </c:valAx>
      <c:catAx>
        <c:axId val="220234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022374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4076625950557504"/>
          <c:y val="0.43208649665060522"/>
          <c:w val="0.1477394858870314"/>
          <c:h val="0.1358266933051278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536271277933907E-2"/>
          <c:y val="0.10269643627226456"/>
          <c:w val="0.71470928568918524"/>
          <c:h val="0.781323832886000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 3'!$B$4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</c:spPr>
          <c:invertIfNegative val="0"/>
          <c:cat>
            <c:numRef>
              <c:f>'Fig 3'!$C$3:$K$3</c:f>
              <c:numCache>
                <c:formatCode>General</c:formatCod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2025</c:v>
                </c:pt>
                <c:pt idx="6">
                  <c:v>2030</c:v>
                </c:pt>
                <c:pt idx="7">
                  <c:v>2035</c:v>
                </c:pt>
                <c:pt idx="8">
                  <c:v>2040</c:v>
                </c:pt>
              </c:numCache>
            </c:numRef>
          </c:cat>
          <c:val>
            <c:numRef>
              <c:f>'Fig 3'!$C$4:$K$4</c:f>
              <c:numCache>
                <c:formatCode>General</c:formatCode>
                <c:ptCount val="9"/>
                <c:pt idx="0">
                  <c:v>3654.9140000000002</c:v>
                </c:pt>
                <c:pt idx="1">
                  <c:v>4018.837</c:v>
                </c:pt>
                <c:pt idx="2">
                  <c:v>4107.8549999999996</c:v>
                </c:pt>
                <c:pt idx="3">
                  <c:v>4244.8193664708988</c:v>
                </c:pt>
                <c:pt idx="4">
                  <c:v>4414.4268069414766</c:v>
                </c:pt>
                <c:pt idx="5">
                  <c:v>4532.1196519066934</c:v>
                </c:pt>
                <c:pt idx="6">
                  <c:v>4634.2045817523376</c:v>
                </c:pt>
                <c:pt idx="7">
                  <c:v>4724.7247376197001</c:v>
                </c:pt>
                <c:pt idx="8">
                  <c:v>4796.3062954928582</c:v>
                </c:pt>
              </c:numCache>
            </c:numRef>
          </c:val>
        </c:ser>
        <c:ser>
          <c:idx val="1"/>
          <c:order val="1"/>
          <c:tx>
            <c:strRef>
              <c:f>'Fig 3'!$B$5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numRef>
              <c:f>'Fig 3'!$C$3:$K$3</c:f>
              <c:numCache>
                <c:formatCode>General</c:formatCod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2025</c:v>
                </c:pt>
                <c:pt idx="6">
                  <c:v>2030</c:v>
                </c:pt>
                <c:pt idx="7">
                  <c:v>2035</c:v>
                </c:pt>
                <c:pt idx="8">
                  <c:v>2040</c:v>
                </c:pt>
              </c:numCache>
            </c:numRef>
          </c:cat>
          <c:val>
            <c:numRef>
              <c:f>'Fig 3'!$C$5:$K$5</c:f>
              <c:numCache>
                <c:formatCode>General</c:formatCode>
                <c:ptCount val="9"/>
                <c:pt idx="0">
                  <c:v>2072.201</c:v>
                </c:pt>
                <c:pt idx="1">
                  <c:v>2368.2559999999999</c:v>
                </c:pt>
                <c:pt idx="2">
                  <c:v>2734.92</c:v>
                </c:pt>
                <c:pt idx="3">
                  <c:v>2929.9985388348528</c:v>
                </c:pt>
                <c:pt idx="4">
                  <c:v>3194.8632098918147</c:v>
                </c:pt>
                <c:pt idx="5">
                  <c:v>3461.0406488738899</c:v>
                </c:pt>
                <c:pt idx="6">
                  <c:v>3719.1844913804489</c:v>
                </c:pt>
                <c:pt idx="7">
                  <c:v>4052.6586463796975</c:v>
                </c:pt>
                <c:pt idx="8">
                  <c:v>4418.4438816454622</c:v>
                </c:pt>
              </c:numCache>
            </c:numRef>
          </c:val>
        </c:ser>
        <c:ser>
          <c:idx val="2"/>
          <c:order val="2"/>
          <c:tx>
            <c:strRef>
              <c:f>'Fig 3'!$B$6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</c:spPr>
          <c:invertIfNegative val="0"/>
          <c:cat>
            <c:numRef>
              <c:f>'Fig 3'!$C$3:$K$3</c:f>
              <c:numCache>
                <c:formatCode>General</c:formatCod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2025</c:v>
                </c:pt>
                <c:pt idx="6">
                  <c:v>2030</c:v>
                </c:pt>
                <c:pt idx="7">
                  <c:v>2035</c:v>
                </c:pt>
                <c:pt idx="8">
                  <c:v>2040</c:v>
                </c:pt>
              </c:numCache>
            </c:numRef>
          </c:cat>
          <c:val>
            <c:numRef>
              <c:f>'Fig 3'!$C$6:$K$6</c:f>
              <c:numCache>
                <c:formatCode>General</c:formatCode>
                <c:ptCount val="9"/>
                <c:pt idx="0">
                  <c:v>2292.4879999999998</c:v>
                </c:pt>
                <c:pt idx="1">
                  <c:v>2900.4780000000001</c:v>
                </c:pt>
                <c:pt idx="2">
                  <c:v>3517.4290000000001</c:v>
                </c:pt>
                <c:pt idx="3">
                  <c:v>3735.7972016501831</c:v>
                </c:pt>
                <c:pt idx="4">
                  <c:v>3947.148008102401</c:v>
                </c:pt>
                <c:pt idx="5">
                  <c:v>4072.819329514683</c:v>
                </c:pt>
                <c:pt idx="6">
                  <c:v>4194.5689410327577</c:v>
                </c:pt>
                <c:pt idx="7">
                  <c:v>4370.2218183816576</c:v>
                </c:pt>
                <c:pt idx="8">
                  <c:v>4551.526715785345</c:v>
                </c:pt>
              </c:numCache>
            </c:numRef>
          </c:val>
        </c:ser>
        <c:ser>
          <c:idx val="3"/>
          <c:order val="3"/>
          <c:tx>
            <c:strRef>
              <c:f>'Fig 3'!$B$7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cat>
            <c:numRef>
              <c:f>'Fig 3'!$C$3:$K$3</c:f>
              <c:numCache>
                <c:formatCode>General</c:formatCod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2025</c:v>
                </c:pt>
                <c:pt idx="6">
                  <c:v>2030</c:v>
                </c:pt>
                <c:pt idx="7">
                  <c:v>2035</c:v>
                </c:pt>
                <c:pt idx="8">
                  <c:v>2040</c:v>
                </c:pt>
              </c:numCache>
            </c:numRef>
          </c:cat>
          <c:val>
            <c:numRef>
              <c:f>'Fig 3'!$C$7:$K$7</c:f>
              <c:numCache>
                <c:formatCode>General</c:formatCode>
                <c:ptCount val="9"/>
                <c:pt idx="0">
                  <c:v>675.58799999999997</c:v>
                </c:pt>
                <c:pt idx="1">
                  <c:v>721.83500000000004</c:v>
                </c:pt>
                <c:pt idx="2">
                  <c:v>718.95899999999995</c:v>
                </c:pt>
                <c:pt idx="3">
                  <c:v>734.18796664651325</c:v>
                </c:pt>
                <c:pt idx="4">
                  <c:v>873.21936079679108</c:v>
                </c:pt>
                <c:pt idx="5">
                  <c:v>965.08378437526994</c:v>
                </c:pt>
                <c:pt idx="6">
                  <c:v>1068.9596114086464</c:v>
                </c:pt>
                <c:pt idx="7">
                  <c:v>1112.9895971132994</c:v>
                </c:pt>
                <c:pt idx="8">
                  <c:v>1181.2877312038593</c:v>
                </c:pt>
              </c:numCache>
            </c:numRef>
          </c:val>
        </c:ser>
        <c:ser>
          <c:idx val="4"/>
          <c:order val="4"/>
          <c:tx>
            <c:strRef>
              <c:f>'Fig 3'!$B$8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c:spPr>
          <c:invertIfNegative val="0"/>
          <c:cat>
            <c:numRef>
              <c:f>'Fig 3'!$C$3:$K$3</c:f>
              <c:numCache>
                <c:formatCode>General</c:formatCod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2025</c:v>
                </c:pt>
                <c:pt idx="6">
                  <c:v>2030</c:v>
                </c:pt>
                <c:pt idx="7">
                  <c:v>2035</c:v>
                </c:pt>
                <c:pt idx="8">
                  <c:v>2040</c:v>
                </c:pt>
              </c:numCache>
            </c:numRef>
          </c:cat>
          <c:val>
            <c:numRef>
              <c:f>'Fig 3'!$C$8:$K$8</c:f>
              <c:numCache>
                <c:formatCode>General</c:formatCode>
                <c:ptCount val="9"/>
                <c:pt idx="0">
                  <c:v>225.54299999999998</c:v>
                </c:pt>
                <c:pt idx="1">
                  <c:v>252.03200000000001</c:v>
                </c:pt>
                <c:pt idx="2">
                  <c:v>295.62299999999999</c:v>
                </c:pt>
                <c:pt idx="3">
                  <c:v>326.16473696756935</c:v>
                </c:pt>
                <c:pt idx="4">
                  <c:v>361.39562485378804</c:v>
                </c:pt>
                <c:pt idx="5">
                  <c:v>397.56298995049235</c:v>
                </c:pt>
                <c:pt idx="6">
                  <c:v>434.69980147513002</c:v>
                </c:pt>
                <c:pt idx="7">
                  <c:v>473.32689410251044</c:v>
                </c:pt>
                <c:pt idx="8">
                  <c:v>513.2526792776506</c:v>
                </c:pt>
              </c:numCache>
            </c:numRef>
          </c:val>
        </c:ser>
        <c:ser>
          <c:idx val="5"/>
          <c:order val="5"/>
          <c:tx>
            <c:strRef>
              <c:f>'Fig 3'!$B$9</c:f>
              <c:strCache>
                <c:ptCount val="1"/>
                <c:pt idx="0">
                  <c:v>Other renewables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numRef>
              <c:f>'Fig 3'!$C$3:$K$3</c:f>
              <c:numCache>
                <c:formatCode>General</c:formatCod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2025</c:v>
                </c:pt>
                <c:pt idx="6">
                  <c:v>2030</c:v>
                </c:pt>
                <c:pt idx="7">
                  <c:v>2035</c:v>
                </c:pt>
                <c:pt idx="8">
                  <c:v>2040</c:v>
                </c:pt>
              </c:numCache>
            </c:numRef>
          </c:cat>
          <c:val>
            <c:numRef>
              <c:f>'Fig 3'!$C$9:$K$9</c:f>
              <c:numCache>
                <c:formatCode>General</c:formatCode>
                <c:ptCount val="9"/>
                <c:pt idx="0">
                  <c:v>59.225000000000001</c:v>
                </c:pt>
                <c:pt idx="1">
                  <c:v>69.349000000000004</c:v>
                </c:pt>
                <c:pt idx="2">
                  <c:v>110.226</c:v>
                </c:pt>
                <c:pt idx="3">
                  <c:v>205.64535019735047</c:v>
                </c:pt>
                <c:pt idx="4">
                  <c:v>301.68831748722221</c:v>
                </c:pt>
                <c:pt idx="5">
                  <c:v>398.58285345142042</c:v>
                </c:pt>
                <c:pt idx="6">
                  <c:v>497.48293530998092</c:v>
                </c:pt>
                <c:pt idx="7">
                  <c:v>596.65347861073519</c:v>
                </c:pt>
                <c:pt idx="8">
                  <c:v>698.13411980156638</c:v>
                </c:pt>
              </c:numCache>
            </c:numRef>
          </c:val>
        </c:ser>
        <c:ser>
          <c:idx val="6"/>
          <c:order val="6"/>
          <c:tx>
            <c:strRef>
              <c:f>'Fig 3'!$B$10</c:f>
              <c:strCache>
                <c:ptCount val="1"/>
                <c:pt idx="0">
                  <c:v>Bioenergy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</c:spPr>
          <c:invertIfNegative val="0"/>
          <c:cat>
            <c:numRef>
              <c:f>'Fig 3'!$C$3:$K$3</c:f>
              <c:numCache>
                <c:formatCode>General</c:formatCod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2025</c:v>
                </c:pt>
                <c:pt idx="6">
                  <c:v>2030</c:v>
                </c:pt>
                <c:pt idx="7">
                  <c:v>2035</c:v>
                </c:pt>
                <c:pt idx="8">
                  <c:v>2040</c:v>
                </c:pt>
              </c:numCache>
            </c:numRef>
          </c:cat>
          <c:val>
            <c:numRef>
              <c:f>'Fig 3'!$C$10:$K$10</c:f>
              <c:numCache>
                <c:formatCode>General</c:formatCode>
                <c:ptCount val="9"/>
                <c:pt idx="0">
                  <c:v>1027.327</c:v>
                </c:pt>
                <c:pt idx="1">
                  <c:v>1120.0899999999999</c:v>
                </c:pt>
                <c:pt idx="2">
                  <c:v>1278.0309999999999</c:v>
                </c:pt>
                <c:pt idx="3">
                  <c:v>1358.2176698084309</c:v>
                </c:pt>
                <c:pt idx="4">
                  <c:v>1440.1117623195771</c:v>
                </c:pt>
                <c:pt idx="5">
                  <c:v>1523.5779544106795</c:v>
                </c:pt>
                <c:pt idx="6">
                  <c:v>1603.2690363555057</c:v>
                </c:pt>
                <c:pt idx="7">
                  <c:v>1683.1187426836768</c:v>
                </c:pt>
                <c:pt idx="8">
                  <c:v>1768.876808764486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20746240"/>
        <c:axId val="320747776"/>
      </c:barChart>
      <c:catAx>
        <c:axId val="320746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0747776"/>
        <c:crosses val="autoZero"/>
        <c:auto val="1"/>
        <c:lblAlgn val="ctr"/>
        <c:lblOffset val="100"/>
        <c:noMultiLvlLbl val="0"/>
      </c:catAx>
      <c:valAx>
        <c:axId val="320747776"/>
        <c:scaling>
          <c:orientation val="minMax"/>
        </c:scaling>
        <c:delete val="0"/>
        <c:axPos val="l"/>
        <c:title>
          <c:tx>
            <c:strRef>
              <c:f>'Fig 3'!$K$2</c:f>
              <c:strCache>
                <c:ptCount val="1"/>
                <c:pt idx="0">
                  <c:v>mtoe</c:v>
                </c:pt>
              </c:strCache>
            </c:strRef>
          </c:tx>
          <c:layout>
            <c:manualLayout>
              <c:xMode val="edge"/>
              <c:yMode val="edge"/>
              <c:x val="2.0103919724226135E-2"/>
              <c:y val="2.1083394654436292E-2"/>
            </c:manualLayout>
          </c:layout>
          <c:overlay val="0"/>
          <c:txPr>
            <a:bodyPr rot="0" vert="horz"/>
            <a:lstStyle/>
            <a:p>
              <a:pPr>
                <a:defRPr b="0"/>
              </a:pPr>
              <a:endParaRPr lang="ru-RU"/>
            </a:p>
          </c:txPr>
        </c:title>
        <c:numFmt formatCode="General" sourceLinked="1"/>
        <c:majorTickMark val="out"/>
        <c:minorTickMark val="none"/>
        <c:tickLblPos val="nextTo"/>
        <c:crossAx val="3207462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'Fig 3'!$Q$4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bg1"/>
                </a:solidFill>
              </a:ln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</c:dPt>
          <c:dPt>
            <c:idx val="2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bg1"/>
                </a:solidFill>
              </a:ln>
            </c:spPr>
          </c:dPt>
          <c:dPt>
            <c:idx val="3"/>
            <c:bubble3D val="0"/>
            <c:spPr>
              <a:solidFill>
                <a:srgbClr val="C00000"/>
              </a:solidFill>
              <a:ln>
                <a:solidFill>
                  <a:schemeClr val="bg1"/>
                </a:solidFill>
              </a:ln>
            </c:spPr>
          </c:dPt>
          <c:dPt>
            <c:idx val="4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bg1"/>
                </a:solidFill>
              </a:ln>
            </c:spPr>
          </c:dPt>
          <c:dPt>
            <c:idx val="5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/>
                </a:solidFill>
              </a:ln>
            </c:spPr>
          </c:dPt>
          <c:dPt>
            <c:idx val="6"/>
            <c:bubble3D val="0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bg1"/>
                </a:solidFill>
              </a:ln>
            </c:spPr>
          </c:dPt>
          <c:dLbls>
            <c:dLbl>
              <c:idx val="4"/>
              <c:delete val="1"/>
            </c:dLbl>
            <c:dLbl>
              <c:idx val="5"/>
              <c:delete val="1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'Fig 3'!$P$5:$P$11</c:f>
              <c:strCache>
                <c:ptCount val="7"/>
                <c:pt idx="0">
                  <c:v>Oil</c:v>
                </c:pt>
                <c:pt idx="1">
                  <c:v>Gas</c:v>
                </c:pt>
                <c:pt idx="2">
                  <c:v>Coal</c:v>
                </c:pt>
                <c:pt idx="3">
                  <c:v>Nuclear</c:v>
                </c:pt>
                <c:pt idx="4">
                  <c:v>Hydro</c:v>
                </c:pt>
                <c:pt idx="5">
                  <c:v>Other renewables</c:v>
                </c:pt>
                <c:pt idx="6">
                  <c:v>Bioenergy</c:v>
                </c:pt>
              </c:strCache>
            </c:strRef>
          </c:cat>
          <c:val>
            <c:numRef>
              <c:f>'Fig 3'!$Q$5:$Q$11</c:f>
              <c:numCache>
                <c:formatCode>General</c:formatCode>
                <c:ptCount val="7"/>
                <c:pt idx="0">
                  <c:v>4107.8549999999996</c:v>
                </c:pt>
                <c:pt idx="1">
                  <c:v>2734.92</c:v>
                </c:pt>
                <c:pt idx="2">
                  <c:v>3517.4290000000001</c:v>
                </c:pt>
                <c:pt idx="3">
                  <c:v>718.95899999999995</c:v>
                </c:pt>
                <c:pt idx="4">
                  <c:v>295.62299999999999</c:v>
                </c:pt>
                <c:pt idx="5">
                  <c:v>110.226</c:v>
                </c:pt>
                <c:pt idx="6">
                  <c:v>1278.0309999999999</c:v>
                </c:pt>
              </c:numCache>
            </c:numRef>
          </c:val>
        </c:ser>
        <c:ser>
          <c:idx val="10"/>
          <c:order val="1"/>
          <c:tx>
            <c:strRef>
              <c:f>'Fig 3'!$R$4</c:f>
              <c:strCache>
                <c:ptCount val="1"/>
                <c:pt idx="0">
                  <c:v>2040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bg1"/>
                </a:solidFill>
              </a:ln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</c:dPt>
          <c:dPt>
            <c:idx val="2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bg1"/>
                </a:solidFill>
              </a:ln>
            </c:spPr>
          </c:dPt>
          <c:dPt>
            <c:idx val="3"/>
            <c:bubble3D val="0"/>
            <c:spPr>
              <a:solidFill>
                <a:srgbClr val="C00000"/>
              </a:solidFill>
              <a:ln>
                <a:solidFill>
                  <a:schemeClr val="bg1"/>
                </a:solidFill>
              </a:ln>
            </c:spPr>
          </c:dPt>
          <c:dPt>
            <c:idx val="4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bg1"/>
                </a:solidFill>
              </a:ln>
            </c:spPr>
          </c:dPt>
          <c:dPt>
            <c:idx val="5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/>
                </a:solidFill>
              </a:ln>
            </c:spPr>
          </c:dPt>
          <c:dPt>
            <c:idx val="6"/>
            <c:bubble3D val="0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bg1"/>
                </a:solidFill>
              </a:ln>
            </c:spPr>
          </c:dPt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ru-RU"/>
                      <a:t>2</a:t>
                    </a:r>
                    <a:r>
                      <a:rPr lang="en-US"/>
                      <a:t>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</c:dLbl>
            <c:spPr>
              <a:noFill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'Fig 3'!$P$5:$P$11</c:f>
              <c:strCache>
                <c:ptCount val="7"/>
                <c:pt idx="0">
                  <c:v>Oil</c:v>
                </c:pt>
                <c:pt idx="1">
                  <c:v>Gas</c:v>
                </c:pt>
                <c:pt idx="2">
                  <c:v>Coal</c:v>
                </c:pt>
                <c:pt idx="3">
                  <c:v>Nuclear</c:v>
                </c:pt>
                <c:pt idx="4">
                  <c:v>Hydro</c:v>
                </c:pt>
                <c:pt idx="5">
                  <c:v>Other renewables</c:v>
                </c:pt>
                <c:pt idx="6">
                  <c:v>Bioenergy</c:v>
                </c:pt>
              </c:strCache>
            </c:strRef>
          </c:cat>
          <c:val>
            <c:numRef>
              <c:f>'Fig 3'!$R$5:$R$11</c:f>
              <c:numCache>
                <c:formatCode>General</c:formatCode>
                <c:ptCount val="7"/>
                <c:pt idx="0">
                  <c:v>4796.3062954928582</c:v>
                </c:pt>
                <c:pt idx="1">
                  <c:v>4418.4438816454622</c:v>
                </c:pt>
                <c:pt idx="2">
                  <c:v>4551.526715785345</c:v>
                </c:pt>
                <c:pt idx="3">
                  <c:v>1181.2877312038593</c:v>
                </c:pt>
                <c:pt idx="4">
                  <c:v>513.2526792776506</c:v>
                </c:pt>
                <c:pt idx="5">
                  <c:v>698.13411980156638</c:v>
                </c:pt>
                <c:pt idx="6">
                  <c:v>1768.876808764486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885156410363288E-2"/>
          <c:y val="9.0539380615589068E-2"/>
          <c:w val="0.87499535668587536"/>
          <c:h val="0.73580122253319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4'!$A$6</c:f>
              <c:strCache>
                <c:ptCount val="1"/>
                <c:pt idx="0">
                  <c:v>Price increase by the amount of forecasted spare crude oil production capacity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numRef>
              <c:f>'Fig 4'!$B$1:$AE$1</c:f>
              <c:numCache>
                <c:formatCode>General</c:formatCode>
                <c:ptCount val="4"/>
                <c:pt idx="0">
                  <c:v>2011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</c:numCache>
            </c:numRef>
          </c:cat>
          <c:val>
            <c:numRef>
              <c:f>'Fig 4'!$B$6:$AE$6</c:f>
              <c:numCache>
                <c:formatCode>0</c:formatCode>
                <c:ptCount val="4"/>
                <c:pt idx="0">
                  <c:v>-11</c:v>
                </c:pt>
                <c:pt idx="1">
                  <c:v>-2</c:v>
                </c:pt>
                <c:pt idx="2">
                  <c:v>-2</c:v>
                </c:pt>
                <c:pt idx="3">
                  <c:v>-6</c:v>
                </c:pt>
              </c:numCache>
            </c:numRef>
          </c:val>
        </c:ser>
        <c:ser>
          <c:idx val="1"/>
          <c:order val="1"/>
          <c:tx>
            <c:strRef>
              <c:f>'Fig 4'!$A$7</c:f>
              <c:strCache>
                <c:ptCount val="1"/>
                <c:pt idx="0">
                  <c:v>Price decrese by the amoung of forecasted spare crude oil production capacity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numRef>
              <c:f>'Fig 4'!$B$1:$AE$1</c:f>
              <c:numCache>
                <c:formatCode>General</c:formatCode>
                <c:ptCount val="4"/>
                <c:pt idx="0">
                  <c:v>2011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</c:numCache>
            </c:numRef>
          </c:cat>
          <c:val>
            <c:numRef>
              <c:f>'Fig 4'!$B$7:$AE$7</c:f>
              <c:numCache>
                <c:formatCode>0</c:formatCode>
                <c:ptCount val="4"/>
                <c:pt idx="0">
                  <c:v>5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94447232"/>
        <c:axId val="194448768"/>
      </c:barChart>
      <c:catAx>
        <c:axId val="19444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94448768"/>
        <c:crosses val="autoZero"/>
        <c:auto val="1"/>
        <c:lblAlgn val="ctr"/>
        <c:lblOffset val="100"/>
        <c:noMultiLvlLbl val="0"/>
      </c:catAx>
      <c:valAx>
        <c:axId val="19444876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$2010/bbl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1.1737089201877934E-2"/>
              <c:y val="1.1574074074074073E-3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1944472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b="0">
          <a:latin typeface="Arial" pitchFamily="34" charset="0"/>
          <a:cs typeface="Arial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538176798005544E-2"/>
          <c:y val="9.5425760090763367E-2"/>
          <c:w val="0.89826509984063818"/>
          <c:h val="0.79951770204138461"/>
        </c:manualLayout>
      </c:layout>
      <c:areaChart>
        <c:grouping val="standard"/>
        <c:varyColors val="0"/>
        <c:ser>
          <c:idx val="2"/>
          <c:order val="2"/>
          <c:tx>
            <c:strRef>
              <c:f>'Fig 6'!$A$5</c:f>
              <c:strCache>
                <c:ptCount val="1"/>
                <c:pt idx="0">
                  <c:v>Probable price range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cat>
            <c:numRef>
              <c:f>'Fig 6'!$B$2:$BT$2</c:f>
              <c:numCache>
                <c:formatCode>General</c:formatCode>
                <c:ptCount val="7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  <c:pt idx="61">
                  <c:v>2031</c:v>
                </c:pt>
                <c:pt idx="62">
                  <c:v>2032</c:v>
                </c:pt>
                <c:pt idx="63">
                  <c:v>2033</c:v>
                </c:pt>
                <c:pt idx="64">
                  <c:v>2034</c:v>
                </c:pt>
                <c:pt idx="65">
                  <c:v>2035</c:v>
                </c:pt>
                <c:pt idx="66">
                  <c:v>2036</c:v>
                </c:pt>
                <c:pt idx="67">
                  <c:v>2037</c:v>
                </c:pt>
                <c:pt idx="68">
                  <c:v>2038</c:v>
                </c:pt>
                <c:pt idx="69">
                  <c:v>2039</c:v>
                </c:pt>
                <c:pt idx="70">
                  <c:v>2040</c:v>
                </c:pt>
              </c:numCache>
            </c:numRef>
          </c:cat>
          <c:val>
            <c:numRef>
              <c:f>'Fig 6'!$B$5:$BT$5</c:f>
              <c:numCache>
                <c:formatCode>General</c:formatCode>
                <c:ptCount val="71"/>
                <c:pt idx="40">
                  <c:v>83</c:v>
                </c:pt>
                <c:pt idx="41">
                  <c:v>111</c:v>
                </c:pt>
                <c:pt idx="42">
                  <c:v>120</c:v>
                </c:pt>
                <c:pt idx="43">
                  <c:v>120</c:v>
                </c:pt>
                <c:pt idx="44">
                  <c:v>120</c:v>
                </c:pt>
                <c:pt idx="45">
                  <c:v>120</c:v>
                </c:pt>
                <c:pt idx="46">
                  <c:v>119</c:v>
                </c:pt>
                <c:pt idx="47">
                  <c:v>118</c:v>
                </c:pt>
                <c:pt idx="48">
                  <c:v>118</c:v>
                </c:pt>
                <c:pt idx="49">
                  <c:v>118</c:v>
                </c:pt>
                <c:pt idx="50">
                  <c:v>118</c:v>
                </c:pt>
                <c:pt idx="51">
                  <c:v>117</c:v>
                </c:pt>
                <c:pt idx="52">
                  <c:v>117</c:v>
                </c:pt>
                <c:pt idx="53">
                  <c:v>118</c:v>
                </c:pt>
                <c:pt idx="54">
                  <c:v>120</c:v>
                </c:pt>
                <c:pt idx="55">
                  <c:v>120</c:v>
                </c:pt>
                <c:pt idx="56">
                  <c:v>120</c:v>
                </c:pt>
                <c:pt idx="57">
                  <c:v>120</c:v>
                </c:pt>
                <c:pt idx="58">
                  <c:v>120</c:v>
                </c:pt>
                <c:pt idx="59">
                  <c:v>120</c:v>
                </c:pt>
                <c:pt idx="60">
                  <c:v>120</c:v>
                </c:pt>
                <c:pt idx="61">
                  <c:v>121</c:v>
                </c:pt>
                <c:pt idx="62">
                  <c:v>123</c:v>
                </c:pt>
                <c:pt idx="63">
                  <c:v>124</c:v>
                </c:pt>
                <c:pt idx="64">
                  <c:v>124</c:v>
                </c:pt>
                <c:pt idx="65">
                  <c:v>126</c:v>
                </c:pt>
                <c:pt idx="66">
                  <c:v>126</c:v>
                </c:pt>
                <c:pt idx="67">
                  <c:v>126</c:v>
                </c:pt>
                <c:pt idx="68">
                  <c:v>126</c:v>
                </c:pt>
                <c:pt idx="69">
                  <c:v>126</c:v>
                </c:pt>
                <c:pt idx="70">
                  <c:v>126</c:v>
                </c:pt>
              </c:numCache>
            </c:numRef>
          </c:val>
        </c:ser>
        <c:ser>
          <c:idx val="3"/>
          <c:order val="3"/>
          <c:tx>
            <c:strRef>
              <c:f>'Fig 6'!$A$6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cat>
            <c:numRef>
              <c:f>'Fig 6'!$B$2:$BT$2</c:f>
              <c:numCache>
                <c:formatCode>General</c:formatCode>
                <c:ptCount val="7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  <c:pt idx="61">
                  <c:v>2031</c:v>
                </c:pt>
                <c:pt idx="62">
                  <c:v>2032</c:v>
                </c:pt>
                <c:pt idx="63">
                  <c:v>2033</c:v>
                </c:pt>
                <c:pt idx="64">
                  <c:v>2034</c:v>
                </c:pt>
                <c:pt idx="65">
                  <c:v>2035</c:v>
                </c:pt>
                <c:pt idx="66">
                  <c:v>2036</c:v>
                </c:pt>
                <c:pt idx="67">
                  <c:v>2037</c:v>
                </c:pt>
                <c:pt idx="68">
                  <c:v>2038</c:v>
                </c:pt>
                <c:pt idx="69">
                  <c:v>2039</c:v>
                </c:pt>
                <c:pt idx="70">
                  <c:v>2040</c:v>
                </c:pt>
              </c:numCache>
            </c:numRef>
          </c:cat>
          <c:val>
            <c:numRef>
              <c:f>'Fig 6'!$B$6:$BT$6</c:f>
              <c:numCache>
                <c:formatCode>General</c:formatCode>
                <c:ptCount val="71"/>
                <c:pt idx="40">
                  <c:v>83</c:v>
                </c:pt>
                <c:pt idx="41">
                  <c:v>94</c:v>
                </c:pt>
                <c:pt idx="42">
                  <c:v>94</c:v>
                </c:pt>
                <c:pt idx="43">
                  <c:v>94</c:v>
                </c:pt>
                <c:pt idx="44">
                  <c:v>93</c:v>
                </c:pt>
                <c:pt idx="45">
                  <c:v>92</c:v>
                </c:pt>
                <c:pt idx="46">
                  <c:v>90</c:v>
                </c:pt>
                <c:pt idx="47">
                  <c:v>88</c:v>
                </c:pt>
                <c:pt idx="48">
                  <c:v>87</c:v>
                </c:pt>
                <c:pt idx="49">
                  <c:v>85</c:v>
                </c:pt>
                <c:pt idx="50">
                  <c:v>83</c:v>
                </c:pt>
                <c:pt idx="51">
                  <c:v>83</c:v>
                </c:pt>
                <c:pt idx="52">
                  <c:v>83</c:v>
                </c:pt>
                <c:pt idx="53">
                  <c:v>84</c:v>
                </c:pt>
                <c:pt idx="54">
                  <c:v>84</c:v>
                </c:pt>
                <c:pt idx="55">
                  <c:v>85</c:v>
                </c:pt>
                <c:pt idx="56">
                  <c:v>85</c:v>
                </c:pt>
                <c:pt idx="57">
                  <c:v>85</c:v>
                </c:pt>
                <c:pt idx="58">
                  <c:v>85</c:v>
                </c:pt>
                <c:pt idx="59">
                  <c:v>85</c:v>
                </c:pt>
                <c:pt idx="60">
                  <c:v>85</c:v>
                </c:pt>
                <c:pt idx="61">
                  <c:v>85</c:v>
                </c:pt>
                <c:pt idx="62">
                  <c:v>85</c:v>
                </c:pt>
                <c:pt idx="63">
                  <c:v>85</c:v>
                </c:pt>
                <c:pt idx="64">
                  <c:v>85</c:v>
                </c:pt>
                <c:pt idx="65">
                  <c:v>87</c:v>
                </c:pt>
                <c:pt idx="66">
                  <c:v>87</c:v>
                </c:pt>
                <c:pt idx="67">
                  <c:v>87</c:v>
                </c:pt>
                <c:pt idx="68">
                  <c:v>87</c:v>
                </c:pt>
                <c:pt idx="69">
                  <c:v>87</c:v>
                </c:pt>
                <c:pt idx="70">
                  <c:v>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878016"/>
        <c:axId val="194597248"/>
      </c:areaChart>
      <c:lineChart>
        <c:grouping val="standard"/>
        <c:varyColors val="0"/>
        <c:ser>
          <c:idx val="0"/>
          <c:order val="0"/>
          <c:tx>
            <c:strRef>
              <c:f>'Fig 6'!$A$3</c:f>
              <c:strCache>
                <c:ptCount val="1"/>
                <c:pt idx="0">
                  <c:v>Balance price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'Fig 6'!$B$2:$BT$2</c:f>
              <c:numCache>
                <c:formatCode>General</c:formatCode>
                <c:ptCount val="7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  <c:pt idx="61">
                  <c:v>2031</c:v>
                </c:pt>
                <c:pt idx="62">
                  <c:v>2032</c:v>
                </c:pt>
                <c:pt idx="63">
                  <c:v>2033</c:v>
                </c:pt>
                <c:pt idx="64">
                  <c:v>2034</c:v>
                </c:pt>
                <c:pt idx="65">
                  <c:v>2035</c:v>
                </c:pt>
                <c:pt idx="66">
                  <c:v>2036</c:v>
                </c:pt>
                <c:pt idx="67">
                  <c:v>2037</c:v>
                </c:pt>
                <c:pt idx="68">
                  <c:v>2038</c:v>
                </c:pt>
                <c:pt idx="69">
                  <c:v>2039</c:v>
                </c:pt>
                <c:pt idx="70">
                  <c:v>2040</c:v>
                </c:pt>
              </c:numCache>
            </c:numRef>
          </c:cat>
          <c:val>
            <c:numRef>
              <c:f>'Fig 6'!$B$3:$BT$3</c:f>
              <c:numCache>
                <c:formatCode>General</c:formatCode>
                <c:ptCount val="71"/>
                <c:pt idx="1">
                  <c:v>16.035</c:v>
                </c:pt>
                <c:pt idx="2">
                  <c:v>16.43</c:v>
                </c:pt>
                <c:pt idx="3">
                  <c:v>16</c:v>
                </c:pt>
                <c:pt idx="4">
                  <c:v>17.239999999999998</c:v>
                </c:pt>
                <c:pt idx="5">
                  <c:v>17.649999999999999</c:v>
                </c:pt>
                <c:pt idx="6">
                  <c:v>18.05</c:v>
                </c:pt>
                <c:pt idx="7">
                  <c:v>18.440000000000001</c:v>
                </c:pt>
                <c:pt idx="8">
                  <c:v>18.82</c:v>
                </c:pt>
                <c:pt idx="9">
                  <c:v>19.170000000000002</c:v>
                </c:pt>
                <c:pt idx="10">
                  <c:v>19.53</c:v>
                </c:pt>
                <c:pt idx="11">
                  <c:v>19.87</c:v>
                </c:pt>
                <c:pt idx="12">
                  <c:v>20.190000000000001</c:v>
                </c:pt>
                <c:pt idx="13">
                  <c:v>21.01</c:v>
                </c:pt>
                <c:pt idx="14">
                  <c:v>21.84</c:v>
                </c:pt>
                <c:pt idx="15">
                  <c:v>22.66</c:v>
                </c:pt>
                <c:pt idx="16">
                  <c:v>23.48</c:v>
                </c:pt>
                <c:pt idx="17">
                  <c:v>24.3</c:v>
                </c:pt>
                <c:pt idx="18">
                  <c:v>25.13</c:v>
                </c:pt>
                <c:pt idx="19">
                  <c:v>25.95</c:v>
                </c:pt>
                <c:pt idx="20">
                  <c:v>26.77</c:v>
                </c:pt>
                <c:pt idx="21">
                  <c:v>27.6</c:v>
                </c:pt>
                <c:pt idx="22">
                  <c:v>29.74</c:v>
                </c:pt>
                <c:pt idx="23">
                  <c:v>29.24</c:v>
                </c:pt>
                <c:pt idx="24">
                  <c:v>30.06</c:v>
                </c:pt>
                <c:pt idx="25">
                  <c:v>30.89</c:v>
                </c:pt>
                <c:pt idx="26">
                  <c:v>28.59</c:v>
                </c:pt>
                <c:pt idx="27">
                  <c:v>37.53</c:v>
                </c:pt>
                <c:pt idx="28">
                  <c:v>33.35</c:v>
                </c:pt>
                <c:pt idx="29">
                  <c:v>34.18</c:v>
                </c:pt>
                <c:pt idx="30">
                  <c:v>36.24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43.61</c:v>
                </c:pt>
                <c:pt idx="35">
                  <c:v>43</c:v>
                </c:pt>
                <c:pt idx="36">
                  <c:v>43</c:v>
                </c:pt>
                <c:pt idx="37">
                  <c:v>50</c:v>
                </c:pt>
                <c:pt idx="38">
                  <c:v>59</c:v>
                </c:pt>
                <c:pt idx="39">
                  <c:v>61.62</c:v>
                </c:pt>
                <c:pt idx="40" formatCode="0">
                  <c:v>83</c:v>
                </c:pt>
                <c:pt idx="41" formatCode="0">
                  <c:v>111</c:v>
                </c:pt>
                <c:pt idx="42" formatCode="0">
                  <c:v>110.99222749999998</c:v>
                </c:pt>
                <c:pt idx="43" formatCode="0">
                  <c:v>110</c:v>
                </c:pt>
                <c:pt idx="44" formatCode="0">
                  <c:v>109.5</c:v>
                </c:pt>
                <c:pt idx="45" formatCode="0">
                  <c:v>109</c:v>
                </c:pt>
                <c:pt idx="46" formatCode="0">
                  <c:v>107.2</c:v>
                </c:pt>
                <c:pt idx="47" formatCode="0">
                  <c:v>105.4</c:v>
                </c:pt>
                <c:pt idx="48" formatCode="0">
                  <c:v>103.60000000000001</c:v>
                </c:pt>
                <c:pt idx="49" formatCode="0">
                  <c:v>101.80000000000001</c:v>
                </c:pt>
                <c:pt idx="50" formatCode="0">
                  <c:v>100</c:v>
                </c:pt>
                <c:pt idx="51" formatCode="0">
                  <c:v>100.4</c:v>
                </c:pt>
                <c:pt idx="52" formatCode="0">
                  <c:v>100.80000000000001</c:v>
                </c:pt>
                <c:pt idx="53" formatCode="0">
                  <c:v>101.20000000000002</c:v>
                </c:pt>
                <c:pt idx="54" formatCode="0">
                  <c:v>101.60000000000002</c:v>
                </c:pt>
                <c:pt idx="55" formatCode="0">
                  <c:v>102</c:v>
                </c:pt>
                <c:pt idx="56" formatCode="0">
                  <c:v>102</c:v>
                </c:pt>
                <c:pt idx="57" formatCode="0">
                  <c:v>102</c:v>
                </c:pt>
                <c:pt idx="58" formatCode="0">
                  <c:v>102</c:v>
                </c:pt>
                <c:pt idx="59" formatCode="0">
                  <c:v>102</c:v>
                </c:pt>
                <c:pt idx="60" formatCode="0">
                  <c:v>102</c:v>
                </c:pt>
                <c:pt idx="61" formatCode="0">
                  <c:v>103.4</c:v>
                </c:pt>
                <c:pt idx="62" formatCode="0">
                  <c:v>104.80000000000001</c:v>
                </c:pt>
                <c:pt idx="63" formatCode="0">
                  <c:v>106.20000000000002</c:v>
                </c:pt>
                <c:pt idx="64" formatCode="0">
                  <c:v>107.60000000000002</c:v>
                </c:pt>
                <c:pt idx="65" formatCode="0">
                  <c:v>109</c:v>
                </c:pt>
                <c:pt idx="66" formatCode="0">
                  <c:v>109</c:v>
                </c:pt>
                <c:pt idx="67" formatCode="0">
                  <c:v>109</c:v>
                </c:pt>
                <c:pt idx="68" formatCode="0">
                  <c:v>109</c:v>
                </c:pt>
                <c:pt idx="69" formatCode="0">
                  <c:v>109</c:v>
                </c:pt>
                <c:pt idx="70" formatCode="0">
                  <c:v>109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 6'!$A$4</c:f>
              <c:strCache>
                <c:ptCount val="1"/>
                <c:pt idx="0">
                  <c:v>Brent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'Fig 6'!$B$2:$BT$2</c:f>
              <c:numCache>
                <c:formatCode>General</c:formatCode>
                <c:ptCount val="7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  <c:pt idx="61">
                  <c:v>2031</c:v>
                </c:pt>
                <c:pt idx="62">
                  <c:v>2032</c:v>
                </c:pt>
                <c:pt idx="63">
                  <c:v>2033</c:v>
                </c:pt>
                <c:pt idx="64">
                  <c:v>2034</c:v>
                </c:pt>
                <c:pt idx="65">
                  <c:v>2035</c:v>
                </c:pt>
                <c:pt idx="66">
                  <c:v>2036</c:v>
                </c:pt>
                <c:pt idx="67">
                  <c:v>2037</c:v>
                </c:pt>
                <c:pt idx="68">
                  <c:v>2038</c:v>
                </c:pt>
                <c:pt idx="69">
                  <c:v>2039</c:v>
                </c:pt>
                <c:pt idx="70">
                  <c:v>2040</c:v>
                </c:pt>
              </c:numCache>
            </c:numRef>
          </c:cat>
          <c:val>
            <c:numRef>
              <c:f>'Fig 6'!$B$4:$BT$4</c:f>
              <c:numCache>
                <c:formatCode>0.00</c:formatCode>
                <c:ptCount val="71"/>
                <c:pt idx="1">
                  <c:v>12.425270457600003</c:v>
                </c:pt>
                <c:pt idx="2">
                  <c:v>13.338162895199998</c:v>
                </c:pt>
                <c:pt idx="3">
                  <c:v>16.658509968099999</c:v>
                </c:pt>
                <c:pt idx="4">
                  <c:v>52.851262549799998</c:v>
                </c:pt>
                <c:pt idx="5">
                  <c:v>48.21403259529999</c:v>
                </c:pt>
                <c:pt idx="6">
                  <c:v>50.587881344000003</c:v>
                </c:pt>
                <c:pt idx="7">
                  <c:v>51.632678011199999</c:v>
                </c:pt>
                <c:pt idx="8">
                  <c:v>48.368784969325148</c:v>
                </c:pt>
                <c:pt idx="9">
                  <c:v>97.93831666666668</c:v>
                </c:pt>
                <c:pt idx="10">
                  <c:v>100.54008944174755</c:v>
                </c:pt>
                <c:pt idx="11">
                  <c:v>88.911532123212311</c:v>
                </c:pt>
                <c:pt idx="12">
                  <c:v>76.852215854922278</c:v>
                </c:pt>
                <c:pt idx="13">
                  <c:v>66.736420180722888</c:v>
                </c:pt>
                <c:pt idx="14">
                  <c:v>62.307453512993263</c:v>
                </c:pt>
                <c:pt idx="15">
                  <c:v>57.614487360594801</c:v>
                </c:pt>
                <c:pt idx="16">
                  <c:v>29.615600091240875</c:v>
                </c:pt>
                <c:pt idx="17">
                  <c:v>36.503163095040499</c:v>
                </c:pt>
                <c:pt idx="18">
                  <c:v>28.376619003857144</c:v>
                </c:pt>
                <c:pt idx="19">
                  <c:v>33.062610480554035</c:v>
                </c:pt>
                <c:pt idx="20">
                  <c:v>40.832917310342005</c:v>
                </c:pt>
                <c:pt idx="21">
                  <c:v>33.03628093614391</c:v>
                </c:pt>
                <c:pt idx="22">
                  <c:v>30.976547854364931</c:v>
                </c:pt>
                <c:pt idx="23">
                  <c:v>26.419255538503805</c:v>
                </c:pt>
                <c:pt idx="24">
                  <c:v>24.007632009263158</c:v>
                </c:pt>
                <c:pt idx="25">
                  <c:v>25.116239599988845</c:v>
                </c:pt>
                <c:pt idx="26">
                  <c:v>29.631288159385598</c:v>
                </c:pt>
                <c:pt idx="27">
                  <c:v>26.758053206619934</c:v>
                </c:pt>
                <c:pt idx="28">
                  <c:v>17.547534859806749</c:v>
                </c:pt>
                <c:pt idx="29">
                  <c:v>24.262733074755101</c:v>
                </c:pt>
                <c:pt idx="30">
                  <c:v>37.222635584197448</c:v>
                </c:pt>
                <c:pt idx="31">
                  <c:v>31.046778205211176</c:v>
                </c:pt>
                <c:pt idx="32">
                  <c:v>31.287971853230683</c:v>
                </c:pt>
                <c:pt idx="33">
                  <c:v>35.245377851146195</c:v>
                </c:pt>
                <c:pt idx="34">
                  <c:v>45.565329989412383</c:v>
                </c:pt>
                <c:pt idx="35">
                  <c:v>62.795285975629795</c:v>
                </c:pt>
                <c:pt idx="36">
                  <c:v>72.685715648251488</c:v>
                </c:pt>
                <c:pt idx="37">
                  <c:v>78.532699145458224</c:v>
                </c:pt>
                <c:pt idx="38">
                  <c:v>101.60871546452765</c:v>
                </c:pt>
                <c:pt idx="39">
                  <c:v>64.661445964319441</c:v>
                </c:pt>
                <c:pt idx="40">
                  <c:v>83</c:v>
                </c:pt>
                <c:pt idx="41" formatCode="General">
                  <c:v>111.26</c:v>
                </c:pt>
                <c:pt idx="42" formatCode="General">
                  <c:v>111.6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878016"/>
        <c:axId val="194597248"/>
      </c:lineChart>
      <c:catAx>
        <c:axId val="187878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459724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9459724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$2010/bbl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4.4036934552657949E-3"/>
              <c:y val="1.9391987259602072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87878016"/>
        <c:crosses val="autoZero"/>
        <c:crossBetween val="between"/>
      </c:valAx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70884951547635133"/>
          <c:y val="0.55379035605075888"/>
          <c:w val="0.2654624419829385"/>
          <c:h val="0.2205174632016878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b="0">
          <a:latin typeface="Arial" pitchFamily="34" charset="0"/>
          <a:cs typeface="Arial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Exports</a:t>
            </a:r>
            <a:endParaRPr lang="ru-RU" sz="1200"/>
          </a:p>
        </c:rich>
      </c:tx>
      <c:layout>
        <c:manualLayout>
          <c:xMode val="edge"/>
          <c:yMode val="edge"/>
          <c:x val="0.19505255090648044"/>
          <c:y val="6.57481617008888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379913346373387E-2"/>
          <c:y val="0.13074230557699112"/>
          <c:w val="0.39822480289621071"/>
          <c:h val="0.82671476626361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7'!$C$47</c:f>
              <c:strCache>
                <c:ptCount val="1"/>
                <c:pt idx="0">
                  <c:v>Base scenario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>
              <a:outerShdw blurRad="40000" dist="20000" dir="5400000" rotWithShape="0">
                <a:schemeClr val="bg1">
                  <a:alpha val="38000"/>
                </a:schemeClr>
              </a:outerShdw>
            </a:effectLst>
          </c:spPr>
          <c:invertIfNegative val="0"/>
          <c:cat>
            <c:strRef>
              <c:f>('Fig 7'!$B$56,'Fig 7'!$B$52:$B$54)</c:f>
              <c:strCache>
                <c:ptCount val="4"/>
                <c:pt idx="0">
                  <c:v>South and Central America</c:v>
                </c:pt>
                <c:pt idx="1">
                  <c:v>CIS</c:v>
                </c:pt>
                <c:pt idx="2">
                  <c:v>Middle East</c:v>
                </c:pt>
                <c:pt idx="3">
                  <c:v>North America</c:v>
                </c:pt>
              </c:strCache>
            </c:strRef>
          </c:cat>
          <c:val>
            <c:numRef>
              <c:f>('Fig 7'!$C$56,'Fig 7'!$C$52:$C$54)</c:f>
              <c:numCache>
                <c:formatCode>General</c:formatCode>
                <c:ptCount val="4"/>
                <c:pt idx="0">
                  <c:v>-5.0999999999999943</c:v>
                </c:pt>
                <c:pt idx="1">
                  <c:v>-182.6</c:v>
                </c:pt>
                <c:pt idx="2">
                  <c:v>60.599999999999909</c:v>
                </c:pt>
                <c:pt idx="3">
                  <c:v>67.900000000000006</c:v>
                </c:pt>
              </c:numCache>
            </c:numRef>
          </c:val>
        </c:ser>
        <c:ser>
          <c:idx val="1"/>
          <c:order val="1"/>
          <c:tx>
            <c:strRef>
              <c:f>'Fig 7'!$D$47</c:f>
              <c:strCache>
                <c:ptCount val="1"/>
                <c:pt idx="0">
                  <c:v>Shale breakthrough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dist="20000" sx="1000" sy="1000" rotWithShape="0">
                <a:schemeClr val="bg1"/>
              </a:outerShdw>
            </a:effectLst>
          </c:spPr>
          <c:invertIfNegative val="0"/>
          <c:cat>
            <c:strRef>
              <c:f>('Fig 7'!$B$56,'Fig 7'!$B$52:$B$54)</c:f>
              <c:strCache>
                <c:ptCount val="4"/>
                <c:pt idx="0">
                  <c:v>South and Central America</c:v>
                </c:pt>
                <c:pt idx="1">
                  <c:v>CIS</c:v>
                </c:pt>
                <c:pt idx="2">
                  <c:v>Middle East</c:v>
                </c:pt>
                <c:pt idx="3">
                  <c:v>North America</c:v>
                </c:pt>
              </c:strCache>
            </c:strRef>
          </c:cat>
          <c:val>
            <c:numRef>
              <c:f>('Fig 7'!$D$56,'Fig 7'!$D$52:$D$54)</c:f>
              <c:numCache>
                <c:formatCode>General</c:formatCode>
                <c:ptCount val="4"/>
                <c:pt idx="0">
                  <c:v>9.5</c:v>
                </c:pt>
                <c:pt idx="1">
                  <c:v>-229.9</c:v>
                </c:pt>
                <c:pt idx="2">
                  <c:v>92.200000000000045</c:v>
                </c:pt>
                <c:pt idx="3">
                  <c:v>123.5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923072"/>
        <c:axId val="232232064"/>
      </c:barChart>
      <c:catAx>
        <c:axId val="231923072"/>
        <c:scaling>
          <c:orientation val="minMax"/>
        </c:scaling>
        <c:delete val="0"/>
        <c:axPos val="b"/>
        <c:majorTickMark val="none"/>
        <c:minorTickMark val="none"/>
        <c:tickLblPos val="nextTo"/>
        <c:crossAx val="232232064"/>
        <c:crosses val="autoZero"/>
        <c:auto val="1"/>
        <c:lblAlgn val="ctr"/>
        <c:lblOffset val="100"/>
        <c:noMultiLvlLbl val="0"/>
      </c:catAx>
      <c:valAx>
        <c:axId val="2322320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mtoe</a:t>
                </a:r>
                <a:endParaRPr lang="ru-RU" b="0"/>
              </a:p>
            </c:rich>
          </c:tx>
          <c:layout>
            <c:manualLayout>
              <c:xMode val="edge"/>
              <c:yMode val="edge"/>
              <c:x val="3.4611379933657135E-2"/>
              <c:y val="3.6485204988698866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2319230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429978266294977"/>
          <c:y val="0.16269944471886039"/>
          <c:w val="0.21022605038193035"/>
          <c:h val="0.1319853995837675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10</xdr:row>
      <xdr:rowOff>180975</xdr:rowOff>
    </xdr:from>
    <xdr:to>
      <xdr:col>4</xdr:col>
      <xdr:colOff>1171575</xdr:colOff>
      <xdr:row>27</xdr:row>
      <xdr:rowOff>147638</xdr:rowOff>
    </xdr:to>
    <xdr:grpSp>
      <xdr:nvGrpSpPr>
        <xdr:cNvPr id="2" name="Группа 1"/>
        <xdr:cNvGrpSpPr/>
      </xdr:nvGrpSpPr>
      <xdr:grpSpPr>
        <a:xfrm>
          <a:off x="600074" y="2085975"/>
          <a:ext cx="6657976" cy="3205163"/>
          <a:chOff x="600074" y="2085975"/>
          <a:chExt cx="6657976" cy="3205163"/>
        </a:xfrm>
      </xdr:grpSpPr>
      <xdr:graphicFrame macro="">
        <xdr:nvGraphicFramePr>
          <xdr:cNvPr id="3" name="Диаграмма 2"/>
          <xdr:cNvGraphicFramePr>
            <a:graphicFrameLocks/>
          </xdr:cNvGraphicFramePr>
        </xdr:nvGraphicFramePr>
        <xdr:xfrm>
          <a:off x="600074" y="2085975"/>
          <a:ext cx="3686176" cy="318611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Диаграмма 3"/>
          <xdr:cNvGraphicFramePr>
            <a:graphicFrameLocks/>
          </xdr:cNvGraphicFramePr>
        </xdr:nvGraphicFramePr>
        <xdr:xfrm>
          <a:off x="2143125" y="2105025"/>
          <a:ext cx="3924300" cy="318611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Диаграмма 4"/>
          <xdr:cNvGraphicFramePr>
            <a:graphicFrameLocks/>
          </xdr:cNvGraphicFramePr>
        </xdr:nvGraphicFramePr>
        <xdr:xfrm>
          <a:off x="3457575" y="2095500"/>
          <a:ext cx="3800475" cy="318611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0.14085</cdr:x>
      <cdr:y>0.05362</cdr:y>
    </cdr:from>
    <cdr:to>
      <cdr:x>0.21938</cdr:x>
      <cdr:y>0.15395</cdr:y>
    </cdr:to>
    <cdr:grpSp>
      <cdr:nvGrpSpPr>
        <cdr:cNvPr id="16" name="Группа 15"/>
        <cdr:cNvGrpSpPr/>
      </cdr:nvGrpSpPr>
      <cdr:grpSpPr>
        <a:xfrm xmlns:a="http://schemas.openxmlformats.org/drawingml/2006/main">
          <a:off x="1114867" y="184118"/>
          <a:ext cx="621586" cy="344510"/>
          <a:chOff x="1066831" y="1774809"/>
          <a:chExt cx="584186" cy="344510"/>
        </a:xfrm>
      </cdr:grpSpPr>
      <cdr:sp macro="" textlink="">
        <cdr:nvSpPr>
          <cdr:cNvPr id="2" name="TextBox 1"/>
          <cdr:cNvSpPr txBox="1"/>
        </cdr:nvSpPr>
        <cdr:spPr>
          <a:xfrm xmlns:a="http://schemas.openxmlformats.org/drawingml/2006/main">
            <a:off x="1066831" y="1776423"/>
            <a:ext cx="323821" cy="342896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none" rtlCol="0"/>
          <a:lstStyle xmlns:a="http://schemas.openxmlformats.org/drawingml/2006/main"/>
          <a:p xmlns:a="http://schemas.openxmlformats.org/drawingml/2006/main">
            <a:pPr algn="ctr"/>
            <a:r>
              <a:rPr lang="ru-RU" sz="1000" b="1">
                <a:latin typeface="Arial" pitchFamily="34" charset="0"/>
                <a:cs typeface="Arial" pitchFamily="34" charset="0"/>
              </a:rPr>
              <a:t>1</a:t>
            </a:r>
          </a:p>
        </cdr:txBody>
      </cdr:sp>
      <cdr:sp macro="" textlink="">
        <cdr:nvSpPr>
          <cdr:cNvPr id="8" name="TextBox 1"/>
          <cdr:cNvSpPr txBox="1"/>
        </cdr:nvSpPr>
        <cdr:spPr>
          <a:xfrm xmlns:a="http://schemas.openxmlformats.org/drawingml/2006/main">
            <a:off x="1327122" y="1774809"/>
            <a:ext cx="323895" cy="34293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ru-RU" sz="1000" b="1">
                <a:latin typeface="Arial" pitchFamily="34" charset="0"/>
                <a:cs typeface="Arial" pitchFamily="34" charset="0"/>
              </a:rPr>
              <a:t>2</a:t>
            </a:r>
          </a:p>
        </cdr:txBody>
      </cdr:sp>
    </cdr:grpSp>
  </cdr:relSizeAnchor>
  <cdr:relSizeAnchor xmlns:cdr="http://schemas.openxmlformats.org/drawingml/2006/chartDrawing">
    <cdr:from>
      <cdr:x>0.71618</cdr:x>
      <cdr:y>0.0675</cdr:y>
    </cdr:from>
    <cdr:to>
      <cdr:x>0.80196</cdr:x>
      <cdr:y>0.17014</cdr:y>
    </cdr:to>
    <cdr:grpSp>
      <cdr:nvGrpSpPr>
        <cdr:cNvPr id="21" name="Группа 20"/>
        <cdr:cNvGrpSpPr/>
      </cdr:nvGrpSpPr>
      <cdr:grpSpPr>
        <a:xfrm xmlns:a="http://schemas.openxmlformats.org/drawingml/2006/main">
          <a:off x="5668762" y="231779"/>
          <a:ext cx="678973" cy="352441"/>
          <a:chOff x="5337204" y="146038"/>
          <a:chExt cx="638119" cy="352441"/>
        </a:xfrm>
      </cdr:grpSpPr>
      <cdr:sp macro="" textlink="">
        <cdr:nvSpPr>
          <cdr:cNvPr id="3" name="TextBox 1"/>
          <cdr:cNvSpPr txBox="1"/>
        </cdr:nvSpPr>
        <cdr:spPr>
          <a:xfrm xmlns:a="http://schemas.openxmlformats.org/drawingml/2006/main">
            <a:off x="5651502" y="155584"/>
            <a:ext cx="323821" cy="342895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ru-RU" sz="1000" b="1">
                <a:latin typeface="Arial" pitchFamily="34" charset="0"/>
                <a:cs typeface="Arial" pitchFamily="34" charset="0"/>
              </a:rPr>
              <a:t>2</a:t>
            </a:r>
          </a:p>
        </cdr:txBody>
      </cdr:sp>
      <cdr:sp macro="" textlink="">
        <cdr:nvSpPr>
          <cdr:cNvPr id="9" name="TextBox 1"/>
          <cdr:cNvSpPr txBox="1"/>
        </cdr:nvSpPr>
        <cdr:spPr>
          <a:xfrm xmlns:a="http://schemas.openxmlformats.org/drawingml/2006/main">
            <a:off x="5337204" y="146038"/>
            <a:ext cx="323820" cy="342896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ru-RU" sz="1000" b="1">
                <a:latin typeface="Arial" pitchFamily="34" charset="0"/>
                <a:cs typeface="Arial" pitchFamily="34" charset="0"/>
              </a:rPr>
              <a:t>1</a:t>
            </a:r>
          </a:p>
        </cdr:txBody>
      </cdr:sp>
    </cdr:grpSp>
  </cdr:relSizeAnchor>
  <cdr:relSizeAnchor xmlns:cdr="http://schemas.openxmlformats.org/drawingml/2006/chartDrawing">
    <cdr:from>
      <cdr:x>0.60222</cdr:x>
      <cdr:y>0.04254</cdr:y>
    </cdr:from>
    <cdr:to>
      <cdr:x>0.68545</cdr:x>
      <cdr:y>0.14795</cdr:y>
    </cdr:to>
    <cdr:grpSp>
      <cdr:nvGrpSpPr>
        <cdr:cNvPr id="20" name="Группа 19"/>
        <cdr:cNvGrpSpPr/>
      </cdr:nvGrpSpPr>
      <cdr:grpSpPr>
        <a:xfrm xmlns:a="http://schemas.openxmlformats.org/drawingml/2006/main">
          <a:off x="4766738" y="146072"/>
          <a:ext cx="658788" cy="361953"/>
          <a:chOff x="4479930" y="546106"/>
          <a:chExt cx="619150" cy="361953"/>
        </a:xfrm>
      </cdr:grpSpPr>
      <cdr:sp macro="" textlink="">
        <cdr:nvSpPr>
          <cdr:cNvPr id="4" name="TextBox 1"/>
          <cdr:cNvSpPr txBox="1"/>
        </cdr:nvSpPr>
        <cdr:spPr>
          <a:xfrm xmlns:a="http://schemas.openxmlformats.org/drawingml/2006/main">
            <a:off x="4775185" y="565163"/>
            <a:ext cx="323895" cy="342896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ru-RU" sz="1000" b="1">
                <a:latin typeface="Arial" pitchFamily="34" charset="0"/>
                <a:cs typeface="Arial" pitchFamily="34" charset="0"/>
              </a:rPr>
              <a:t>2</a:t>
            </a:r>
          </a:p>
        </cdr:txBody>
      </cdr:sp>
      <cdr:sp macro="" textlink="">
        <cdr:nvSpPr>
          <cdr:cNvPr id="10" name="TextBox 1"/>
          <cdr:cNvSpPr txBox="1"/>
        </cdr:nvSpPr>
        <cdr:spPr>
          <a:xfrm xmlns:a="http://schemas.openxmlformats.org/drawingml/2006/main">
            <a:off x="4479930" y="546106"/>
            <a:ext cx="323821" cy="342895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ru-RU" sz="1000" b="1">
                <a:latin typeface="Arial" pitchFamily="34" charset="0"/>
                <a:cs typeface="Arial" pitchFamily="34" charset="0"/>
              </a:rPr>
              <a:t>1</a:t>
            </a:r>
          </a:p>
        </cdr:txBody>
      </cdr:sp>
    </cdr:grpSp>
  </cdr:relSizeAnchor>
  <cdr:relSizeAnchor xmlns:cdr="http://schemas.openxmlformats.org/drawingml/2006/chartDrawing">
    <cdr:from>
      <cdr:x>0.4857</cdr:x>
      <cdr:y>0.04531</cdr:y>
    </cdr:from>
    <cdr:to>
      <cdr:x>0.56637</cdr:x>
      <cdr:y>0.15072</cdr:y>
    </cdr:to>
    <cdr:grpSp>
      <cdr:nvGrpSpPr>
        <cdr:cNvPr id="19" name="Группа 18"/>
        <cdr:cNvGrpSpPr/>
      </cdr:nvGrpSpPr>
      <cdr:grpSpPr>
        <a:xfrm xmlns:a="http://schemas.openxmlformats.org/drawingml/2006/main">
          <a:off x="3844450" y="155584"/>
          <a:ext cx="638525" cy="361953"/>
          <a:chOff x="3622657" y="917570"/>
          <a:chExt cx="600106" cy="361953"/>
        </a:xfrm>
      </cdr:grpSpPr>
      <cdr:sp macro="" textlink="">
        <cdr:nvSpPr>
          <cdr:cNvPr id="5" name="TextBox 1"/>
          <cdr:cNvSpPr txBox="1"/>
        </cdr:nvSpPr>
        <cdr:spPr>
          <a:xfrm xmlns:a="http://schemas.openxmlformats.org/drawingml/2006/main">
            <a:off x="3898868" y="936628"/>
            <a:ext cx="323895" cy="342895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ru-RU" sz="1000" b="1">
                <a:latin typeface="Arial" pitchFamily="34" charset="0"/>
                <a:cs typeface="Arial" pitchFamily="34" charset="0"/>
              </a:rPr>
              <a:t>2</a:t>
            </a:r>
          </a:p>
        </cdr:txBody>
      </cdr:sp>
      <cdr:sp macro="" textlink="">
        <cdr:nvSpPr>
          <cdr:cNvPr id="11" name="TextBox 1"/>
          <cdr:cNvSpPr txBox="1"/>
        </cdr:nvSpPr>
        <cdr:spPr>
          <a:xfrm xmlns:a="http://schemas.openxmlformats.org/drawingml/2006/main">
            <a:off x="3622657" y="917570"/>
            <a:ext cx="323895" cy="342896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ru-RU" sz="1000" b="1">
                <a:latin typeface="Arial" pitchFamily="34" charset="0"/>
                <a:cs typeface="Arial" pitchFamily="34" charset="0"/>
              </a:rPr>
              <a:t>1</a:t>
            </a:r>
          </a:p>
        </cdr:txBody>
      </cdr:sp>
    </cdr:grpSp>
  </cdr:relSizeAnchor>
  <cdr:relSizeAnchor xmlns:cdr="http://schemas.openxmlformats.org/drawingml/2006/chartDrawing">
    <cdr:from>
      <cdr:x>0.37047</cdr:x>
      <cdr:y>0.03421</cdr:y>
    </cdr:from>
    <cdr:to>
      <cdr:x>0.45113</cdr:x>
      <cdr:y>0.13685</cdr:y>
    </cdr:to>
    <cdr:grpSp>
      <cdr:nvGrpSpPr>
        <cdr:cNvPr id="18" name="Группа 17"/>
        <cdr:cNvGrpSpPr/>
      </cdr:nvGrpSpPr>
      <cdr:grpSpPr>
        <a:xfrm xmlns:a="http://schemas.openxmlformats.org/drawingml/2006/main">
          <a:off x="2932372" y="117469"/>
          <a:ext cx="638446" cy="352441"/>
          <a:chOff x="2755936" y="1231897"/>
          <a:chExt cx="600032" cy="352441"/>
        </a:xfrm>
      </cdr:grpSpPr>
      <cdr:sp macro="" textlink="">
        <cdr:nvSpPr>
          <cdr:cNvPr id="6" name="TextBox 1"/>
          <cdr:cNvSpPr txBox="1"/>
        </cdr:nvSpPr>
        <cdr:spPr>
          <a:xfrm xmlns:a="http://schemas.openxmlformats.org/drawingml/2006/main">
            <a:off x="3032147" y="1241408"/>
            <a:ext cx="323821" cy="34293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ru-RU" sz="1000" b="1">
                <a:latin typeface="Arial" pitchFamily="34" charset="0"/>
                <a:cs typeface="Arial" pitchFamily="34" charset="0"/>
              </a:rPr>
              <a:t>2</a:t>
            </a:r>
          </a:p>
        </cdr:txBody>
      </cdr:sp>
      <cdr:sp macro="" textlink="">
        <cdr:nvSpPr>
          <cdr:cNvPr id="12" name="TextBox 1"/>
          <cdr:cNvSpPr txBox="1"/>
        </cdr:nvSpPr>
        <cdr:spPr>
          <a:xfrm xmlns:a="http://schemas.openxmlformats.org/drawingml/2006/main">
            <a:off x="2755936" y="1231897"/>
            <a:ext cx="323821" cy="342895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ru-RU" sz="1000" b="1">
                <a:latin typeface="Arial" pitchFamily="34" charset="0"/>
                <a:cs typeface="Arial" pitchFamily="34" charset="0"/>
              </a:rPr>
              <a:t>1</a:t>
            </a:r>
          </a:p>
        </cdr:txBody>
      </cdr:sp>
    </cdr:grpSp>
  </cdr:relSizeAnchor>
  <cdr:relSizeAnchor xmlns:cdr="http://schemas.openxmlformats.org/drawingml/2006/chartDrawing">
    <cdr:from>
      <cdr:x>0.25395</cdr:x>
      <cdr:y>0.04808</cdr:y>
    </cdr:from>
    <cdr:to>
      <cdr:x>0.33589</cdr:x>
      <cdr:y>0.15349</cdr:y>
    </cdr:to>
    <cdr:grpSp>
      <cdr:nvGrpSpPr>
        <cdr:cNvPr id="17" name="Группа 16"/>
        <cdr:cNvGrpSpPr/>
      </cdr:nvGrpSpPr>
      <cdr:grpSpPr>
        <a:xfrm xmlns:a="http://schemas.openxmlformats.org/drawingml/2006/main">
          <a:off x="2010084" y="165095"/>
          <a:ext cx="648578" cy="361953"/>
          <a:chOff x="1898663" y="1508109"/>
          <a:chExt cx="609553" cy="361953"/>
        </a:xfrm>
      </cdr:grpSpPr>
      <cdr:sp macro="" textlink="">
        <cdr:nvSpPr>
          <cdr:cNvPr id="7" name="TextBox 1"/>
          <cdr:cNvSpPr txBox="1"/>
        </cdr:nvSpPr>
        <cdr:spPr>
          <a:xfrm xmlns:a="http://schemas.openxmlformats.org/drawingml/2006/main">
            <a:off x="2184396" y="1527166"/>
            <a:ext cx="323820" cy="342896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ru-RU" sz="1000" b="1">
                <a:latin typeface="Arial" pitchFamily="34" charset="0"/>
                <a:cs typeface="Arial" pitchFamily="34" charset="0"/>
              </a:rPr>
              <a:t>2</a:t>
            </a:r>
          </a:p>
        </cdr:txBody>
      </cdr:sp>
      <cdr:sp macro="" textlink="">
        <cdr:nvSpPr>
          <cdr:cNvPr id="13" name="TextBox 1"/>
          <cdr:cNvSpPr txBox="1"/>
        </cdr:nvSpPr>
        <cdr:spPr>
          <a:xfrm xmlns:a="http://schemas.openxmlformats.org/drawingml/2006/main">
            <a:off x="1898663" y="1508109"/>
            <a:ext cx="323820" cy="34293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ru-RU" sz="1000" b="1">
                <a:latin typeface="Arial" pitchFamily="34" charset="0"/>
                <a:cs typeface="Arial" pitchFamily="34" charset="0"/>
              </a:rPr>
              <a:t>1</a:t>
            </a:r>
          </a:p>
        </cdr:txBody>
      </cdr:sp>
    </cdr:grpSp>
  </cdr:relSizeAnchor>
  <cdr:relSizeAnchor xmlns:cdr="http://schemas.openxmlformats.org/drawingml/2006/chartDrawing">
    <cdr:from>
      <cdr:x>0.80987</cdr:x>
      <cdr:y>0.72769</cdr:y>
    </cdr:from>
    <cdr:to>
      <cdr:x>1</cdr:x>
      <cdr:y>0.82755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410326" y="2498720"/>
          <a:ext cx="1504950" cy="342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ru-RU" sz="1000" b="1">
              <a:latin typeface="Arial" pitchFamily="34" charset="0"/>
              <a:cs typeface="Arial" pitchFamily="34" charset="0"/>
            </a:rPr>
            <a:t>2</a:t>
          </a:r>
          <a:r>
            <a:rPr lang="ru-RU" sz="1000" b="0">
              <a:latin typeface="Arial" pitchFamily="34" charset="0"/>
              <a:cs typeface="Arial" pitchFamily="34" charset="0"/>
            </a:rPr>
            <a:t> - </a:t>
          </a:r>
          <a:r>
            <a:rPr lang="en-US" sz="1000" b="0">
              <a:latin typeface="Arial" pitchFamily="34" charset="0"/>
              <a:cs typeface="Arial" pitchFamily="34" charset="0"/>
            </a:rPr>
            <a:t>Outlook-2013 </a:t>
          </a:r>
        </a:p>
        <a:p xmlns:a="http://schemas.openxmlformats.org/drawingml/2006/main">
          <a:pPr algn="l"/>
          <a:r>
            <a:rPr lang="en-US" sz="1000" b="0">
              <a:latin typeface="Arial" pitchFamily="34" charset="0"/>
              <a:cs typeface="Arial" pitchFamily="34" charset="0"/>
            </a:rPr>
            <a:t>Baseline Scenario</a:t>
          </a:r>
          <a:endParaRPr lang="ru-RU" sz="10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0.81818</cdr:x>
      <cdr:y>0.66112</cdr:y>
    </cdr:from>
    <cdr:to>
      <cdr:x>1</cdr:x>
      <cdr:y>0.76098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6476134" y="2270115"/>
          <a:ext cx="1439142" cy="342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ru-RU" sz="1000" b="1">
              <a:latin typeface="Arial" pitchFamily="34" charset="0"/>
              <a:cs typeface="Arial" pitchFamily="34" charset="0"/>
            </a:rPr>
            <a:t>1 </a:t>
          </a:r>
          <a:r>
            <a:rPr lang="ru-RU" sz="1000" b="0">
              <a:latin typeface="Arial" pitchFamily="34" charset="0"/>
              <a:cs typeface="Arial" pitchFamily="34" charset="0"/>
            </a:rPr>
            <a:t>- </a:t>
          </a:r>
          <a:r>
            <a:rPr lang="en-US" sz="1000" b="0">
              <a:latin typeface="Arial" pitchFamily="34" charset="0"/>
              <a:cs typeface="Arial" pitchFamily="34" charset="0"/>
            </a:rPr>
            <a:t>Official MED Scenario</a:t>
          </a:r>
          <a:endParaRPr lang="ru-RU" sz="1000" b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17</xdr:row>
      <xdr:rowOff>104775</xdr:rowOff>
    </xdr:from>
    <xdr:to>
      <xdr:col>13</xdr:col>
      <xdr:colOff>28576</xdr:colOff>
      <xdr:row>38</xdr:row>
      <xdr:rowOff>85725</xdr:rowOff>
    </xdr:to>
    <xdr:grpSp>
      <xdr:nvGrpSpPr>
        <xdr:cNvPr id="11" name="Группа 10"/>
        <xdr:cNvGrpSpPr/>
      </xdr:nvGrpSpPr>
      <xdr:grpSpPr>
        <a:xfrm>
          <a:off x="466725" y="3343275"/>
          <a:ext cx="7486651" cy="3981450"/>
          <a:chOff x="466725" y="3343275"/>
          <a:chExt cx="7486651" cy="3981450"/>
        </a:xfrm>
      </xdr:grpSpPr>
      <xdr:grpSp>
        <xdr:nvGrpSpPr>
          <xdr:cNvPr id="2" name="Группа 1"/>
          <xdr:cNvGrpSpPr/>
        </xdr:nvGrpSpPr>
        <xdr:grpSpPr>
          <a:xfrm>
            <a:off x="466725" y="3343275"/>
            <a:ext cx="7486651" cy="3590925"/>
            <a:chOff x="466725" y="3343275"/>
            <a:chExt cx="7486651" cy="3590925"/>
          </a:xfrm>
        </xdr:grpSpPr>
        <xdr:graphicFrame macro="">
          <xdr:nvGraphicFramePr>
            <xdr:cNvPr id="3" name="Диаграмма 2"/>
            <xdr:cNvGraphicFramePr>
              <a:graphicFrameLocks/>
            </xdr:cNvGraphicFramePr>
          </xdr:nvGraphicFramePr>
          <xdr:xfrm>
            <a:off x="514350" y="3343275"/>
            <a:ext cx="7439026" cy="343376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4" name="Прямоугольник 3"/>
            <xdr:cNvSpPr/>
          </xdr:nvSpPr>
          <xdr:spPr>
            <a:xfrm>
              <a:off x="7362825" y="3457575"/>
              <a:ext cx="523875" cy="1666875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ru-RU" sz="1100"/>
            </a:p>
          </xdr:txBody>
        </xdr:sp>
        <xdr:sp macro="" textlink="">
          <xdr:nvSpPr>
            <xdr:cNvPr id="5" name="Прямоугольник 4"/>
            <xdr:cNvSpPr/>
          </xdr:nvSpPr>
          <xdr:spPr>
            <a:xfrm>
              <a:off x="466725" y="5267325"/>
              <a:ext cx="523875" cy="1666875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ru-RU" sz="1100"/>
            </a:p>
          </xdr:txBody>
        </xdr:sp>
      </xdr:grpSp>
      <xdr:grpSp>
        <xdr:nvGrpSpPr>
          <xdr:cNvPr id="10" name="Группа 9"/>
          <xdr:cNvGrpSpPr/>
        </xdr:nvGrpSpPr>
        <xdr:grpSpPr>
          <a:xfrm>
            <a:off x="1485900" y="6743700"/>
            <a:ext cx="6191249" cy="581025"/>
            <a:chOff x="9220200" y="5534025"/>
            <a:chExt cx="6191249" cy="581025"/>
          </a:xfrm>
        </xdr:grpSpPr>
        <xdr:sp macro="" textlink="">
          <xdr:nvSpPr>
            <xdr:cNvPr id="6" name="Прямоугольник 5"/>
            <xdr:cNvSpPr/>
          </xdr:nvSpPr>
          <xdr:spPr>
            <a:xfrm>
              <a:off x="9229726" y="5534025"/>
              <a:ext cx="1724024" cy="247650"/>
            </a:xfrm>
            <a:prstGeom prst="rect">
              <a:avLst/>
            </a:prstGeom>
            <a:solidFill>
              <a:schemeClr val="lt1"/>
            </a:solidFill>
            <a:ln>
              <a:noFill/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100"/>
                <a:t>1 - </a:t>
              </a:r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Official MED Scenario</a:t>
              </a:r>
              <a:endParaRPr lang="ru-RU" sz="1100"/>
            </a:p>
          </xdr:txBody>
        </xdr:sp>
        <xdr:sp macro="" textlink="">
          <xdr:nvSpPr>
            <xdr:cNvPr id="7" name="Прямоугольник 6"/>
            <xdr:cNvSpPr/>
          </xdr:nvSpPr>
          <xdr:spPr>
            <a:xfrm>
              <a:off x="9220200" y="5857875"/>
              <a:ext cx="2247900" cy="247650"/>
            </a:xfrm>
            <a:prstGeom prst="rect">
              <a:avLst/>
            </a:prstGeom>
            <a:solidFill>
              <a:schemeClr val="lt1"/>
            </a:solidFill>
            <a:ln>
              <a:noFill/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r>
                <a:rPr lang="en-US" sz="1100"/>
                <a:t>2 - </a:t>
              </a:r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Outlook-2013 Baseline Scenario</a:t>
              </a:r>
              <a:endParaRPr lang="ru-RU">
                <a:effectLst/>
              </a:endParaRPr>
            </a:p>
          </xdr:txBody>
        </xdr:sp>
        <xdr:sp macro="" textlink="">
          <xdr:nvSpPr>
            <xdr:cNvPr id="8" name="Прямоугольник 7"/>
            <xdr:cNvSpPr/>
          </xdr:nvSpPr>
          <xdr:spPr>
            <a:xfrm>
              <a:off x="11715750" y="5543550"/>
              <a:ext cx="3524250" cy="247650"/>
            </a:xfrm>
            <a:prstGeom prst="rect">
              <a:avLst/>
            </a:prstGeom>
            <a:solidFill>
              <a:schemeClr val="lt1"/>
            </a:solidFill>
            <a:ln>
              <a:noFill/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100"/>
                <a:t>3 - </a:t>
              </a:r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Outlook-2013 Baseline Scenario </a:t>
              </a:r>
              <a:r>
                <a:rPr lang="en-US" sz="1100"/>
                <a:t>with no export duty</a:t>
              </a:r>
              <a:endParaRPr lang="ru-RU" sz="1100"/>
            </a:p>
          </xdr:txBody>
        </xdr:sp>
        <xdr:sp macro="" textlink="">
          <xdr:nvSpPr>
            <xdr:cNvPr id="9" name="Прямоугольник 8"/>
            <xdr:cNvSpPr/>
          </xdr:nvSpPr>
          <xdr:spPr>
            <a:xfrm>
              <a:off x="11715748" y="5867400"/>
              <a:ext cx="3695701" cy="247650"/>
            </a:xfrm>
            <a:prstGeom prst="rect">
              <a:avLst/>
            </a:prstGeom>
            <a:solidFill>
              <a:schemeClr val="lt1"/>
            </a:solidFill>
            <a:ln>
              <a:noFill/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100"/>
                <a:t>4 - </a:t>
              </a:r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Outlook-2013 "</a:t>
              </a:r>
              <a:r>
                <a:rPr lang="en-US" sz="1100"/>
                <a:t>Shale breakthrough" with no export duty</a:t>
              </a:r>
              <a:endParaRPr lang="ru-RU" sz="1100"/>
            </a:p>
          </xdr:txBody>
        </xdr:sp>
      </xdr:grpSp>
    </xdr:grp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0.20658</cdr:x>
      <cdr:y>0.68932</cdr:y>
    </cdr:from>
    <cdr:to>
      <cdr:x>0.33375</cdr:x>
      <cdr:y>0.79196</cdr:y>
    </cdr:to>
    <cdr:grpSp>
      <cdr:nvGrpSpPr>
        <cdr:cNvPr id="14" name="Группа 13"/>
        <cdr:cNvGrpSpPr/>
      </cdr:nvGrpSpPr>
      <cdr:grpSpPr>
        <a:xfrm xmlns:a="http://schemas.openxmlformats.org/drawingml/2006/main">
          <a:off x="1536754" y="2366962"/>
          <a:ext cx="946021" cy="352441"/>
          <a:chOff x="1612917" y="2481272"/>
          <a:chExt cx="946075" cy="352442"/>
        </a:xfrm>
      </cdr:grpSpPr>
      <cdr:sp macro="" textlink="">
        <cdr:nvSpPr>
          <cdr:cNvPr id="28" name="TextBox 1"/>
          <cdr:cNvSpPr txBox="1"/>
        </cdr:nvSpPr>
        <cdr:spPr>
          <a:xfrm xmlns:a="http://schemas.openxmlformats.org/drawingml/2006/main">
            <a:off x="1612917" y="2490816"/>
            <a:ext cx="323821" cy="342895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ru-RU" sz="1000" b="1">
                <a:latin typeface="Arial" pitchFamily="34" charset="0"/>
                <a:cs typeface="Arial" pitchFamily="34" charset="0"/>
              </a:rPr>
              <a:t>1</a:t>
            </a:r>
          </a:p>
        </cdr:txBody>
      </cdr:sp>
      <cdr:grpSp>
        <cdr:nvGrpSpPr>
          <cdr:cNvPr id="51" name="Группа 50"/>
          <cdr:cNvGrpSpPr/>
        </cdr:nvGrpSpPr>
        <cdr:grpSpPr>
          <a:xfrm xmlns:a="http://schemas.openxmlformats.org/drawingml/2006/main">
            <a:off x="1822420" y="2481272"/>
            <a:ext cx="736572" cy="352442"/>
            <a:chOff x="123821" y="1613"/>
            <a:chExt cx="736536" cy="352429"/>
          </a:xfrm>
        </cdr:grpSpPr>
        <cdr:sp macro="" textlink="">
          <cdr:nvSpPr>
            <cdr:cNvPr id="52" name="TextBox 2"/>
            <cdr:cNvSpPr txBox="1"/>
          </cdr:nvSpPr>
          <cdr:spPr>
            <a:xfrm xmlns:a="http://schemas.openxmlformats.org/drawingml/2006/main">
              <a:off x="123821" y="1613"/>
              <a:ext cx="320691" cy="34764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ru-RU" sz="1000" b="1">
                  <a:latin typeface="Arial" pitchFamily="34" charset="0"/>
                  <a:cs typeface="Arial" pitchFamily="34" charset="0"/>
                </a:rPr>
                <a:t>2</a:t>
              </a:r>
            </a:p>
          </cdr:txBody>
        </cdr:sp>
        <cdr:sp macro="" textlink="">
          <cdr:nvSpPr>
            <cdr:cNvPr id="53" name="TextBox 1"/>
            <cdr:cNvSpPr txBox="1"/>
          </cdr:nvSpPr>
          <cdr:spPr>
            <a:xfrm xmlns:a="http://schemas.openxmlformats.org/drawingml/2006/main">
              <a:off x="326962" y="9525"/>
              <a:ext cx="323896" cy="34293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ru-RU" sz="1000" b="1">
                  <a:latin typeface="Arial" pitchFamily="34" charset="0"/>
                  <a:cs typeface="Arial" pitchFamily="34" charset="0"/>
                </a:rPr>
                <a:t>3</a:t>
              </a:r>
            </a:p>
          </cdr:txBody>
        </cdr:sp>
        <cdr:sp macro="" textlink="">
          <cdr:nvSpPr>
            <cdr:cNvPr id="54" name="TextBox 1"/>
            <cdr:cNvSpPr txBox="1"/>
          </cdr:nvSpPr>
          <cdr:spPr>
            <a:xfrm xmlns:a="http://schemas.openxmlformats.org/drawingml/2006/main">
              <a:off x="536535" y="11146"/>
              <a:ext cx="323822" cy="34289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ru-RU" sz="1000" b="1">
                  <a:latin typeface="Arial" pitchFamily="34" charset="0"/>
                  <a:cs typeface="Arial" pitchFamily="34" charset="0"/>
                </a:rPr>
                <a:t>4</a:t>
              </a:r>
            </a:p>
          </cdr:txBody>
        </cdr:sp>
      </cdr:grpSp>
    </cdr:grpSp>
  </cdr:relSizeAnchor>
  <cdr:relSizeAnchor xmlns:cdr="http://schemas.openxmlformats.org/drawingml/2006/chartDrawing">
    <cdr:from>
      <cdr:x>0.06317</cdr:x>
      <cdr:y>0.08877</cdr:y>
    </cdr:from>
    <cdr:to>
      <cdr:x>0.1895</cdr:x>
      <cdr:y>0.94591</cdr:y>
    </cdr:to>
    <cdr:grpSp>
      <cdr:nvGrpSpPr>
        <cdr:cNvPr id="2" name="Группа 1"/>
        <cdr:cNvGrpSpPr/>
      </cdr:nvGrpSpPr>
      <cdr:grpSpPr>
        <a:xfrm xmlns:a="http://schemas.openxmlformats.org/drawingml/2006/main">
          <a:off x="469923" y="304815"/>
          <a:ext cx="939772" cy="2943216"/>
          <a:chOff x="469923" y="304815"/>
          <a:chExt cx="939772" cy="2943216"/>
        </a:xfrm>
      </cdr:grpSpPr>
      <cdr:sp macro="" textlink="">
        <cdr:nvSpPr>
          <cdr:cNvPr id="59" name="TextBox 58"/>
          <cdr:cNvSpPr txBox="1"/>
        </cdr:nvSpPr>
        <cdr:spPr>
          <a:xfrm xmlns:a="http://schemas.openxmlformats.org/drawingml/2006/main">
            <a:off x="495290" y="304815"/>
            <a:ext cx="914405" cy="914377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none" rtlCol="0"/>
          <a:lstStyle xmlns:a="http://schemas.openxmlformats.org/drawingml/2006/main"/>
          <a:p xmlns:a="http://schemas.openxmlformats.org/drawingml/2006/main">
            <a:r>
              <a:rPr lang="en-US" sz="1000" b="0">
                <a:latin typeface="Arial" pitchFamily="34" charset="0"/>
                <a:cs typeface="Arial" pitchFamily="34" charset="0"/>
              </a:rPr>
              <a:t>left axis</a:t>
            </a:r>
            <a:endParaRPr lang="ru-RU" sz="1000" b="0">
              <a:latin typeface="Arial" pitchFamily="34" charset="0"/>
              <a:cs typeface="Arial" pitchFamily="34" charset="0"/>
            </a:endParaRPr>
          </a:p>
        </cdr:txBody>
      </cdr:sp>
      <cdr:sp macro="" textlink="">
        <cdr:nvSpPr>
          <cdr:cNvPr id="60" name="TextBox 1"/>
          <cdr:cNvSpPr txBox="1"/>
        </cdr:nvSpPr>
        <cdr:spPr>
          <a:xfrm xmlns:a="http://schemas.openxmlformats.org/drawingml/2006/main">
            <a:off x="469923" y="2851156"/>
            <a:ext cx="914405" cy="396875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000" b="0">
                <a:latin typeface="Arial" pitchFamily="34" charset="0"/>
                <a:cs typeface="Arial" pitchFamily="34" charset="0"/>
              </a:rPr>
              <a:t>right</a:t>
            </a:r>
            <a:r>
              <a:rPr lang="en-US" sz="1000" b="0" baseline="0">
                <a:latin typeface="Arial" pitchFamily="34" charset="0"/>
                <a:cs typeface="Arial" pitchFamily="34" charset="0"/>
              </a:rPr>
              <a:t> axis</a:t>
            </a:r>
            <a:endParaRPr lang="ru-RU" sz="1000" b="0">
              <a:latin typeface="Arial" pitchFamily="34" charset="0"/>
              <a:cs typeface="Arial" pitchFamily="34" charset="0"/>
            </a:endParaRPr>
          </a:p>
        </cdr:txBody>
      </cdr:sp>
    </cdr:grpSp>
  </cdr:relSizeAnchor>
  <cdr:relSizeAnchor xmlns:cdr="http://schemas.openxmlformats.org/drawingml/2006/chartDrawing">
    <cdr:from>
      <cdr:x>0.79556</cdr:x>
      <cdr:y>0.7166</cdr:y>
    </cdr:from>
    <cdr:to>
      <cdr:x>0.92273</cdr:x>
      <cdr:y>0.81924</cdr:y>
    </cdr:to>
    <cdr:grpSp>
      <cdr:nvGrpSpPr>
        <cdr:cNvPr id="91" name="Группа 90"/>
        <cdr:cNvGrpSpPr/>
      </cdr:nvGrpSpPr>
      <cdr:grpSpPr>
        <a:xfrm xmlns:a="http://schemas.openxmlformats.org/drawingml/2006/main">
          <a:off x="5918192" y="2460635"/>
          <a:ext cx="946020" cy="352441"/>
          <a:chOff x="0" y="0"/>
          <a:chExt cx="946039" cy="352439"/>
        </a:xfrm>
      </cdr:grpSpPr>
      <cdr:sp macro="" textlink="">
        <cdr:nvSpPr>
          <cdr:cNvPr id="92" name="TextBox 1"/>
          <cdr:cNvSpPr txBox="1"/>
        </cdr:nvSpPr>
        <cdr:spPr>
          <a:xfrm xmlns:a="http://schemas.openxmlformats.org/drawingml/2006/main">
            <a:off x="0" y="9544"/>
            <a:ext cx="323821" cy="342895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ru-RU" sz="1000" b="1">
                <a:latin typeface="Arial" pitchFamily="34" charset="0"/>
                <a:cs typeface="Arial" pitchFamily="34" charset="0"/>
              </a:rPr>
              <a:t>1</a:t>
            </a:r>
          </a:p>
        </cdr:txBody>
      </cdr:sp>
      <cdr:grpSp>
        <cdr:nvGrpSpPr>
          <cdr:cNvPr id="93" name="Группа 92"/>
          <cdr:cNvGrpSpPr/>
        </cdr:nvGrpSpPr>
        <cdr:grpSpPr>
          <a:xfrm xmlns:a="http://schemas.openxmlformats.org/drawingml/2006/main">
            <a:off x="209503" y="0"/>
            <a:ext cx="736536" cy="352429"/>
            <a:chOff x="209503" y="0"/>
            <a:chExt cx="736500" cy="352416"/>
          </a:xfrm>
        </cdr:grpSpPr>
        <cdr:sp macro="" textlink="">
          <cdr:nvSpPr>
            <cdr:cNvPr id="94" name="TextBox 2"/>
            <cdr:cNvSpPr txBox="1"/>
          </cdr:nvSpPr>
          <cdr:spPr>
            <a:xfrm xmlns:a="http://schemas.openxmlformats.org/drawingml/2006/main">
              <a:off x="209503" y="0"/>
              <a:ext cx="320675" cy="347627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ru-RU" sz="1000" b="1">
                  <a:latin typeface="Arial" pitchFamily="34" charset="0"/>
                  <a:cs typeface="Arial" pitchFamily="34" charset="0"/>
                </a:rPr>
                <a:t>2</a:t>
              </a:r>
            </a:p>
          </cdr:txBody>
        </cdr:sp>
        <cdr:sp macro="" textlink="">
          <cdr:nvSpPr>
            <cdr:cNvPr id="95" name="TextBox 1"/>
            <cdr:cNvSpPr txBox="1"/>
          </cdr:nvSpPr>
          <cdr:spPr>
            <a:xfrm xmlns:a="http://schemas.openxmlformats.org/drawingml/2006/main">
              <a:off x="412634" y="7912"/>
              <a:ext cx="323880" cy="342917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ru-RU" sz="1000" b="1">
                  <a:latin typeface="Arial" pitchFamily="34" charset="0"/>
                  <a:cs typeface="Arial" pitchFamily="34" charset="0"/>
                </a:rPr>
                <a:t>3</a:t>
              </a:r>
            </a:p>
          </cdr:txBody>
        </cdr:sp>
        <cdr:sp macro="" textlink="">
          <cdr:nvSpPr>
            <cdr:cNvPr id="96" name="TextBox 1"/>
            <cdr:cNvSpPr txBox="1"/>
          </cdr:nvSpPr>
          <cdr:spPr>
            <a:xfrm xmlns:a="http://schemas.openxmlformats.org/drawingml/2006/main">
              <a:off x="622197" y="9533"/>
              <a:ext cx="323806" cy="342883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ru-RU" sz="1000" b="1">
                  <a:latin typeface="Arial" pitchFamily="34" charset="0"/>
                  <a:cs typeface="Arial" pitchFamily="34" charset="0"/>
                </a:rPr>
                <a:t>4</a:t>
              </a:r>
            </a:p>
          </cdr:txBody>
        </cdr:sp>
      </cdr:grpSp>
    </cdr:grpSp>
  </cdr:relSizeAnchor>
  <cdr:relSizeAnchor xmlns:cdr="http://schemas.openxmlformats.org/drawingml/2006/chartDrawing">
    <cdr:from>
      <cdr:x>0.65087</cdr:x>
      <cdr:y>0.73047</cdr:y>
    </cdr:from>
    <cdr:to>
      <cdr:x>0.77805</cdr:x>
      <cdr:y>0.83311</cdr:y>
    </cdr:to>
    <cdr:grpSp>
      <cdr:nvGrpSpPr>
        <cdr:cNvPr id="97" name="Группа 96"/>
        <cdr:cNvGrpSpPr/>
      </cdr:nvGrpSpPr>
      <cdr:grpSpPr>
        <a:xfrm xmlns:a="http://schemas.openxmlformats.org/drawingml/2006/main">
          <a:off x="4841839" y="2508261"/>
          <a:ext cx="946095" cy="352441"/>
          <a:chOff x="0" y="0"/>
          <a:chExt cx="946039" cy="352439"/>
        </a:xfrm>
      </cdr:grpSpPr>
      <cdr:sp macro="" textlink="">
        <cdr:nvSpPr>
          <cdr:cNvPr id="98" name="TextBox 1"/>
          <cdr:cNvSpPr txBox="1"/>
        </cdr:nvSpPr>
        <cdr:spPr>
          <a:xfrm xmlns:a="http://schemas.openxmlformats.org/drawingml/2006/main">
            <a:off x="0" y="9544"/>
            <a:ext cx="323821" cy="342895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ru-RU" sz="1000" b="1">
                <a:latin typeface="Arial" pitchFamily="34" charset="0"/>
                <a:cs typeface="Arial" pitchFamily="34" charset="0"/>
              </a:rPr>
              <a:t>1</a:t>
            </a:r>
          </a:p>
        </cdr:txBody>
      </cdr:sp>
      <cdr:grpSp>
        <cdr:nvGrpSpPr>
          <cdr:cNvPr id="99" name="Группа 98"/>
          <cdr:cNvGrpSpPr/>
        </cdr:nvGrpSpPr>
        <cdr:grpSpPr>
          <a:xfrm xmlns:a="http://schemas.openxmlformats.org/drawingml/2006/main">
            <a:off x="209503" y="0"/>
            <a:ext cx="736536" cy="352429"/>
            <a:chOff x="209503" y="0"/>
            <a:chExt cx="736500" cy="352416"/>
          </a:xfrm>
        </cdr:grpSpPr>
        <cdr:sp macro="" textlink="">
          <cdr:nvSpPr>
            <cdr:cNvPr id="100" name="TextBox 2"/>
            <cdr:cNvSpPr txBox="1"/>
          </cdr:nvSpPr>
          <cdr:spPr>
            <a:xfrm xmlns:a="http://schemas.openxmlformats.org/drawingml/2006/main">
              <a:off x="209503" y="0"/>
              <a:ext cx="320675" cy="347627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ru-RU" sz="1000" b="1">
                  <a:latin typeface="Arial" pitchFamily="34" charset="0"/>
                  <a:cs typeface="Arial" pitchFamily="34" charset="0"/>
                </a:rPr>
                <a:t>2</a:t>
              </a:r>
            </a:p>
          </cdr:txBody>
        </cdr:sp>
        <cdr:sp macro="" textlink="">
          <cdr:nvSpPr>
            <cdr:cNvPr id="101" name="TextBox 1"/>
            <cdr:cNvSpPr txBox="1"/>
          </cdr:nvSpPr>
          <cdr:spPr>
            <a:xfrm xmlns:a="http://schemas.openxmlformats.org/drawingml/2006/main">
              <a:off x="412634" y="7912"/>
              <a:ext cx="323880" cy="342917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ru-RU" sz="1000" b="1">
                  <a:latin typeface="Arial" pitchFamily="34" charset="0"/>
                  <a:cs typeface="Arial" pitchFamily="34" charset="0"/>
                </a:rPr>
                <a:t>3</a:t>
              </a:r>
            </a:p>
          </cdr:txBody>
        </cdr:sp>
        <cdr:sp macro="" textlink="">
          <cdr:nvSpPr>
            <cdr:cNvPr id="102" name="TextBox 1"/>
            <cdr:cNvSpPr txBox="1"/>
          </cdr:nvSpPr>
          <cdr:spPr>
            <a:xfrm xmlns:a="http://schemas.openxmlformats.org/drawingml/2006/main">
              <a:off x="622197" y="9533"/>
              <a:ext cx="323806" cy="342883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ru-RU" sz="1000" b="1">
                  <a:latin typeface="Arial" pitchFamily="34" charset="0"/>
                  <a:cs typeface="Arial" pitchFamily="34" charset="0"/>
                </a:rPr>
                <a:t>4</a:t>
              </a:r>
            </a:p>
          </cdr:txBody>
        </cdr:sp>
      </cdr:grpSp>
    </cdr:grpSp>
  </cdr:relSizeAnchor>
  <cdr:relSizeAnchor xmlns:cdr="http://schemas.openxmlformats.org/drawingml/2006/chartDrawing">
    <cdr:from>
      <cdr:x>0.50235</cdr:x>
      <cdr:y>0.73601</cdr:y>
    </cdr:from>
    <cdr:to>
      <cdr:x>0.62952</cdr:x>
      <cdr:y>0.83865</cdr:y>
    </cdr:to>
    <cdr:grpSp>
      <cdr:nvGrpSpPr>
        <cdr:cNvPr id="103" name="Группа 102"/>
        <cdr:cNvGrpSpPr/>
      </cdr:nvGrpSpPr>
      <cdr:grpSpPr>
        <a:xfrm xmlns:a="http://schemas.openxmlformats.org/drawingml/2006/main">
          <a:off x="3736995" y="2527284"/>
          <a:ext cx="946021" cy="352441"/>
          <a:chOff x="0" y="0"/>
          <a:chExt cx="946039" cy="352439"/>
        </a:xfrm>
      </cdr:grpSpPr>
      <cdr:sp macro="" textlink="">
        <cdr:nvSpPr>
          <cdr:cNvPr id="104" name="TextBox 1"/>
          <cdr:cNvSpPr txBox="1"/>
        </cdr:nvSpPr>
        <cdr:spPr>
          <a:xfrm xmlns:a="http://schemas.openxmlformats.org/drawingml/2006/main">
            <a:off x="0" y="9544"/>
            <a:ext cx="323821" cy="342895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ru-RU" sz="1000" b="1">
                <a:latin typeface="Arial" pitchFamily="34" charset="0"/>
                <a:cs typeface="Arial" pitchFamily="34" charset="0"/>
              </a:rPr>
              <a:t>1</a:t>
            </a:r>
          </a:p>
        </cdr:txBody>
      </cdr:sp>
      <cdr:grpSp>
        <cdr:nvGrpSpPr>
          <cdr:cNvPr id="105" name="Группа 104"/>
          <cdr:cNvGrpSpPr/>
        </cdr:nvGrpSpPr>
        <cdr:grpSpPr>
          <a:xfrm xmlns:a="http://schemas.openxmlformats.org/drawingml/2006/main">
            <a:off x="209503" y="0"/>
            <a:ext cx="736536" cy="352429"/>
            <a:chOff x="209503" y="0"/>
            <a:chExt cx="736500" cy="352416"/>
          </a:xfrm>
        </cdr:grpSpPr>
        <cdr:sp macro="" textlink="">
          <cdr:nvSpPr>
            <cdr:cNvPr id="106" name="TextBox 2"/>
            <cdr:cNvSpPr txBox="1"/>
          </cdr:nvSpPr>
          <cdr:spPr>
            <a:xfrm xmlns:a="http://schemas.openxmlformats.org/drawingml/2006/main">
              <a:off x="209503" y="0"/>
              <a:ext cx="320675" cy="347627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ru-RU" sz="1000" b="1">
                  <a:latin typeface="Arial" pitchFamily="34" charset="0"/>
                  <a:cs typeface="Arial" pitchFamily="34" charset="0"/>
                </a:rPr>
                <a:t>2</a:t>
              </a:r>
            </a:p>
          </cdr:txBody>
        </cdr:sp>
        <cdr:sp macro="" textlink="">
          <cdr:nvSpPr>
            <cdr:cNvPr id="107" name="TextBox 1"/>
            <cdr:cNvSpPr txBox="1"/>
          </cdr:nvSpPr>
          <cdr:spPr>
            <a:xfrm xmlns:a="http://schemas.openxmlformats.org/drawingml/2006/main">
              <a:off x="412634" y="7912"/>
              <a:ext cx="323880" cy="342917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ru-RU" sz="1000" b="1">
                  <a:latin typeface="Arial" pitchFamily="34" charset="0"/>
                  <a:cs typeface="Arial" pitchFamily="34" charset="0"/>
                </a:rPr>
                <a:t>3</a:t>
              </a:r>
            </a:p>
          </cdr:txBody>
        </cdr:sp>
        <cdr:sp macro="" textlink="">
          <cdr:nvSpPr>
            <cdr:cNvPr id="108" name="TextBox 1"/>
            <cdr:cNvSpPr txBox="1"/>
          </cdr:nvSpPr>
          <cdr:spPr>
            <a:xfrm xmlns:a="http://schemas.openxmlformats.org/drawingml/2006/main">
              <a:off x="622197" y="9533"/>
              <a:ext cx="323806" cy="342883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ru-RU" sz="1000" b="1">
                  <a:latin typeface="Arial" pitchFamily="34" charset="0"/>
                  <a:cs typeface="Arial" pitchFamily="34" charset="0"/>
                </a:rPr>
                <a:t>4</a:t>
              </a:r>
            </a:p>
          </cdr:txBody>
        </cdr:sp>
      </cdr:grpSp>
    </cdr:grpSp>
  </cdr:relSizeAnchor>
  <cdr:relSizeAnchor xmlns:cdr="http://schemas.openxmlformats.org/drawingml/2006/chartDrawing">
    <cdr:from>
      <cdr:x>0.3551</cdr:x>
      <cdr:y>0.71937</cdr:y>
    </cdr:from>
    <cdr:to>
      <cdr:x>0.48227</cdr:x>
      <cdr:y>0.82201</cdr:y>
    </cdr:to>
    <cdr:grpSp>
      <cdr:nvGrpSpPr>
        <cdr:cNvPr id="109" name="Группа 108"/>
        <cdr:cNvGrpSpPr/>
      </cdr:nvGrpSpPr>
      <cdr:grpSpPr>
        <a:xfrm xmlns:a="http://schemas.openxmlformats.org/drawingml/2006/main">
          <a:off x="2641598" y="2470146"/>
          <a:ext cx="946021" cy="352442"/>
          <a:chOff x="0" y="0"/>
          <a:chExt cx="946039" cy="352439"/>
        </a:xfrm>
      </cdr:grpSpPr>
      <cdr:sp macro="" textlink="">
        <cdr:nvSpPr>
          <cdr:cNvPr id="110" name="TextBox 1"/>
          <cdr:cNvSpPr txBox="1"/>
        </cdr:nvSpPr>
        <cdr:spPr>
          <a:xfrm xmlns:a="http://schemas.openxmlformats.org/drawingml/2006/main">
            <a:off x="0" y="9544"/>
            <a:ext cx="323821" cy="342895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ru-RU" sz="1000" b="1">
                <a:latin typeface="Arial" pitchFamily="34" charset="0"/>
                <a:cs typeface="Arial" pitchFamily="34" charset="0"/>
              </a:rPr>
              <a:t>1</a:t>
            </a:r>
          </a:p>
        </cdr:txBody>
      </cdr:sp>
      <cdr:grpSp>
        <cdr:nvGrpSpPr>
          <cdr:cNvPr id="111" name="Группа 110"/>
          <cdr:cNvGrpSpPr/>
        </cdr:nvGrpSpPr>
        <cdr:grpSpPr>
          <a:xfrm xmlns:a="http://schemas.openxmlformats.org/drawingml/2006/main">
            <a:off x="209503" y="0"/>
            <a:ext cx="736536" cy="352429"/>
            <a:chOff x="209503" y="0"/>
            <a:chExt cx="736500" cy="352416"/>
          </a:xfrm>
        </cdr:grpSpPr>
        <cdr:sp macro="" textlink="">
          <cdr:nvSpPr>
            <cdr:cNvPr id="112" name="TextBox 2"/>
            <cdr:cNvSpPr txBox="1"/>
          </cdr:nvSpPr>
          <cdr:spPr>
            <a:xfrm xmlns:a="http://schemas.openxmlformats.org/drawingml/2006/main">
              <a:off x="209503" y="0"/>
              <a:ext cx="320675" cy="347627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ru-RU" sz="1000" b="1">
                  <a:latin typeface="Arial" pitchFamily="34" charset="0"/>
                  <a:cs typeface="Arial" pitchFamily="34" charset="0"/>
                </a:rPr>
                <a:t>2</a:t>
              </a:r>
            </a:p>
          </cdr:txBody>
        </cdr:sp>
        <cdr:sp macro="" textlink="">
          <cdr:nvSpPr>
            <cdr:cNvPr id="113" name="TextBox 1"/>
            <cdr:cNvSpPr txBox="1"/>
          </cdr:nvSpPr>
          <cdr:spPr>
            <a:xfrm xmlns:a="http://schemas.openxmlformats.org/drawingml/2006/main">
              <a:off x="412634" y="7912"/>
              <a:ext cx="323880" cy="342917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ru-RU" sz="1000" b="1">
                  <a:latin typeface="Arial" pitchFamily="34" charset="0"/>
                  <a:cs typeface="Arial" pitchFamily="34" charset="0"/>
                </a:rPr>
                <a:t>3</a:t>
              </a:r>
            </a:p>
          </cdr:txBody>
        </cdr:sp>
        <cdr:sp macro="" textlink="">
          <cdr:nvSpPr>
            <cdr:cNvPr id="114" name="TextBox 1"/>
            <cdr:cNvSpPr txBox="1"/>
          </cdr:nvSpPr>
          <cdr:spPr>
            <a:xfrm xmlns:a="http://schemas.openxmlformats.org/drawingml/2006/main">
              <a:off x="622197" y="9533"/>
              <a:ext cx="323806" cy="342883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ru-RU" sz="1000" b="1">
                  <a:latin typeface="Arial" pitchFamily="34" charset="0"/>
                  <a:cs typeface="Arial" pitchFamily="34" charset="0"/>
                </a:rPr>
                <a:t>4</a:t>
              </a:r>
            </a:p>
          </cdr:txBody>
        </cdr:sp>
      </cdr:grpSp>
    </cdr:grpSp>
  </cdr:relSizeAnchor>
  <cdr:relSizeAnchor xmlns:cdr="http://schemas.openxmlformats.org/drawingml/2006/chartDrawing">
    <cdr:from>
      <cdr:x>0.05805</cdr:x>
      <cdr:y>0.63615</cdr:y>
    </cdr:from>
    <cdr:to>
      <cdr:x>0.18522</cdr:x>
      <cdr:y>0.73879</cdr:y>
    </cdr:to>
    <cdr:grpSp>
      <cdr:nvGrpSpPr>
        <cdr:cNvPr id="115" name="Группа 114"/>
        <cdr:cNvGrpSpPr/>
      </cdr:nvGrpSpPr>
      <cdr:grpSpPr>
        <a:xfrm xmlns:a="http://schemas.openxmlformats.org/drawingml/2006/main">
          <a:off x="431835" y="2184388"/>
          <a:ext cx="946021" cy="352442"/>
          <a:chOff x="0" y="0"/>
          <a:chExt cx="946039" cy="352439"/>
        </a:xfrm>
      </cdr:grpSpPr>
      <cdr:sp macro="" textlink="">
        <cdr:nvSpPr>
          <cdr:cNvPr id="116" name="TextBox 1"/>
          <cdr:cNvSpPr txBox="1"/>
        </cdr:nvSpPr>
        <cdr:spPr>
          <a:xfrm xmlns:a="http://schemas.openxmlformats.org/drawingml/2006/main">
            <a:off x="0" y="9544"/>
            <a:ext cx="323821" cy="342895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ru-RU" sz="1000" b="1">
                <a:latin typeface="Arial" pitchFamily="34" charset="0"/>
                <a:cs typeface="Arial" pitchFamily="34" charset="0"/>
              </a:rPr>
              <a:t>1</a:t>
            </a:r>
          </a:p>
        </cdr:txBody>
      </cdr:sp>
      <cdr:grpSp>
        <cdr:nvGrpSpPr>
          <cdr:cNvPr id="117" name="Группа 116"/>
          <cdr:cNvGrpSpPr/>
        </cdr:nvGrpSpPr>
        <cdr:grpSpPr>
          <a:xfrm xmlns:a="http://schemas.openxmlformats.org/drawingml/2006/main">
            <a:off x="209503" y="0"/>
            <a:ext cx="736536" cy="352429"/>
            <a:chOff x="209503" y="0"/>
            <a:chExt cx="736500" cy="352416"/>
          </a:xfrm>
        </cdr:grpSpPr>
        <cdr:sp macro="" textlink="">
          <cdr:nvSpPr>
            <cdr:cNvPr id="118" name="TextBox 2"/>
            <cdr:cNvSpPr txBox="1"/>
          </cdr:nvSpPr>
          <cdr:spPr>
            <a:xfrm xmlns:a="http://schemas.openxmlformats.org/drawingml/2006/main">
              <a:off x="209503" y="0"/>
              <a:ext cx="320675" cy="347627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ru-RU" sz="1000" b="1">
                  <a:latin typeface="Arial" pitchFamily="34" charset="0"/>
                  <a:cs typeface="Arial" pitchFamily="34" charset="0"/>
                </a:rPr>
                <a:t>2</a:t>
              </a:r>
            </a:p>
          </cdr:txBody>
        </cdr:sp>
        <cdr:sp macro="" textlink="">
          <cdr:nvSpPr>
            <cdr:cNvPr id="119" name="TextBox 1"/>
            <cdr:cNvSpPr txBox="1"/>
          </cdr:nvSpPr>
          <cdr:spPr>
            <a:xfrm xmlns:a="http://schemas.openxmlformats.org/drawingml/2006/main">
              <a:off x="412634" y="7912"/>
              <a:ext cx="323880" cy="342917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ru-RU" sz="1000" b="1">
                  <a:latin typeface="Arial" pitchFamily="34" charset="0"/>
                  <a:cs typeface="Arial" pitchFamily="34" charset="0"/>
                </a:rPr>
                <a:t>3</a:t>
              </a:r>
            </a:p>
          </cdr:txBody>
        </cdr:sp>
        <cdr:sp macro="" textlink="">
          <cdr:nvSpPr>
            <cdr:cNvPr id="120" name="TextBox 1"/>
            <cdr:cNvSpPr txBox="1"/>
          </cdr:nvSpPr>
          <cdr:spPr>
            <a:xfrm xmlns:a="http://schemas.openxmlformats.org/drawingml/2006/main">
              <a:off x="622197" y="9533"/>
              <a:ext cx="323806" cy="342883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ru-RU" sz="1000" b="1">
                  <a:latin typeface="Arial" pitchFamily="34" charset="0"/>
                  <a:cs typeface="Arial" pitchFamily="34" charset="0"/>
                </a:rPr>
                <a:t>4</a:t>
              </a:r>
            </a:p>
          </cdr:txBody>
        </cdr:sp>
      </cdr:grpSp>
    </cdr:grp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14</xdr:row>
      <xdr:rowOff>38100</xdr:rowOff>
    </xdr:from>
    <xdr:to>
      <xdr:col>11</xdr:col>
      <xdr:colOff>38099</xdr:colOff>
      <xdr:row>30</xdr:row>
      <xdr:rowOff>180975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287527</xdr:colOff>
      <xdr:row>12</xdr:row>
      <xdr:rowOff>12135</xdr:rowOff>
    </xdr:from>
    <xdr:to>
      <xdr:col>18</xdr:col>
      <xdr:colOff>0</xdr:colOff>
      <xdr:row>31</xdr:row>
      <xdr:rowOff>0</xdr:rowOff>
    </xdr:to>
    <xdr:grpSp>
      <xdr:nvGrpSpPr>
        <xdr:cNvPr id="4" name="Группа 3"/>
        <xdr:cNvGrpSpPr/>
      </xdr:nvGrpSpPr>
      <xdr:grpSpPr>
        <a:xfrm>
          <a:off x="901360" y="2298135"/>
          <a:ext cx="10147640" cy="3607365"/>
          <a:chOff x="901360" y="2298135"/>
          <a:chExt cx="10180991" cy="3607365"/>
        </a:xfrm>
      </xdr:grpSpPr>
      <xdr:graphicFrame macro="">
        <xdr:nvGraphicFramePr>
          <xdr:cNvPr id="2" name="Диаграмма 1"/>
          <xdr:cNvGraphicFramePr>
            <a:graphicFrameLocks/>
          </xdr:cNvGraphicFramePr>
        </xdr:nvGraphicFramePr>
        <xdr:xfrm>
          <a:off x="901360" y="2298135"/>
          <a:ext cx="6461527" cy="358495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Диаграмма 2"/>
          <xdr:cNvGraphicFramePr>
            <a:graphicFrameLocks/>
          </xdr:cNvGraphicFramePr>
        </xdr:nvGraphicFramePr>
        <xdr:xfrm>
          <a:off x="7371969" y="2311737"/>
          <a:ext cx="3710382" cy="359376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0.43006</cdr:x>
      <cdr:y>0.36387</cdr:y>
    </cdr:from>
    <cdr:to>
      <cdr:x>0.63122</cdr:x>
      <cdr:y>0.44047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90446" y="1307680"/>
          <a:ext cx="743935" cy="275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000" b="1">
              <a:latin typeface="Arial" pitchFamily="34" charset="0"/>
              <a:cs typeface="Arial" pitchFamily="34" charset="0"/>
            </a:rPr>
            <a:t>2010 г.</a:t>
          </a:r>
        </a:p>
      </cdr:txBody>
    </cdr:sp>
  </cdr:relSizeAnchor>
  <cdr:relSizeAnchor xmlns:cdr="http://schemas.openxmlformats.org/drawingml/2006/chartDrawing">
    <cdr:from>
      <cdr:x>0.43635</cdr:x>
      <cdr:y>0.01673</cdr:y>
    </cdr:from>
    <cdr:to>
      <cdr:x>0.63751</cdr:x>
      <cdr:y>0.10769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613708" y="60124"/>
          <a:ext cx="743935" cy="326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000" b="1">
              <a:latin typeface="Arial" pitchFamily="34" charset="0"/>
              <a:cs typeface="Arial" pitchFamily="34" charset="0"/>
            </a:rPr>
            <a:t>2040 г.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247649</xdr:colOff>
      <xdr:row>5</xdr:row>
      <xdr:rowOff>23811</xdr:rowOff>
    </xdr:from>
    <xdr:to>
      <xdr:col>41</xdr:col>
      <xdr:colOff>495300</xdr:colOff>
      <xdr:row>23</xdr:row>
      <xdr:rowOff>9524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40021</xdr:colOff>
      <xdr:row>7</xdr:row>
      <xdr:rowOff>181614</xdr:rowOff>
    </xdr:from>
    <xdr:to>
      <xdr:col>9</xdr:col>
      <xdr:colOff>422621</xdr:colOff>
      <xdr:row>32</xdr:row>
      <xdr:rowOff>99253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440531</xdr:colOff>
      <xdr:row>47</xdr:row>
      <xdr:rowOff>2383</xdr:rowOff>
    </xdr:from>
    <xdr:to>
      <xdr:col>16</xdr:col>
      <xdr:colOff>416718</xdr:colOff>
      <xdr:row>64</xdr:row>
      <xdr:rowOff>47625</xdr:rowOff>
    </xdr:to>
    <xdr:grpSp>
      <xdr:nvGrpSpPr>
        <xdr:cNvPr id="2" name="Группа 1"/>
        <xdr:cNvGrpSpPr/>
      </xdr:nvGrpSpPr>
      <xdr:grpSpPr>
        <a:xfrm>
          <a:off x="5905500" y="192883"/>
          <a:ext cx="7917656" cy="3283742"/>
          <a:chOff x="5905500" y="192883"/>
          <a:chExt cx="7917656" cy="3283742"/>
        </a:xfrm>
      </xdr:grpSpPr>
      <xdr:graphicFrame macro="">
        <xdr:nvGraphicFramePr>
          <xdr:cNvPr id="3" name="Диаграмма 2"/>
          <xdr:cNvGraphicFramePr>
            <a:graphicFrameLocks/>
          </xdr:cNvGraphicFramePr>
        </xdr:nvGraphicFramePr>
        <xdr:xfrm>
          <a:off x="5905500" y="192883"/>
          <a:ext cx="7917656" cy="32837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Диаграмма 3"/>
          <xdr:cNvGraphicFramePr>
            <a:graphicFrameLocks/>
          </xdr:cNvGraphicFramePr>
        </xdr:nvGraphicFramePr>
        <xdr:xfrm>
          <a:off x="9775032" y="261938"/>
          <a:ext cx="3844396" cy="306652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85724</xdr:colOff>
      <xdr:row>13</xdr:row>
      <xdr:rowOff>85725</xdr:rowOff>
    </xdr:from>
    <xdr:to>
      <xdr:col>16</xdr:col>
      <xdr:colOff>476249</xdr:colOff>
      <xdr:row>31</xdr:row>
      <xdr:rowOff>66675</xdr:rowOff>
    </xdr:to>
    <xdr:grpSp>
      <xdr:nvGrpSpPr>
        <xdr:cNvPr id="2" name="Группа 1"/>
        <xdr:cNvGrpSpPr/>
      </xdr:nvGrpSpPr>
      <xdr:grpSpPr>
        <a:xfrm>
          <a:off x="2524124" y="2562225"/>
          <a:ext cx="7705725" cy="3409950"/>
          <a:chOff x="2524124" y="2562225"/>
          <a:chExt cx="6894581" cy="3205162"/>
        </a:xfrm>
      </xdr:grpSpPr>
      <xdr:graphicFrame macro="">
        <xdr:nvGraphicFramePr>
          <xdr:cNvPr id="3" name="Диаграмма 2"/>
          <xdr:cNvGraphicFramePr/>
        </xdr:nvGraphicFramePr>
        <xdr:xfrm>
          <a:off x="2524124" y="2562225"/>
          <a:ext cx="6429375" cy="306228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Диаграмма 3"/>
          <xdr:cNvGraphicFramePr/>
        </xdr:nvGraphicFramePr>
        <xdr:xfrm>
          <a:off x="5746080" y="2571751"/>
          <a:ext cx="3672625" cy="319563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22</xdr:row>
      <xdr:rowOff>19050</xdr:rowOff>
    </xdr:from>
    <xdr:to>
      <xdr:col>15</xdr:col>
      <xdr:colOff>0</xdr:colOff>
      <xdr:row>40</xdr:row>
      <xdr:rowOff>23813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7;&#1086;&#1088;&#1086;&#1082;&#1080;&#1085;%20&#1057;.&#1053;\&#1056;&#1040;&#1041;&#1054;&#1058;&#1040;\&#1055;&#1056;&#1054;&#1043;&#1053;&#1054;&#1047;%202013\&#1056;&#1048;&#1057;&#1059;&#1053;&#1050;&#1048;%20&#1055;&#1056;&#1054;&#1043;&#1053;&#1054;&#1047;%202013\fig%20eng%20al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lava\Downloads\graph%20AG%201%20apr%20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duction-nt2\dtp\Documents%20and%20Settings\zde25248\Local%20Settings\Temporary%20Internet%20Files\OLKB\Marginal_Fuel_09%2022%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&#1056;&#1080;&#1089;&#1091;&#1085;&#1082;&#1080;%2003%20&#1072;&#1087;&#1088;\&#1086;&#1090;%20&#1058;&#1052;\31%20mar%20base\2040%20WGM%20%20Version%203.03_STC_03_13_1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nna\Downloads\28%20mar%202040%20shale\contr%20to%20Ch,%20Eu,%20Ukr+%202040\274+%20Model%20Database_V3%2003_STC_21_02_13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earch-camb\res_camb\Documents%20and%20Settings\zde25248\Local%20Settings\Temporary%20Internet%20Files\OLKB\Marginal_Fuel_09%2022%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&#1056;&#1080;&#1089;&#1091;&#1085;&#1082;&#1080;%2003%20&#1072;&#1087;&#1088;\&#1055;&#1088;&#1086;&#1075;&#1085;&#1086;&#1079;%20&#1075;&#1088;&#1072;&#1092;&#1080;&#1082;&#1080;%2003-0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nna\Downloads\28%20mar%202035%20bas\contr%20to%20Ch,%20Eu,%20Ukr+\17+%20Model%20Database_V3%2003_STC_21_02_13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&#1056;&#1080;&#1089;&#1091;&#1085;&#1082;&#1080;%2003%20&#1072;&#1087;&#1088;\31%20mar%20base\2040%20WGM%20%20Version%203.03_STC_03_13_13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lava\Downloads\31%20mar%20base\2040%20WGM%20%20Version%203.03_STC_03_13_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ис 1.1"/>
      <sheetName val="Рис 1.2"/>
      <sheetName val="Рис 1.3"/>
      <sheetName val="Рис 1.4"/>
      <sheetName val="Рис 1.5"/>
      <sheetName val="Рис 1.6"/>
      <sheetName val="Рис 1.7"/>
      <sheetName val="Рис 1.8"/>
      <sheetName val="Рис 1.9"/>
      <sheetName val="Рис 1.10"/>
      <sheetName val="Рис 1.11"/>
      <sheetName val="Рис 1.12"/>
      <sheetName val="Рис 1.13"/>
      <sheetName val="Рис 1.14"/>
      <sheetName val="Рис 1.15"/>
      <sheetName val="Рис 1.16"/>
      <sheetName val="Рис 1.17"/>
      <sheetName val="Рис 1.18"/>
      <sheetName val="Рис 1.19"/>
      <sheetName val="Рис 1.20"/>
      <sheetName val="Рис 1.21"/>
      <sheetName val="Рис 1.22"/>
      <sheetName val="Рис 1.23"/>
      <sheetName val="Рис 1.24"/>
      <sheetName val="Рис 2.2"/>
      <sheetName val="Рис 2.3"/>
      <sheetName val="Рис 2.4"/>
      <sheetName val="Рис 2.5"/>
      <sheetName val="Рис 2.6"/>
      <sheetName val="Рис 2.7"/>
      <sheetName val="Рис 2.8"/>
      <sheetName val="Рис 2.9"/>
      <sheetName val="Рис 2.10"/>
      <sheetName val="Рис 2.11"/>
      <sheetName val="Рис 2.12"/>
      <sheetName val="Рис 2.13"/>
      <sheetName val="Рис 2.14"/>
      <sheetName val="Рис 2.16"/>
      <sheetName val="Рис 2.17"/>
      <sheetName val="Рис 2.18"/>
      <sheetName val="Рис 2.19"/>
      <sheetName val="Рис 2.20"/>
      <sheetName val="Рис 2.21"/>
      <sheetName val="Рис 2.22 газ"/>
      <sheetName val="рис 2.23"/>
      <sheetName val="Рис 2.24"/>
      <sheetName val="рис 2.25"/>
      <sheetName val="Рис 2.26"/>
      <sheetName val="рис 2.28"/>
      <sheetName val="рис 2.29"/>
      <sheetName val="рис 2.31"/>
      <sheetName val="рис 2.32 "/>
      <sheetName val="рис 2.33"/>
      <sheetName val="Рис 2.34"/>
      <sheetName val="Рис 2.35"/>
      <sheetName val="Рис 2.36"/>
      <sheetName val="Рис 2.37"/>
      <sheetName val="Рис 2.38"/>
      <sheetName val="Рис 2.40"/>
      <sheetName val="Рис 2.41"/>
      <sheetName val="Рис 2.42"/>
      <sheetName val="Рис 2.43"/>
      <sheetName val="Рис 2.44"/>
      <sheetName val="Рис 2.45"/>
      <sheetName val="Рис 2.46"/>
      <sheetName val="Рис 2.47"/>
      <sheetName val="Рис 2.48"/>
      <sheetName val="Рис 2.49"/>
      <sheetName val="Рист 3.1"/>
      <sheetName val="Рис 3.2"/>
      <sheetName val="Рис 3.4"/>
      <sheetName val="рис 3.5"/>
      <sheetName val="Рис 3.6"/>
      <sheetName val="рис 3.7"/>
      <sheetName val="Рис 3.8"/>
      <sheetName val="Рис 3.9"/>
      <sheetName val="Рис 3.10"/>
      <sheetName val="рис 3.11"/>
      <sheetName val="Рис 3.12"/>
      <sheetName val="рис 3.13"/>
      <sheetName val="рис 3.14"/>
      <sheetName val="Рис. 3.15"/>
      <sheetName val="Рис 3.16"/>
      <sheetName val="Рис 3.17"/>
      <sheetName val="Рис 3.18"/>
      <sheetName val="Рис.3.19"/>
      <sheetName val="Рис.3.20"/>
      <sheetName val="Рис 3.21"/>
      <sheetName val="Рис 3.22"/>
      <sheetName val="Рис 3.23"/>
      <sheetName val="Рис 3.25"/>
      <sheetName val="4.1 Динамика ВВП России"/>
      <sheetName val="4.2Потребление перв энергорес"/>
      <sheetName val="4.3 Экспорт энергоресурсов"/>
      <sheetName val="4.4 Производство перв энергии "/>
      <sheetName val="Рис 4.5"/>
      <sheetName val="4.6 Капиталовложения в ТЭК"/>
      <sheetName val="Приложение 2Мир"/>
      <sheetName val="ОЭСР"/>
      <sheetName val="не-ОЭСР"/>
      <sheetName val="Сев Америка"/>
      <sheetName val="Ю и Ц Америка "/>
      <sheetName val="Европа"/>
      <sheetName val="СНГ"/>
      <sheetName val="разв Азия"/>
      <sheetName val="развивающ Азия"/>
      <sheetName val="Ближний Восток"/>
      <sheetName val="Африка"/>
      <sheetName val="Приложение 3 Регионы"/>
      <sheetName val="Виды топлива"/>
      <sheetName val="s40 не удалять1"/>
      <sheetName val="крив.предл.газ 2010 не удалять1"/>
      <sheetName val="крив.предл.газ 2010 не удалять"/>
      <sheetName val="крив.предл.газ 2010 не удалять2"/>
      <sheetName val="b40 не удалять"/>
    </sheetNames>
    <sheetDataSet>
      <sheetData sheetId="0"/>
      <sheetData sheetId="1"/>
      <sheetData sheetId="2"/>
      <sheetData sheetId="3"/>
      <sheetData sheetId="4">
        <row r="1">
          <cell r="C1" t="str">
            <v>Population growth 2010-2040</v>
          </cell>
          <cell r="D1" t="str">
            <v>GDP growth 2010-2040</v>
          </cell>
          <cell r="E1" t="str">
            <v>Energy consumption growth 2010-2040</v>
          </cell>
        </row>
        <row r="2">
          <cell r="B2" t="str">
            <v xml:space="preserve">North America </v>
          </cell>
          <cell r="C2">
            <v>0.109042107</v>
          </cell>
          <cell r="D2">
            <v>17.356961242899214</v>
          </cell>
          <cell r="E2">
            <v>258.49347072464752</v>
          </cell>
        </row>
        <row r="3">
          <cell r="B3" t="str">
            <v xml:space="preserve">Europe </v>
          </cell>
          <cell r="C3">
            <v>3.2264800999999954E-2</v>
          </cell>
          <cell r="D3">
            <v>11.044909852916867</v>
          </cell>
          <cell r="E3">
            <v>-70.255845282281143</v>
          </cell>
        </row>
        <row r="4">
          <cell r="B4" t="str">
            <v>Developed Asia</v>
          </cell>
          <cell r="C4">
            <v>-2.410322999999992E-3</v>
          </cell>
          <cell r="D4">
            <v>3.767069790970714</v>
          </cell>
          <cell r="E4">
            <v>-18.770236435364041</v>
          </cell>
        </row>
        <row r="5">
          <cell r="B5" t="str">
            <v xml:space="preserve">Developing Asia </v>
          </cell>
          <cell r="C5">
            <v>0.76</v>
          </cell>
          <cell r="D5">
            <v>67.176159783210977</v>
          </cell>
          <cell r="E5">
            <v>3415.7734685539399</v>
          </cell>
        </row>
        <row r="6">
          <cell r="B6" t="str">
            <v>CIS</v>
          </cell>
          <cell r="C6">
            <v>6.2188360000000054E-3</v>
          </cell>
          <cell r="D6">
            <v>5.0593186810430408</v>
          </cell>
          <cell r="E6">
            <v>311.95371550764548</v>
          </cell>
        </row>
        <row r="7">
          <cell r="B7" t="str">
            <v>South and Central America</v>
          </cell>
          <cell r="C7">
            <v>0.11656566499999976</v>
          </cell>
          <cell r="D7">
            <v>9.1637888924879256</v>
          </cell>
          <cell r="E7">
            <v>364.87557197296189</v>
          </cell>
        </row>
        <row r="8">
          <cell r="B8" t="str">
            <v xml:space="preserve">Middle East </v>
          </cell>
          <cell r="C8">
            <v>0.12112817899999997</v>
          </cell>
          <cell r="D8">
            <v>4.4536317843387936</v>
          </cell>
          <cell r="E8">
            <v>393.99549594590212</v>
          </cell>
        </row>
        <row r="9">
          <cell r="B9" t="str">
            <v>Africa</v>
          </cell>
          <cell r="C9">
            <v>0.84732683899999972</v>
          </cell>
          <cell r="D9">
            <v>8.8216780037371869</v>
          </cell>
          <cell r="E9">
            <v>508.7265909837763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CE2" t="str">
            <v>mtoe</v>
          </cell>
        </row>
        <row r="3">
          <cell r="AQ3">
            <v>2000</v>
          </cell>
          <cell r="AR3">
            <v>2001</v>
          </cell>
          <cell r="AS3">
            <v>2002</v>
          </cell>
          <cell r="AT3">
            <v>2003</v>
          </cell>
          <cell r="AU3">
            <v>2004</v>
          </cell>
          <cell r="AV3">
            <v>2005</v>
          </cell>
          <cell r="AW3">
            <v>2006</v>
          </cell>
          <cell r="AX3">
            <v>2007</v>
          </cell>
          <cell r="AY3">
            <v>2008</v>
          </cell>
          <cell r="AZ3">
            <v>2009</v>
          </cell>
          <cell r="BA3">
            <v>2010</v>
          </cell>
          <cell r="BB3">
            <v>2011</v>
          </cell>
          <cell r="BC3">
            <v>2012</v>
          </cell>
          <cell r="BD3">
            <v>2013</v>
          </cell>
          <cell r="BE3">
            <v>2014</v>
          </cell>
          <cell r="BF3">
            <v>2015</v>
          </cell>
          <cell r="BG3">
            <v>2016</v>
          </cell>
          <cell r="BH3">
            <v>2017</v>
          </cell>
          <cell r="BI3">
            <v>2018</v>
          </cell>
          <cell r="BJ3">
            <v>2019</v>
          </cell>
          <cell r="BK3">
            <v>2020</v>
          </cell>
          <cell r="BL3">
            <v>2021</v>
          </cell>
          <cell r="BM3">
            <v>2022</v>
          </cell>
          <cell r="BN3">
            <v>2023</v>
          </cell>
          <cell r="BO3">
            <v>2024</v>
          </cell>
          <cell r="BP3">
            <v>2025</v>
          </cell>
          <cell r="BQ3">
            <v>2026</v>
          </cell>
          <cell r="BR3">
            <v>2027</v>
          </cell>
          <cell r="BS3">
            <v>2028</v>
          </cell>
          <cell r="BT3">
            <v>2029</v>
          </cell>
          <cell r="BU3">
            <v>2030</v>
          </cell>
          <cell r="BV3">
            <v>2031</v>
          </cell>
          <cell r="BW3">
            <v>2032</v>
          </cell>
          <cell r="BX3">
            <v>2033</v>
          </cell>
          <cell r="BY3">
            <v>2034</v>
          </cell>
          <cell r="BZ3">
            <v>2035</v>
          </cell>
          <cell r="CA3">
            <v>2036</v>
          </cell>
          <cell r="CB3">
            <v>2037</v>
          </cell>
          <cell r="CC3">
            <v>2038</v>
          </cell>
          <cell r="CD3">
            <v>2039</v>
          </cell>
          <cell r="CE3">
            <v>2040</v>
          </cell>
        </row>
        <row r="4">
          <cell r="B4" t="str">
            <v>Oil</v>
          </cell>
          <cell r="AQ4">
            <v>3654.9140000000002</v>
          </cell>
          <cell r="AR4">
            <v>3695.2060000000001</v>
          </cell>
          <cell r="AS4">
            <v>3732.085</v>
          </cell>
          <cell r="AT4">
            <v>3806.2649999999999</v>
          </cell>
          <cell r="AU4">
            <v>3978.0279999999998</v>
          </cell>
          <cell r="AV4">
            <v>4018.837</v>
          </cell>
          <cell r="AW4">
            <v>4054.8229999999999</v>
          </cell>
          <cell r="AX4">
            <v>4077.2069999999999</v>
          </cell>
          <cell r="AY4">
            <v>4067.835</v>
          </cell>
          <cell r="AZ4">
            <v>3990.4050000000002</v>
          </cell>
          <cell r="BA4">
            <v>4107.8549999999996</v>
          </cell>
          <cell r="BB4">
            <v>4112.3827664626533</v>
          </cell>
          <cell r="BC4">
            <v>4130.0418340961023</v>
          </cell>
          <cell r="BD4">
            <v>4159.8852926739764</v>
          </cell>
          <cell r="BE4">
            <v>4203.8286929302085</v>
          </cell>
          <cell r="BF4">
            <v>4244.8193664708988</v>
          </cell>
          <cell r="BG4">
            <v>4287.2491571929495</v>
          </cell>
          <cell r="BH4">
            <v>4324.5054641225051</v>
          </cell>
          <cell r="BI4">
            <v>4355.9397919606899</v>
          </cell>
          <cell r="BJ4">
            <v>4385.7338427119666</v>
          </cell>
          <cell r="BK4">
            <v>4414.4268069414766</v>
          </cell>
          <cell r="BL4">
            <v>4440.8271758062747</v>
          </cell>
          <cell r="BM4">
            <v>4465.4069404198353</v>
          </cell>
          <cell r="BN4">
            <v>4488.6593568536164</v>
          </cell>
          <cell r="BO4">
            <v>4511.558934652081</v>
          </cell>
          <cell r="BP4">
            <v>4532.1196519066934</v>
          </cell>
          <cell r="BQ4">
            <v>4552.5994111022328</v>
          </cell>
          <cell r="BR4">
            <v>4573.2219682534069</v>
          </cell>
          <cell r="BS4">
            <v>4594.054284163828</v>
          </cell>
          <cell r="BT4">
            <v>4614.3685299507124</v>
          </cell>
          <cell r="BU4">
            <v>4634.2045817523376</v>
          </cell>
          <cell r="BV4">
            <v>4653.410150179463</v>
          </cell>
          <cell r="BW4">
            <v>4672.1846285412248</v>
          </cell>
          <cell r="BX4">
            <v>4690.5568108163079</v>
          </cell>
          <cell r="BY4">
            <v>4708.0668108950822</v>
          </cell>
          <cell r="BZ4">
            <v>4724.7247376197001</v>
          </cell>
          <cell r="CA4">
            <v>4740.3407756455781</v>
          </cell>
          <cell r="CB4">
            <v>4755.109055401882</v>
          </cell>
          <cell r="CC4">
            <v>4769.0289727981008</v>
          </cell>
          <cell r="CD4">
            <v>4782.7576046692211</v>
          </cell>
          <cell r="CE4">
            <v>4796.3062954928582</v>
          </cell>
        </row>
        <row r="5">
          <cell r="B5" t="str">
            <v>Gas</v>
          </cell>
          <cell r="AQ5">
            <v>2072.201</v>
          </cell>
          <cell r="AR5">
            <v>2083.5709999999999</v>
          </cell>
          <cell r="AS5">
            <v>2151.165</v>
          </cell>
          <cell r="AT5">
            <v>2233.2469999999998</v>
          </cell>
          <cell r="AU5">
            <v>2296.3110000000001</v>
          </cell>
          <cell r="AV5">
            <v>2368.2559999999999</v>
          </cell>
          <cell r="AW5">
            <v>2423.1129999999998</v>
          </cell>
          <cell r="AX5">
            <v>2530.3690000000001</v>
          </cell>
          <cell r="AY5">
            <v>2592.806</v>
          </cell>
          <cell r="AZ5">
            <v>2538.8020000000001</v>
          </cell>
          <cell r="BA5">
            <v>2734.92</v>
          </cell>
          <cell r="BB5">
            <v>2751.7014618178141</v>
          </cell>
          <cell r="BC5">
            <v>2810.3263301207012</v>
          </cell>
          <cell r="BD5">
            <v>2849.4630815317255</v>
          </cell>
          <cell r="BE5">
            <v>2885.0330315812298</v>
          </cell>
          <cell r="BF5">
            <v>2929.9985388348528</v>
          </cell>
          <cell r="BG5">
            <v>2975.2893342583848</v>
          </cell>
          <cell r="BH5">
            <v>3021.227405306774</v>
          </cell>
          <cell r="BI5">
            <v>3078.8348893337115</v>
          </cell>
          <cell r="BJ5">
            <v>3137.1023642343962</v>
          </cell>
          <cell r="BK5">
            <v>3194.8632098918147</v>
          </cell>
          <cell r="BL5">
            <v>3253.8657722326361</v>
          </cell>
          <cell r="BM5">
            <v>3306.1368587667066</v>
          </cell>
          <cell r="BN5">
            <v>3363.9470781143277</v>
          </cell>
          <cell r="BO5">
            <v>3414.9381160995435</v>
          </cell>
          <cell r="BP5">
            <v>3461.0406488738899</v>
          </cell>
          <cell r="BQ5">
            <v>3515.2907923815246</v>
          </cell>
          <cell r="BR5">
            <v>3559.2262299507856</v>
          </cell>
          <cell r="BS5">
            <v>3613.018722250381</v>
          </cell>
          <cell r="BT5">
            <v>3664.3355523195028</v>
          </cell>
          <cell r="BU5">
            <v>3719.1844913804489</v>
          </cell>
          <cell r="BV5">
            <v>3776.6176499671597</v>
          </cell>
          <cell r="BW5">
            <v>3830.9218520502168</v>
          </cell>
          <cell r="BX5">
            <v>3901.2481941677079</v>
          </cell>
          <cell r="BY5">
            <v>3971.1926988810596</v>
          </cell>
          <cell r="BZ5">
            <v>4052.6586463796975</v>
          </cell>
          <cell r="CA5">
            <v>4121.8250168994546</v>
          </cell>
          <cell r="CB5">
            <v>4196.4144776538906</v>
          </cell>
          <cell r="CC5">
            <v>4267.0883314583671</v>
          </cell>
          <cell r="CD5">
            <v>4343.9389116072707</v>
          </cell>
          <cell r="CE5">
            <v>4418.4438816454622</v>
          </cell>
        </row>
        <row r="6">
          <cell r="B6" t="str">
            <v>Coal</v>
          </cell>
          <cell r="AQ6">
            <v>2292.4879999999998</v>
          </cell>
          <cell r="AR6">
            <v>2281.1309999999999</v>
          </cell>
          <cell r="AS6">
            <v>2368.7579999999998</v>
          </cell>
          <cell r="AT6">
            <v>2541.558</v>
          </cell>
          <cell r="AU6">
            <v>2775.2159999999999</v>
          </cell>
          <cell r="AV6">
            <v>2900.4780000000001</v>
          </cell>
          <cell r="AW6">
            <v>3064.1390000000001</v>
          </cell>
          <cell r="AX6">
            <v>3186.9679999999998</v>
          </cell>
          <cell r="AY6">
            <v>3312.5990000000002</v>
          </cell>
          <cell r="AZ6">
            <v>3326.9059999999999</v>
          </cell>
          <cell r="BA6">
            <v>3517.4290000000001</v>
          </cell>
          <cell r="BB6">
            <v>3521.1295257206307</v>
          </cell>
          <cell r="BC6">
            <v>3575.5159467464255</v>
          </cell>
          <cell r="BD6">
            <v>3633.3750553896307</v>
          </cell>
          <cell r="BE6">
            <v>3686.6654002138612</v>
          </cell>
          <cell r="BF6">
            <v>3735.7972016501831</v>
          </cell>
          <cell r="BG6">
            <v>3782.2977808543906</v>
          </cell>
          <cell r="BH6">
            <v>3820.4129733021123</v>
          </cell>
          <cell r="BI6">
            <v>3863.8690376135992</v>
          </cell>
          <cell r="BJ6">
            <v>3906.8930955771493</v>
          </cell>
          <cell r="BK6">
            <v>3947.148008102401</v>
          </cell>
          <cell r="BL6">
            <v>3980.6042415612706</v>
          </cell>
          <cell r="BM6">
            <v>4005.8700702541519</v>
          </cell>
          <cell r="BN6">
            <v>4030.6248671616136</v>
          </cell>
          <cell r="BO6">
            <v>4047.3926243487658</v>
          </cell>
          <cell r="BP6">
            <v>4072.819329514683</v>
          </cell>
          <cell r="BQ6">
            <v>4095.7928960291074</v>
          </cell>
          <cell r="BR6">
            <v>4115.7345344702717</v>
          </cell>
          <cell r="BS6">
            <v>4139.7866196675168</v>
          </cell>
          <cell r="BT6">
            <v>4165.3798754780146</v>
          </cell>
          <cell r="BU6">
            <v>4194.5689410327577</v>
          </cell>
          <cell r="BV6">
            <v>4219.6662734987112</v>
          </cell>
          <cell r="BW6">
            <v>4248.6236052644799</v>
          </cell>
          <cell r="BX6">
            <v>4282.6880437050613</v>
          </cell>
          <cell r="BY6">
            <v>4320.7063990870556</v>
          </cell>
          <cell r="BZ6">
            <v>4370.2218183816576</v>
          </cell>
          <cell r="CA6">
            <v>4405.0352122076692</v>
          </cell>
          <cell r="CB6">
            <v>4445.0006631284841</v>
          </cell>
          <cell r="CC6">
            <v>4479.5512768322096</v>
          </cell>
          <cell r="CD6">
            <v>4515.6710996709171</v>
          </cell>
          <cell r="CE6">
            <v>4551.526715785345</v>
          </cell>
        </row>
        <row r="7">
          <cell r="B7" t="str">
            <v>Nuclear</v>
          </cell>
          <cell r="AQ7">
            <v>675.58799999999997</v>
          </cell>
          <cell r="AR7">
            <v>687.92200000000003</v>
          </cell>
          <cell r="AS7">
            <v>693.93600000000004</v>
          </cell>
          <cell r="AT7">
            <v>687.31299999999999</v>
          </cell>
          <cell r="AU7">
            <v>714.09100000000001</v>
          </cell>
          <cell r="AV7">
            <v>721.83500000000004</v>
          </cell>
          <cell r="AW7">
            <v>728.00900000000001</v>
          </cell>
          <cell r="AX7">
            <v>709.18399999999997</v>
          </cell>
          <cell r="AY7">
            <v>712.22900000000004</v>
          </cell>
          <cell r="AZ7">
            <v>703.30799999999999</v>
          </cell>
          <cell r="BA7">
            <v>718.95899999999995</v>
          </cell>
          <cell r="BB7">
            <v>660.78243885589325</v>
          </cell>
          <cell r="BC7">
            <v>653.58597532749991</v>
          </cell>
          <cell r="BD7">
            <v>667.71141779975255</v>
          </cell>
          <cell r="BE7">
            <v>693.54733330732643</v>
          </cell>
          <cell r="BF7">
            <v>734.18796664651325</v>
          </cell>
          <cell r="BG7">
            <v>770.59944967013951</v>
          </cell>
          <cell r="BH7">
            <v>815.78483498654043</v>
          </cell>
          <cell r="BI7">
            <v>837.63805941372925</v>
          </cell>
          <cell r="BJ7">
            <v>853.50746135683198</v>
          </cell>
          <cell r="BK7">
            <v>873.21936079679108</v>
          </cell>
          <cell r="BL7">
            <v>887.20071161187457</v>
          </cell>
          <cell r="BM7">
            <v>910.29530695381459</v>
          </cell>
          <cell r="BN7">
            <v>920.8410986682992</v>
          </cell>
          <cell r="BO7">
            <v>937.55395889999249</v>
          </cell>
          <cell r="BP7">
            <v>965.08378437526994</v>
          </cell>
          <cell r="BQ7">
            <v>984.77593530470119</v>
          </cell>
          <cell r="BR7">
            <v>1018.0733902241861</v>
          </cell>
          <cell r="BS7">
            <v>1036.2973593568813</v>
          </cell>
          <cell r="BT7">
            <v>1054.0291564670747</v>
          </cell>
          <cell r="BU7">
            <v>1068.9596114086464</v>
          </cell>
          <cell r="BV7">
            <v>1086.0884862059006</v>
          </cell>
          <cell r="BW7">
            <v>1107.9992458081167</v>
          </cell>
          <cell r="BX7">
            <v>1113.452483520206</v>
          </cell>
          <cell r="BY7">
            <v>1119.5699389622521</v>
          </cell>
          <cell r="BZ7">
            <v>1112.9895971132994</v>
          </cell>
          <cell r="CA7">
            <v>1126.6337370395654</v>
          </cell>
          <cell r="CB7">
            <v>1132.1600642506348</v>
          </cell>
          <cell r="CC7">
            <v>1149.0866913158627</v>
          </cell>
          <cell r="CD7">
            <v>1159.6663383746018</v>
          </cell>
          <cell r="CE7">
            <v>1181.2877312038593</v>
          </cell>
        </row>
        <row r="8">
          <cell r="B8" t="str">
            <v>Hydro</v>
          </cell>
          <cell r="AQ8">
            <v>225.54299999999998</v>
          </cell>
          <cell r="AR8">
            <v>220.47199999999998</v>
          </cell>
          <cell r="AS8">
            <v>225.99599999999998</v>
          </cell>
          <cell r="AT8">
            <v>226.96899999999999</v>
          </cell>
          <cell r="AU8">
            <v>241.71899999999999</v>
          </cell>
          <cell r="AV8">
            <v>252.03200000000001</v>
          </cell>
          <cell r="AW8">
            <v>261.20799999999997</v>
          </cell>
          <cell r="AX8">
            <v>264.495</v>
          </cell>
          <cell r="AY8">
            <v>275.13499999999999</v>
          </cell>
          <cell r="AZ8">
            <v>279.774</v>
          </cell>
          <cell r="BA8">
            <v>295.62299999999999</v>
          </cell>
          <cell r="BB8">
            <v>297.06862374962424</v>
          </cell>
          <cell r="BC8">
            <v>303.06373271541668</v>
          </cell>
          <cell r="BD8">
            <v>310.93800859885283</v>
          </cell>
          <cell r="BE8">
            <v>318.81517855305179</v>
          </cell>
          <cell r="BF8">
            <v>326.16473696756935</v>
          </cell>
          <cell r="BG8">
            <v>333.20523696096376</v>
          </cell>
          <cell r="BH8">
            <v>340.16872521903144</v>
          </cell>
          <cell r="BI8">
            <v>347.20879572260867</v>
          </cell>
          <cell r="BJ8">
            <v>354.27559706394271</v>
          </cell>
          <cell r="BK8">
            <v>361.39562485378804</v>
          </cell>
          <cell r="BL8">
            <v>368.45329878423553</v>
          </cell>
          <cell r="BM8">
            <v>375.54101159602044</v>
          </cell>
          <cell r="BN8">
            <v>382.65995460592302</v>
          </cell>
          <cell r="BO8">
            <v>389.81136642128138</v>
          </cell>
          <cell r="BP8">
            <v>397.56298995049235</v>
          </cell>
          <cell r="BQ8">
            <v>404.78476977575269</v>
          </cell>
          <cell r="BR8">
            <v>412.0430372498638</v>
          </cell>
          <cell r="BS8">
            <v>419.33923980747352</v>
          </cell>
          <cell r="BT8">
            <v>426.67488240441298</v>
          </cell>
          <cell r="BU8">
            <v>434.69980147513002</v>
          </cell>
          <cell r="BV8">
            <v>442.12622379515665</v>
          </cell>
          <cell r="BW8">
            <v>449.59696957305994</v>
          </cell>
          <cell r="BX8">
            <v>457.11379774493878</v>
          </cell>
          <cell r="BY8">
            <v>464.67853720078102</v>
          </cell>
          <cell r="BZ8">
            <v>473.32689410251044</v>
          </cell>
          <cell r="CA8">
            <v>480.99323667936977</v>
          </cell>
          <cell r="CB8">
            <v>488.71342540669383</v>
          </cell>
          <cell r="CC8">
            <v>496.48959803722204</v>
          </cell>
          <cell r="CD8">
            <v>504.32397739138037</v>
          </cell>
          <cell r="CE8">
            <v>513.2526792776506</v>
          </cell>
        </row>
        <row r="9">
          <cell r="B9" t="str">
            <v>Other renewables</v>
          </cell>
          <cell r="AQ9">
            <v>59.225000000000001</v>
          </cell>
          <cell r="AR9">
            <v>61.030999999999999</v>
          </cell>
          <cell r="AS9">
            <v>58.326999999999998</v>
          </cell>
          <cell r="AT9">
            <v>61.764000000000003</v>
          </cell>
          <cell r="AU9">
            <v>66.271000000000001</v>
          </cell>
          <cell r="AV9">
            <v>69.349000000000004</v>
          </cell>
          <cell r="AW9">
            <v>73.938999999999993</v>
          </cell>
          <cell r="AX9">
            <v>81.094999999999999</v>
          </cell>
          <cell r="AY9">
            <v>90.180999999999997</v>
          </cell>
          <cell r="AZ9">
            <v>100.572</v>
          </cell>
          <cell r="BA9">
            <v>110.226</v>
          </cell>
          <cell r="BB9">
            <v>129.30409516666668</v>
          </cell>
          <cell r="BC9">
            <v>148.36770108333334</v>
          </cell>
          <cell r="BD9">
            <v>167.43131780375001</v>
          </cell>
          <cell r="BE9">
            <v>186.49494538193542</v>
          </cell>
          <cell r="BF9">
            <v>205.64535019735047</v>
          </cell>
          <cell r="BG9">
            <v>224.80663441620686</v>
          </cell>
          <cell r="BH9">
            <v>243.98468966445745</v>
          </cell>
          <cell r="BI9">
            <v>263.19253472739308</v>
          </cell>
          <cell r="BJ9">
            <v>282.4253984383239</v>
          </cell>
          <cell r="BK9">
            <v>301.68831748722221</v>
          </cell>
          <cell r="BL9">
            <v>320.97538819855856</v>
          </cell>
          <cell r="BM9">
            <v>340.30082696248093</v>
          </cell>
          <cell r="BN9">
            <v>359.67154002845479</v>
          </cell>
          <cell r="BO9">
            <v>379.09567677084931</v>
          </cell>
          <cell r="BP9">
            <v>398.58285345142042</v>
          </cell>
          <cell r="BQ9">
            <v>418.16441725903974</v>
          </cell>
          <cell r="BR9">
            <v>437.81669905304648</v>
          </cell>
          <cell r="BS9">
            <v>457.57255748275531</v>
          </cell>
          <cell r="BT9">
            <v>477.45063634259236</v>
          </cell>
          <cell r="BU9">
            <v>497.48293530998092</v>
          </cell>
          <cell r="BV9">
            <v>517.18005790400423</v>
          </cell>
          <cell r="BW9">
            <v>536.93915953437158</v>
          </cell>
          <cell r="BX9">
            <v>556.76643810471728</v>
          </cell>
          <cell r="BY9">
            <v>576.6687113090394</v>
          </cell>
          <cell r="BZ9">
            <v>596.65347861073519</v>
          </cell>
          <cell r="CA9">
            <v>616.72898941954236</v>
          </cell>
          <cell r="CB9">
            <v>636.904318086172</v>
          </cell>
          <cell r="CC9">
            <v>657.1894463964062</v>
          </cell>
          <cell r="CD9">
            <v>677.5953543146054</v>
          </cell>
          <cell r="CE9">
            <v>698.13411980156638</v>
          </cell>
        </row>
        <row r="10">
          <cell r="B10" t="str">
            <v>Bioenergy</v>
          </cell>
          <cell r="AQ10">
            <v>1027.327</v>
          </cell>
          <cell r="AR10">
            <v>1030.037</v>
          </cell>
          <cell r="AS10">
            <v>1048.4449999999999</v>
          </cell>
          <cell r="AT10">
            <v>1074.327</v>
          </cell>
          <cell r="AU10">
            <v>1099.47</v>
          </cell>
          <cell r="AV10">
            <v>1120.0899999999999</v>
          </cell>
          <cell r="AW10">
            <v>1145.848</v>
          </cell>
          <cell r="AX10">
            <v>1182.768</v>
          </cell>
          <cell r="AY10">
            <v>1210.7139999999999</v>
          </cell>
          <cell r="AZ10">
            <v>1230.309</v>
          </cell>
          <cell r="BA10">
            <v>1278.0309999999999</v>
          </cell>
          <cell r="BB10">
            <v>1295.0799301666666</v>
          </cell>
          <cell r="BC10">
            <v>1312.1340339083333</v>
          </cell>
          <cell r="BD10">
            <v>1329.1883120928746</v>
          </cell>
          <cell r="BE10">
            <v>1346.2427655925057</v>
          </cell>
          <cell r="BF10">
            <v>1358.2176698084309</v>
          </cell>
          <cell r="BG10">
            <v>1375.464495648182</v>
          </cell>
          <cell r="BH10">
            <v>1392.7120368613305</v>
          </cell>
          <cell r="BI10">
            <v>1410.2522015627303</v>
          </cell>
          <cell r="BJ10">
            <v>1427.8106100742002</v>
          </cell>
          <cell r="BK10">
            <v>1440.1117623195771</v>
          </cell>
          <cell r="BL10">
            <v>1457.8599702322224</v>
          </cell>
          <cell r="BM10">
            <v>1475.6292976355003</v>
          </cell>
          <cell r="BN10">
            <v>1493.4508005039418</v>
          </cell>
          <cell r="BO10">
            <v>1511.2684209441391</v>
          </cell>
          <cell r="BP10">
            <v>1523.5779544106795</v>
          </cell>
          <cell r="BQ10">
            <v>1540.9743462080801</v>
          </cell>
          <cell r="BR10">
            <v>1558.3976924219842</v>
          </cell>
          <cell r="BS10">
            <v>1576.0453407732166</v>
          </cell>
          <cell r="BT10">
            <v>1593.5564454990788</v>
          </cell>
          <cell r="BU10">
            <v>1603.2690363555057</v>
          </cell>
          <cell r="BV10">
            <v>1620.7354091629377</v>
          </cell>
          <cell r="BW10">
            <v>1638.2361833951807</v>
          </cell>
          <cell r="BX10">
            <v>1655.7730791234758</v>
          </cell>
          <cell r="BY10">
            <v>1673.3479024226249</v>
          </cell>
          <cell r="BZ10">
            <v>1683.1187426836768</v>
          </cell>
          <cell r="CA10">
            <v>1701.8017106850002</v>
          </cell>
          <cell r="CB10">
            <v>1720.5285845905339</v>
          </cell>
          <cell r="CC10">
            <v>1739.3015596954888</v>
          </cell>
          <cell r="CD10">
            <v>1758.1229410598351</v>
          </cell>
          <cell r="CE10">
            <v>1768.876808764486</v>
          </cell>
        </row>
      </sheetData>
      <sheetData sheetId="17">
        <row r="3">
          <cell r="C3">
            <v>2010</v>
          </cell>
          <cell r="D3">
            <v>2040</v>
          </cell>
        </row>
        <row r="4">
          <cell r="B4" t="str">
            <v>Oil</v>
          </cell>
          <cell r="C4">
            <v>4107.8549999999996</v>
          </cell>
          <cell r="D4">
            <v>4796.3062954928582</v>
          </cell>
        </row>
        <row r="5">
          <cell r="B5" t="str">
            <v>Gas</v>
          </cell>
          <cell r="C5">
            <v>2734.92</v>
          </cell>
          <cell r="D5">
            <v>4418.4438816454622</v>
          </cell>
        </row>
        <row r="6">
          <cell r="B6" t="str">
            <v>Coal</v>
          </cell>
          <cell r="C6">
            <v>3517.4290000000001</v>
          </cell>
          <cell r="D6">
            <v>4551.526715785345</v>
          </cell>
        </row>
        <row r="7">
          <cell r="B7" t="str">
            <v>Nuclear</v>
          </cell>
          <cell r="C7">
            <v>718.95899999999995</v>
          </cell>
          <cell r="D7">
            <v>1181.2877312038593</v>
          </cell>
        </row>
        <row r="8">
          <cell r="B8" t="str">
            <v>Hydro</v>
          </cell>
          <cell r="C8">
            <v>295.62299999999999</v>
          </cell>
          <cell r="D8">
            <v>513.2526792776506</v>
          </cell>
        </row>
        <row r="9">
          <cell r="B9" t="str">
            <v>Other renewables</v>
          </cell>
          <cell r="C9">
            <v>110.226</v>
          </cell>
          <cell r="D9">
            <v>698.13411980156638</v>
          </cell>
        </row>
        <row r="10">
          <cell r="B10" t="str">
            <v>Bioenergy</v>
          </cell>
          <cell r="C10">
            <v>1278.0309999999999</v>
          </cell>
          <cell r="D10">
            <v>1768.876808764486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2">
          <cell r="B2">
            <v>1970</v>
          </cell>
          <cell r="C2">
            <v>1971</v>
          </cell>
          <cell r="D2">
            <v>1972</v>
          </cell>
          <cell r="E2">
            <v>1973</v>
          </cell>
          <cell r="F2">
            <v>1974</v>
          </cell>
          <cell r="G2">
            <v>1975</v>
          </cell>
          <cell r="H2">
            <v>1976</v>
          </cell>
          <cell r="I2">
            <v>1977</v>
          </cell>
          <cell r="J2">
            <v>1978</v>
          </cell>
          <cell r="K2">
            <v>1979</v>
          </cell>
          <cell r="L2">
            <v>1980</v>
          </cell>
          <cell r="M2">
            <v>1981</v>
          </cell>
          <cell r="N2">
            <v>1982</v>
          </cell>
          <cell r="O2">
            <v>1983</v>
          </cell>
          <cell r="P2">
            <v>1984</v>
          </cell>
          <cell r="Q2">
            <v>1985</v>
          </cell>
          <cell r="R2">
            <v>1986</v>
          </cell>
          <cell r="S2">
            <v>1987</v>
          </cell>
          <cell r="T2">
            <v>1988</v>
          </cell>
          <cell r="U2">
            <v>1989</v>
          </cell>
          <cell r="V2">
            <v>1990</v>
          </cell>
          <cell r="W2">
            <v>1991</v>
          </cell>
          <cell r="X2">
            <v>1992</v>
          </cell>
          <cell r="Y2">
            <v>1993</v>
          </cell>
          <cell r="Z2">
            <v>1994</v>
          </cell>
          <cell r="AA2">
            <v>1995</v>
          </cell>
          <cell r="AB2">
            <v>1996</v>
          </cell>
          <cell r="AC2">
            <v>1997</v>
          </cell>
          <cell r="AD2">
            <v>1998</v>
          </cell>
          <cell r="AE2">
            <v>1999</v>
          </cell>
          <cell r="AF2">
            <v>2000</v>
          </cell>
          <cell r="AG2">
            <v>2001</v>
          </cell>
          <cell r="AH2">
            <v>2002</v>
          </cell>
          <cell r="AI2">
            <v>2003</v>
          </cell>
          <cell r="AJ2">
            <v>2004</v>
          </cell>
          <cell r="AK2">
            <v>2005</v>
          </cell>
          <cell r="AL2">
            <v>2006</v>
          </cell>
          <cell r="AM2">
            <v>2007</v>
          </cell>
          <cell r="AN2">
            <v>2008</v>
          </cell>
          <cell r="AO2">
            <v>2009</v>
          </cell>
          <cell r="AP2">
            <v>2010</v>
          </cell>
          <cell r="AQ2">
            <v>2011</v>
          </cell>
          <cell r="AR2">
            <v>2012</v>
          </cell>
          <cell r="AS2">
            <v>2013</v>
          </cell>
          <cell r="AT2">
            <v>2014</v>
          </cell>
          <cell r="AU2">
            <v>2015</v>
          </cell>
          <cell r="AV2">
            <v>2016</v>
          </cell>
          <cell r="AW2">
            <v>2017</v>
          </cell>
          <cell r="AX2">
            <v>2018</v>
          </cell>
          <cell r="AY2">
            <v>2019</v>
          </cell>
          <cell r="AZ2">
            <v>2020</v>
          </cell>
          <cell r="BA2">
            <v>2021</v>
          </cell>
          <cell r="BB2">
            <v>2022</v>
          </cell>
          <cell r="BC2">
            <v>2023</v>
          </cell>
          <cell r="BD2">
            <v>2024</v>
          </cell>
          <cell r="BE2">
            <v>2025</v>
          </cell>
          <cell r="BF2">
            <v>2026</v>
          </cell>
          <cell r="BG2">
            <v>2027</v>
          </cell>
          <cell r="BH2">
            <v>2028</v>
          </cell>
          <cell r="BI2">
            <v>2029</v>
          </cell>
          <cell r="BJ2">
            <v>2030</v>
          </cell>
          <cell r="BK2">
            <v>2031</v>
          </cell>
          <cell r="BL2">
            <v>2032</v>
          </cell>
          <cell r="BM2">
            <v>2033</v>
          </cell>
          <cell r="BN2">
            <v>2034</v>
          </cell>
          <cell r="BO2">
            <v>2035</v>
          </cell>
          <cell r="BP2">
            <v>2036</v>
          </cell>
          <cell r="BQ2">
            <v>2037</v>
          </cell>
          <cell r="BR2">
            <v>2038</v>
          </cell>
          <cell r="BS2">
            <v>2039</v>
          </cell>
          <cell r="BT2">
            <v>2040</v>
          </cell>
        </row>
        <row r="3">
          <cell r="A3" t="str">
            <v>Balance price</v>
          </cell>
          <cell r="C3">
            <v>16.035</v>
          </cell>
          <cell r="D3">
            <v>16.43</v>
          </cell>
          <cell r="E3">
            <v>16</v>
          </cell>
          <cell r="F3">
            <v>17.239999999999998</v>
          </cell>
          <cell r="G3">
            <v>17.649999999999999</v>
          </cell>
          <cell r="H3">
            <v>18.05</v>
          </cell>
          <cell r="I3">
            <v>18.440000000000001</v>
          </cell>
          <cell r="J3">
            <v>18.82</v>
          </cell>
          <cell r="K3">
            <v>19.170000000000002</v>
          </cell>
          <cell r="L3">
            <v>19.53</v>
          </cell>
          <cell r="M3">
            <v>19.87</v>
          </cell>
          <cell r="N3">
            <v>20.190000000000001</v>
          </cell>
          <cell r="O3">
            <v>21.01</v>
          </cell>
          <cell r="P3">
            <v>21.84</v>
          </cell>
          <cell r="Q3">
            <v>22.66</v>
          </cell>
          <cell r="R3">
            <v>23.48</v>
          </cell>
          <cell r="S3">
            <v>24.3</v>
          </cell>
          <cell r="T3">
            <v>25.13</v>
          </cell>
          <cell r="U3">
            <v>25.95</v>
          </cell>
          <cell r="V3">
            <v>26.77</v>
          </cell>
          <cell r="W3">
            <v>27.6</v>
          </cell>
          <cell r="X3">
            <v>29.74</v>
          </cell>
          <cell r="Y3">
            <v>29.24</v>
          </cell>
          <cell r="Z3">
            <v>30.06</v>
          </cell>
          <cell r="AA3">
            <v>30.89</v>
          </cell>
          <cell r="AB3">
            <v>28.59</v>
          </cell>
          <cell r="AC3">
            <v>37.53</v>
          </cell>
          <cell r="AD3">
            <v>33.35</v>
          </cell>
          <cell r="AE3">
            <v>34.18</v>
          </cell>
          <cell r="AF3">
            <v>36.24</v>
          </cell>
          <cell r="AG3">
            <v>37</v>
          </cell>
          <cell r="AH3">
            <v>38</v>
          </cell>
          <cell r="AI3">
            <v>39</v>
          </cell>
          <cell r="AJ3">
            <v>43.61</v>
          </cell>
          <cell r="AK3">
            <v>43</v>
          </cell>
          <cell r="AL3">
            <v>43</v>
          </cell>
          <cell r="AM3">
            <v>50</v>
          </cell>
          <cell r="AN3">
            <v>59</v>
          </cell>
          <cell r="AO3">
            <v>61.62</v>
          </cell>
          <cell r="AP3">
            <v>83</v>
          </cell>
          <cell r="AQ3">
            <v>111</v>
          </cell>
          <cell r="AR3">
            <v>110.99222749999998</v>
          </cell>
          <cell r="AS3">
            <v>110</v>
          </cell>
          <cell r="AT3">
            <v>109.5</v>
          </cell>
          <cell r="AU3">
            <v>109</v>
          </cell>
          <cell r="AV3">
            <v>107.2</v>
          </cell>
          <cell r="AW3">
            <v>105.4</v>
          </cell>
          <cell r="AX3">
            <v>103.60000000000001</v>
          </cell>
          <cell r="AY3">
            <v>101.80000000000001</v>
          </cell>
          <cell r="AZ3">
            <v>100</v>
          </cell>
          <cell r="BA3">
            <v>100.4</v>
          </cell>
          <cell r="BB3">
            <v>100.80000000000001</v>
          </cell>
          <cell r="BC3">
            <v>101.20000000000002</v>
          </cell>
          <cell r="BD3">
            <v>101.60000000000002</v>
          </cell>
          <cell r="BE3">
            <v>102</v>
          </cell>
          <cell r="BF3">
            <v>102</v>
          </cell>
          <cell r="BG3">
            <v>102</v>
          </cell>
          <cell r="BH3">
            <v>102</v>
          </cell>
          <cell r="BI3">
            <v>102</v>
          </cell>
          <cell r="BJ3">
            <v>102</v>
          </cell>
          <cell r="BK3">
            <v>103.4</v>
          </cell>
          <cell r="BL3">
            <v>104.80000000000001</v>
          </cell>
          <cell r="BM3">
            <v>106.20000000000002</v>
          </cell>
          <cell r="BN3">
            <v>107.60000000000002</v>
          </cell>
          <cell r="BO3">
            <v>109</v>
          </cell>
          <cell r="BP3">
            <v>109</v>
          </cell>
          <cell r="BQ3">
            <v>109</v>
          </cell>
          <cell r="BR3">
            <v>109</v>
          </cell>
          <cell r="BS3">
            <v>109</v>
          </cell>
          <cell r="BT3">
            <v>109</v>
          </cell>
        </row>
        <row r="4">
          <cell r="A4" t="str">
            <v>Brent</v>
          </cell>
          <cell r="C4">
            <v>12.425270457600003</v>
          </cell>
          <cell r="D4">
            <v>13.338162895199998</v>
          </cell>
          <cell r="E4">
            <v>16.658509968099999</v>
          </cell>
          <cell r="F4">
            <v>52.851262549799998</v>
          </cell>
          <cell r="G4">
            <v>48.21403259529999</v>
          </cell>
          <cell r="H4">
            <v>50.587881344000003</v>
          </cell>
          <cell r="I4">
            <v>51.632678011199999</v>
          </cell>
          <cell r="J4">
            <v>48.368784969325148</v>
          </cell>
          <cell r="K4">
            <v>97.93831666666668</v>
          </cell>
          <cell r="L4">
            <v>100.54008944174755</v>
          </cell>
          <cell r="M4">
            <v>88.911532123212311</v>
          </cell>
          <cell r="N4">
            <v>76.852215854922278</v>
          </cell>
          <cell r="O4">
            <v>66.736420180722888</v>
          </cell>
          <cell r="P4">
            <v>62.307453512993263</v>
          </cell>
          <cell r="Q4">
            <v>57.614487360594801</v>
          </cell>
          <cell r="R4">
            <v>29.615600091240875</v>
          </cell>
          <cell r="S4">
            <v>36.503163095040499</v>
          </cell>
          <cell r="T4">
            <v>28.376619003857144</v>
          </cell>
          <cell r="U4">
            <v>33.062610480554035</v>
          </cell>
          <cell r="V4">
            <v>40.832917310342005</v>
          </cell>
          <cell r="W4">
            <v>33.03628093614391</v>
          </cell>
          <cell r="X4">
            <v>30.976547854364931</v>
          </cell>
          <cell r="Y4">
            <v>26.419255538503805</v>
          </cell>
          <cell r="Z4">
            <v>24.007632009263158</v>
          </cell>
          <cell r="AA4">
            <v>25.116239599988845</v>
          </cell>
          <cell r="AB4">
            <v>29.631288159385598</v>
          </cell>
          <cell r="AC4">
            <v>26.758053206619934</v>
          </cell>
          <cell r="AD4">
            <v>17.547534859806749</v>
          </cell>
          <cell r="AE4">
            <v>24.262733074755101</v>
          </cell>
          <cell r="AF4">
            <v>37.222635584197448</v>
          </cell>
          <cell r="AG4">
            <v>31.046778205211176</v>
          </cell>
          <cell r="AH4">
            <v>31.287971853230683</v>
          </cell>
          <cell r="AI4">
            <v>35.245377851146195</v>
          </cell>
          <cell r="AJ4">
            <v>45.565329989412383</v>
          </cell>
          <cell r="AK4">
            <v>62.795285975629795</v>
          </cell>
          <cell r="AL4">
            <v>72.685715648251488</v>
          </cell>
          <cell r="AM4">
            <v>78.532699145458224</v>
          </cell>
          <cell r="AN4">
            <v>101.60871546452765</v>
          </cell>
          <cell r="AO4">
            <v>64.661445964319441</v>
          </cell>
          <cell r="AP4">
            <v>83</v>
          </cell>
          <cell r="AQ4">
            <v>111.26</v>
          </cell>
          <cell r="AR4">
            <v>111.6</v>
          </cell>
        </row>
        <row r="5">
          <cell r="A5" t="str">
            <v>Probable price range</v>
          </cell>
          <cell r="AP5">
            <v>83</v>
          </cell>
          <cell r="AQ5">
            <v>111</v>
          </cell>
          <cell r="AR5">
            <v>120</v>
          </cell>
          <cell r="AS5">
            <v>120</v>
          </cell>
          <cell r="AT5">
            <v>120</v>
          </cell>
          <cell r="AU5">
            <v>120</v>
          </cell>
          <cell r="AV5">
            <v>119</v>
          </cell>
          <cell r="AW5">
            <v>118</v>
          </cell>
          <cell r="AX5">
            <v>118</v>
          </cell>
          <cell r="AY5">
            <v>118</v>
          </cell>
          <cell r="AZ5">
            <v>118</v>
          </cell>
          <cell r="BA5">
            <v>117</v>
          </cell>
          <cell r="BB5">
            <v>117</v>
          </cell>
          <cell r="BC5">
            <v>118</v>
          </cell>
          <cell r="BD5">
            <v>120</v>
          </cell>
          <cell r="BE5">
            <v>120</v>
          </cell>
          <cell r="BF5">
            <v>120</v>
          </cell>
          <cell r="BG5">
            <v>120</v>
          </cell>
          <cell r="BH5">
            <v>120</v>
          </cell>
          <cell r="BI5">
            <v>120</v>
          </cell>
          <cell r="BJ5">
            <v>120</v>
          </cell>
          <cell r="BK5">
            <v>121</v>
          </cell>
          <cell r="BL5">
            <v>123</v>
          </cell>
          <cell r="BM5">
            <v>124</v>
          </cell>
          <cell r="BN5">
            <v>124</v>
          </cell>
          <cell r="BO5">
            <v>126</v>
          </cell>
          <cell r="BP5">
            <v>126</v>
          </cell>
          <cell r="BQ5">
            <v>126</v>
          </cell>
          <cell r="BR5">
            <v>126</v>
          </cell>
          <cell r="BS5">
            <v>126</v>
          </cell>
          <cell r="BT5">
            <v>126</v>
          </cell>
        </row>
        <row r="6">
          <cell r="A6">
            <v>523</v>
          </cell>
          <cell r="AP6">
            <v>83</v>
          </cell>
          <cell r="AQ6">
            <v>94</v>
          </cell>
          <cell r="AR6">
            <v>94</v>
          </cell>
          <cell r="AS6">
            <v>94</v>
          </cell>
          <cell r="AT6">
            <v>93</v>
          </cell>
          <cell r="AU6">
            <v>92</v>
          </cell>
          <cell r="AV6">
            <v>90</v>
          </cell>
          <cell r="AW6">
            <v>88</v>
          </cell>
          <cell r="AX6">
            <v>87</v>
          </cell>
          <cell r="AY6">
            <v>85</v>
          </cell>
          <cell r="AZ6">
            <v>83</v>
          </cell>
          <cell r="BA6">
            <v>83</v>
          </cell>
          <cell r="BB6">
            <v>83</v>
          </cell>
          <cell r="BC6">
            <v>84</v>
          </cell>
          <cell r="BD6">
            <v>84</v>
          </cell>
          <cell r="BE6">
            <v>85</v>
          </cell>
          <cell r="BF6">
            <v>85</v>
          </cell>
          <cell r="BG6">
            <v>85</v>
          </cell>
          <cell r="BH6">
            <v>85</v>
          </cell>
          <cell r="BI6">
            <v>85</v>
          </cell>
          <cell r="BJ6">
            <v>85</v>
          </cell>
          <cell r="BK6">
            <v>85</v>
          </cell>
          <cell r="BL6">
            <v>85</v>
          </cell>
          <cell r="BM6">
            <v>85</v>
          </cell>
          <cell r="BN6">
            <v>85</v>
          </cell>
          <cell r="BO6">
            <v>87</v>
          </cell>
          <cell r="BP6">
            <v>87</v>
          </cell>
          <cell r="BQ6">
            <v>87</v>
          </cell>
          <cell r="BR6">
            <v>87</v>
          </cell>
          <cell r="BS6">
            <v>87</v>
          </cell>
          <cell r="BT6">
            <v>87</v>
          </cell>
        </row>
      </sheetData>
      <sheetData sheetId="36"/>
      <sheetData sheetId="37"/>
      <sheetData sheetId="38"/>
      <sheetData sheetId="39"/>
      <sheetData sheetId="40"/>
      <sheetData sheetId="41"/>
      <sheetData sheetId="42">
        <row r="1">
          <cell r="B1">
            <v>2011</v>
          </cell>
          <cell r="C1">
            <v>2012</v>
          </cell>
          <cell r="D1">
            <v>2013</v>
          </cell>
          <cell r="E1">
            <v>2014</v>
          </cell>
          <cell r="F1">
            <v>2015</v>
          </cell>
          <cell r="G1">
            <v>2016</v>
          </cell>
          <cell r="H1">
            <v>2017</v>
          </cell>
          <cell r="I1">
            <v>2018</v>
          </cell>
          <cell r="J1">
            <v>2019</v>
          </cell>
          <cell r="K1">
            <v>2020</v>
          </cell>
          <cell r="L1">
            <v>2021</v>
          </cell>
          <cell r="M1">
            <v>2022</v>
          </cell>
          <cell r="N1">
            <v>2023</v>
          </cell>
          <cell r="O1">
            <v>2024</v>
          </cell>
          <cell r="P1">
            <v>2025</v>
          </cell>
          <cell r="Q1">
            <v>2026</v>
          </cell>
          <cell r="R1">
            <v>2027</v>
          </cell>
          <cell r="S1">
            <v>2028</v>
          </cell>
          <cell r="T1">
            <v>2029</v>
          </cell>
          <cell r="U1">
            <v>2030</v>
          </cell>
          <cell r="V1">
            <v>2031</v>
          </cell>
          <cell r="W1">
            <v>2032</v>
          </cell>
          <cell r="X1">
            <v>2033</v>
          </cell>
          <cell r="Y1">
            <v>2034</v>
          </cell>
          <cell r="Z1">
            <v>2035</v>
          </cell>
          <cell r="AA1">
            <v>2036</v>
          </cell>
          <cell r="AB1">
            <v>2037</v>
          </cell>
          <cell r="AC1">
            <v>2038</v>
          </cell>
          <cell r="AD1">
            <v>2039</v>
          </cell>
          <cell r="AE1">
            <v>2040</v>
          </cell>
        </row>
        <row r="6">
          <cell r="A6" t="str">
            <v>Price increase by the amount of forecasted spare crude oil production capacity</v>
          </cell>
          <cell r="B6">
            <v>-11</v>
          </cell>
          <cell r="C6">
            <v>-110.99222749999998</v>
          </cell>
          <cell r="D6">
            <v>-110.5</v>
          </cell>
          <cell r="E6">
            <v>-110</v>
          </cell>
          <cell r="F6">
            <v>-109</v>
          </cell>
          <cell r="G6">
            <v>-107.2</v>
          </cell>
          <cell r="H6">
            <v>-105.4</v>
          </cell>
          <cell r="I6">
            <v>-103.60000000000001</v>
          </cell>
          <cell r="J6">
            <v>-101.80000000000001</v>
          </cell>
          <cell r="K6">
            <v>-2</v>
          </cell>
          <cell r="L6">
            <v>-100.4</v>
          </cell>
          <cell r="M6">
            <v>-100.80000000000001</v>
          </cell>
          <cell r="N6">
            <v>-101.20000000000002</v>
          </cell>
          <cell r="O6">
            <v>-101.60000000000002</v>
          </cell>
          <cell r="P6">
            <v>-102</v>
          </cell>
          <cell r="Q6">
            <v>-102</v>
          </cell>
          <cell r="R6">
            <v>-102</v>
          </cell>
          <cell r="S6">
            <v>-102</v>
          </cell>
          <cell r="T6">
            <v>-102</v>
          </cell>
          <cell r="U6">
            <v>-2</v>
          </cell>
          <cell r="V6">
            <v>-11</v>
          </cell>
          <cell r="W6">
            <v>-11</v>
          </cell>
          <cell r="X6">
            <v>-11</v>
          </cell>
          <cell r="Y6">
            <v>-11</v>
          </cell>
          <cell r="Z6">
            <v>-109</v>
          </cell>
          <cell r="AA6">
            <v>-109</v>
          </cell>
          <cell r="AB6">
            <v>-109</v>
          </cell>
          <cell r="AC6">
            <v>-109</v>
          </cell>
          <cell r="AD6">
            <v>-109</v>
          </cell>
          <cell r="AE6">
            <v>-6</v>
          </cell>
        </row>
        <row r="7">
          <cell r="A7" t="str">
            <v>Price decrese by the amoung of forecasted spare crude oil production capacity</v>
          </cell>
          <cell r="B7">
            <v>5</v>
          </cell>
          <cell r="C7">
            <v>-110.99222749999998</v>
          </cell>
          <cell r="D7">
            <v>-110.5</v>
          </cell>
          <cell r="E7">
            <v>-110</v>
          </cell>
          <cell r="F7">
            <v>-109</v>
          </cell>
          <cell r="G7">
            <v>-107.2</v>
          </cell>
          <cell r="H7">
            <v>-105.4</v>
          </cell>
          <cell r="I7">
            <v>-103.60000000000001</v>
          </cell>
          <cell r="J7">
            <v>-101.80000000000001</v>
          </cell>
          <cell r="K7">
            <v>5</v>
          </cell>
          <cell r="L7">
            <v>-100.4</v>
          </cell>
          <cell r="M7">
            <v>-100.80000000000001</v>
          </cell>
          <cell r="N7">
            <v>-101.20000000000002</v>
          </cell>
          <cell r="O7">
            <v>-101.60000000000002</v>
          </cell>
          <cell r="P7">
            <v>-102</v>
          </cell>
          <cell r="Q7">
            <v>-102</v>
          </cell>
          <cell r="R7">
            <v>-102</v>
          </cell>
          <cell r="S7">
            <v>-102</v>
          </cell>
          <cell r="T7">
            <v>-102</v>
          </cell>
          <cell r="U7">
            <v>7</v>
          </cell>
          <cell r="V7">
            <v>5</v>
          </cell>
          <cell r="W7">
            <v>5</v>
          </cell>
          <cell r="X7">
            <v>5</v>
          </cell>
          <cell r="Y7">
            <v>5</v>
          </cell>
          <cell r="Z7">
            <v>-109</v>
          </cell>
          <cell r="AA7">
            <v>-109</v>
          </cell>
          <cell r="AB7">
            <v>-109</v>
          </cell>
          <cell r="AC7">
            <v>-109</v>
          </cell>
          <cell r="AD7">
            <v>-109</v>
          </cell>
          <cell r="AE7">
            <v>9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47">
          <cell r="C47" t="str">
            <v>Base scenario</v>
          </cell>
          <cell r="D47" t="str">
            <v>Shale breakthrough</v>
          </cell>
        </row>
        <row r="49">
          <cell r="B49" t="str">
            <v>Europe</v>
          </cell>
          <cell r="C49">
            <v>-69.299999999999955</v>
          </cell>
          <cell r="D49">
            <v>-48</v>
          </cell>
        </row>
        <row r="50">
          <cell r="B50" t="str">
            <v>Asia</v>
          </cell>
          <cell r="C50">
            <v>283.5</v>
          </cell>
          <cell r="D50">
            <v>330.5</v>
          </cell>
        </row>
        <row r="52">
          <cell r="B52" t="str">
            <v>CIS</v>
          </cell>
          <cell r="C52">
            <v>-182.6</v>
          </cell>
          <cell r="D52">
            <v>-229.9</v>
          </cell>
        </row>
        <row r="53">
          <cell r="B53" t="str">
            <v>Middle East</v>
          </cell>
          <cell r="C53">
            <v>60.599999999999909</v>
          </cell>
          <cell r="D53">
            <v>92.200000000000045</v>
          </cell>
        </row>
        <row r="54">
          <cell r="B54" t="str">
            <v>North America</v>
          </cell>
          <cell r="C54">
            <v>67.900000000000006</v>
          </cell>
          <cell r="D54">
            <v>123.5</v>
          </cell>
        </row>
        <row r="56">
          <cell r="B56" t="str">
            <v>South and Central America</v>
          </cell>
          <cell r="C56">
            <v>-5.0999999999999943</v>
          </cell>
          <cell r="D56">
            <v>9.5</v>
          </cell>
        </row>
      </sheetData>
      <sheetData sheetId="75">
        <row r="4">
          <cell r="H4" t="str">
            <v>Base scenario</v>
          </cell>
          <cell r="I4" t="str">
            <v>Shale breakthrough</v>
          </cell>
        </row>
        <row r="5">
          <cell r="A5" t="str">
            <v>North America</v>
          </cell>
          <cell r="H5">
            <v>-112.31923499991727</v>
          </cell>
          <cell r="I5">
            <v>-80.950591890984512</v>
          </cell>
        </row>
        <row r="6">
          <cell r="A6" t="str">
            <v>Europe</v>
          </cell>
          <cell r="H6">
            <v>257.92597993305827</v>
          </cell>
          <cell r="I6">
            <v>260.48875122098485</v>
          </cell>
        </row>
        <row r="9">
          <cell r="A9" t="str">
            <v>Asia</v>
          </cell>
          <cell r="H9">
            <v>495.15153823816695</v>
          </cell>
          <cell r="I9">
            <v>411.09730119998301</v>
          </cell>
        </row>
        <row r="10">
          <cell r="A10" t="str">
            <v>CIS</v>
          </cell>
          <cell r="H10">
            <v>289.52216280880953</v>
          </cell>
          <cell r="I10">
            <v>239.87372825698813</v>
          </cell>
        </row>
        <row r="11">
          <cell r="A11" t="str">
            <v>South and Central America</v>
          </cell>
          <cell r="H11">
            <v>13.492843639111809</v>
          </cell>
          <cell r="I11">
            <v>15.37106276976102</v>
          </cell>
        </row>
        <row r="12">
          <cell r="A12" t="str">
            <v>Africa</v>
          </cell>
          <cell r="H12">
            <v>140.12270396911714</v>
          </cell>
          <cell r="I12">
            <v>137.20698505879227</v>
          </cell>
        </row>
        <row r="13">
          <cell r="A13" t="str">
            <v>Middle East</v>
          </cell>
          <cell r="H13">
            <v>197.59798291040312</v>
          </cell>
          <cell r="I13">
            <v>198.16109460057578</v>
          </cell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>
        <row r="8">
          <cell r="C8">
            <v>2010</v>
          </cell>
          <cell r="F8">
            <v>2015</v>
          </cell>
          <cell r="I8">
            <v>2020</v>
          </cell>
          <cell r="L8">
            <v>2025</v>
          </cell>
          <cell r="O8">
            <v>2030</v>
          </cell>
          <cell r="R8">
            <v>2035</v>
          </cell>
          <cell r="U8">
            <v>2040</v>
          </cell>
        </row>
        <row r="9">
          <cell r="B9" t="str">
            <v>Pipeline gas</v>
          </cell>
          <cell r="C9">
            <v>253.44999999999993</v>
          </cell>
          <cell r="E9">
            <v>252.02245465138742</v>
          </cell>
          <cell r="F9">
            <v>249.62245465138739</v>
          </cell>
          <cell r="H9">
            <v>266.19316957547056</v>
          </cell>
          <cell r="I9">
            <v>236.99316957547057</v>
          </cell>
          <cell r="K9">
            <v>302.03820800190334</v>
          </cell>
          <cell r="L9">
            <v>227.93820800190332</v>
          </cell>
          <cell r="N9">
            <v>315.7071890709542</v>
          </cell>
          <cell r="O9">
            <v>221.10718907095418</v>
          </cell>
          <cell r="Q9">
            <v>335.25359453547708</v>
          </cell>
          <cell r="R9">
            <v>221.45359453547709</v>
          </cell>
          <cell r="T9">
            <v>334.3</v>
          </cell>
          <cell r="U9">
            <v>250.3</v>
          </cell>
        </row>
        <row r="10">
          <cell r="B10" t="str">
            <v>LNG</v>
          </cell>
          <cell r="C10">
            <v>3</v>
          </cell>
          <cell r="E10">
            <v>13.8</v>
          </cell>
          <cell r="F10">
            <v>13.8</v>
          </cell>
          <cell r="H10">
            <v>25.1</v>
          </cell>
          <cell r="I10">
            <v>29.7</v>
          </cell>
          <cell r="K10">
            <v>30</v>
          </cell>
          <cell r="L10">
            <v>39.700000000000003</v>
          </cell>
          <cell r="N10">
            <v>42</v>
          </cell>
          <cell r="O10">
            <v>68</v>
          </cell>
          <cell r="Q10">
            <v>65.8</v>
          </cell>
          <cell r="R10">
            <v>100.1</v>
          </cell>
          <cell r="T10">
            <v>77</v>
          </cell>
          <cell r="U10">
            <v>101.7</v>
          </cell>
        </row>
        <row r="11">
          <cell r="B11" t="str">
            <v>Oil</v>
          </cell>
          <cell r="C11">
            <v>251.03129676351239</v>
          </cell>
          <cell r="E11">
            <v>339.13196400000004</v>
          </cell>
          <cell r="F11">
            <v>280.58632000000006</v>
          </cell>
          <cell r="H11">
            <v>333.42532</v>
          </cell>
          <cell r="I11">
            <v>247.40493600000008</v>
          </cell>
          <cell r="K11">
            <v>320.38472000000002</v>
          </cell>
          <cell r="L11">
            <v>217.05375999999993</v>
          </cell>
          <cell r="N11">
            <v>298.63196534425776</v>
          </cell>
          <cell r="O11">
            <v>219.92975999999999</v>
          </cell>
          <cell r="Q11">
            <v>273.319230506145</v>
          </cell>
          <cell r="R11">
            <v>206.34897400819338</v>
          </cell>
          <cell r="T11">
            <v>243.04999999999998</v>
          </cell>
          <cell r="U11">
            <v>206.82798613770316</v>
          </cell>
        </row>
        <row r="12">
          <cell r="B12" t="str">
            <v>Oil products</v>
          </cell>
          <cell r="C12">
            <v>299.83007907648755</v>
          </cell>
          <cell r="E12">
            <v>203.27754534861265</v>
          </cell>
          <cell r="F12">
            <v>199.5775453486126</v>
          </cell>
          <cell r="H12">
            <v>186.90683042452946</v>
          </cell>
          <cell r="I12">
            <v>171.10683042452945</v>
          </cell>
          <cell r="K12">
            <v>175.56179199809668</v>
          </cell>
          <cell r="L12">
            <v>147.2617919980967</v>
          </cell>
          <cell r="N12">
            <v>169.99281092904579</v>
          </cell>
          <cell r="O12">
            <v>134.2928109290458</v>
          </cell>
          <cell r="Q12">
            <v>155.84640546452289</v>
          </cell>
          <cell r="R12">
            <v>108.44640546452294</v>
          </cell>
          <cell r="T12">
            <v>146.49999999999997</v>
          </cell>
          <cell r="U12">
            <v>97.100000000000051</v>
          </cell>
        </row>
        <row r="13">
          <cell r="B13" t="str">
            <v>Coal, electricity</v>
          </cell>
          <cell r="C13">
            <v>86.035624160000111</v>
          </cell>
          <cell r="E13">
            <v>108.26803599999994</v>
          </cell>
          <cell r="F13">
            <v>100.11367999999999</v>
          </cell>
          <cell r="H13">
            <v>109.07468000000006</v>
          </cell>
          <cell r="I13">
            <v>98.095063999999923</v>
          </cell>
          <cell r="K13">
            <v>108.41527999999988</v>
          </cell>
          <cell r="L13">
            <v>97.346239999999938</v>
          </cell>
          <cell r="N13">
            <v>102.4680346557422</v>
          </cell>
          <cell r="O13">
            <v>92.070240000000013</v>
          </cell>
          <cell r="Q13">
            <v>99.58076949385503</v>
          </cell>
          <cell r="R13">
            <v>87.85102599180658</v>
          </cell>
          <cell r="T13">
            <v>89.650000000000034</v>
          </cell>
          <cell r="U13">
            <v>75.272013862296774</v>
          </cell>
        </row>
      </sheetData>
      <sheetData sheetId="94"/>
      <sheetData sheetId="95">
        <row r="3">
          <cell r="D3">
            <v>2015</v>
          </cell>
          <cell r="I3">
            <v>2020</v>
          </cell>
          <cell r="N3">
            <v>2025</v>
          </cell>
          <cell r="S3">
            <v>2030</v>
          </cell>
          <cell r="X3">
            <v>2035</v>
          </cell>
          <cell r="AC3">
            <v>2040</v>
          </cell>
        </row>
        <row r="4">
          <cell r="A4" t="str">
            <v>Oil, oil products</v>
          </cell>
          <cell r="B4">
            <v>542.95191885796123</v>
          </cell>
          <cell r="C4">
            <v>433.93150426932817</v>
          </cell>
          <cell r="D4">
            <v>497.13750426932819</v>
          </cell>
          <cell r="E4">
            <v>497.13750426932819</v>
          </cell>
          <cell r="G4">
            <v>520.85248257495391</v>
          </cell>
          <cell r="H4">
            <v>368.70940661006023</v>
          </cell>
          <cell r="I4">
            <v>468.1230066100602</v>
          </cell>
          <cell r="J4">
            <v>434.28205661006024</v>
          </cell>
          <cell r="L4">
            <v>496.44245851009475</v>
          </cell>
          <cell r="M4">
            <v>315.612207064899</v>
          </cell>
          <cell r="N4">
            <v>435.732207064899</v>
          </cell>
          <cell r="O4">
            <v>398.66946706489898</v>
          </cell>
          <cell r="Q4">
            <v>469.09340104957676</v>
          </cell>
          <cell r="R4">
            <v>311.19603250012415</v>
          </cell>
          <cell r="S4">
            <v>414.29903250012421</v>
          </cell>
          <cell r="T4">
            <v>387.7010325001242</v>
          </cell>
          <cell r="V4">
            <v>429.5948016066385</v>
          </cell>
          <cell r="W4">
            <v>275.80844833407815</v>
          </cell>
          <cell r="X4">
            <v>377.19544833407809</v>
          </cell>
          <cell r="Y4">
            <v>358.46244833407815</v>
          </cell>
          <cell r="AA4">
            <v>389.93954999999988</v>
          </cell>
          <cell r="AB4">
            <v>269.0723255332062</v>
          </cell>
          <cell r="AC4">
            <v>370.31632553320617</v>
          </cell>
          <cell r="AD4">
            <v>361.57902553320616</v>
          </cell>
        </row>
        <row r="5">
          <cell r="A5" t="str">
            <v>Natural gas</v>
          </cell>
          <cell r="B5">
            <v>266.08827710603879</v>
          </cell>
          <cell r="C5">
            <v>256.25600000000003</v>
          </cell>
          <cell r="D5">
            <v>262.66239999999999</v>
          </cell>
          <cell r="E5">
            <v>261.86160000000001</v>
          </cell>
          <cell r="G5">
            <v>291.58446274504604</v>
          </cell>
          <cell r="H5">
            <v>284.1696</v>
          </cell>
          <cell r="I5">
            <v>287.48720000000003</v>
          </cell>
          <cell r="J5">
            <v>286</v>
          </cell>
          <cell r="L5">
            <v>332.37024620990519</v>
          </cell>
          <cell r="M5">
            <v>266.66639999999995</v>
          </cell>
          <cell r="N5">
            <v>271.81439999999998</v>
          </cell>
          <cell r="O5">
            <v>264.14959999999996</v>
          </cell>
          <cell r="Q5">
            <v>358.06489626002514</v>
          </cell>
          <cell r="R5">
            <v>287.71599999999995</v>
          </cell>
          <cell r="S5">
            <v>293.32159999999999</v>
          </cell>
          <cell r="T5">
            <v>285.88560000000001</v>
          </cell>
          <cell r="V5">
            <v>401.45464813001252</v>
          </cell>
          <cell r="W5">
            <v>312.19759999999997</v>
          </cell>
          <cell r="X5">
            <v>352.58080000000001</v>
          </cell>
          <cell r="Y5">
            <v>329.35759999999999</v>
          </cell>
          <cell r="AA5">
            <v>411.71129999999994</v>
          </cell>
          <cell r="AB5">
            <v>364.24960000000004</v>
          </cell>
          <cell r="AC5">
            <v>356.01279999999997</v>
          </cell>
          <cell r="AD5">
            <v>343.2</v>
          </cell>
        </row>
        <row r="11">
          <cell r="C11">
            <v>-54.644005443937324</v>
          </cell>
          <cell r="D11">
            <v>-69.931645986214647</v>
          </cell>
          <cell r="E11">
            <v>-77.440855840912164</v>
          </cell>
          <cell r="H11">
            <v>-97.552609867470252</v>
          </cell>
          <cell r="I11">
            <v>-107.37736363906033</v>
          </cell>
          <cell r="J11">
            <v>-127.05671837215957</v>
          </cell>
          <cell r="M11">
            <v>-114.75198028763054</v>
          </cell>
          <cell r="N11">
            <v>-110.43012822399956</v>
          </cell>
          <cell r="O11">
            <v>-132.51028332297858</v>
          </cell>
          <cell r="R11">
            <v>-118.13970940372919</v>
          </cell>
          <cell r="S11">
            <v>-116.25713126475586</v>
          </cell>
          <cell r="T11">
            <v>-135.77774269133553</v>
          </cell>
          <cell r="W11">
            <v>-116.98802886853903</v>
          </cell>
          <cell r="X11">
            <v>-107.93402934472256</v>
          </cell>
          <cell r="Y11">
            <v>-125.98248828182298</v>
          </cell>
          <cell r="AB11">
            <v>-101.79099039699344</v>
          </cell>
          <cell r="AC11">
            <v>-87.599396579241471</v>
          </cell>
          <cell r="AD11">
            <v>-100.34316083579644</v>
          </cell>
        </row>
        <row r="12">
          <cell r="C12">
            <v>-1.8439226618900557</v>
          </cell>
          <cell r="D12">
            <v>-25.143080941401617</v>
          </cell>
          <cell r="E12">
            <v>-26.509127666242311</v>
          </cell>
          <cell r="H12">
            <v>-13.290762710458385</v>
          </cell>
          <cell r="I12">
            <v>-35.48263242544256</v>
          </cell>
          <cell r="J12">
            <v>-33.817796281811802</v>
          </cell>
          <cell r="M12">
            <v>-41.064792087408243</v>
          </cell>
          <cell r="N12">
            <v>-61.048725474759671</v>
          </cell>
          <cell r="O12">
            <v>-63.798220211370719</v>
          </cell>
          <cell r="R12">
            <v>-48.750664797102189</v>
          </cell>
          <cell r="S12">
            <v>-72.171199834825828</v>
          </cell>
          <cell r="T12">
            <v>-75.693086885460602</v>
          </cell>
          <cell r="W12">
            <v>-50.10500559311491</v>
          </cell>
          <cell r="X12">
            <v>-73.726789208454747</v>
          </cell>
          <cell r="Y12">
            <v>-83.148340555005248</v>
          </cell>
          <cell r="AB12">
            <v>-20.85766594357203</v>
          </cell>
          <cell r="AC12">
            <v>-75.041472620551929</v>
          </cell>
          <cell r="AD12">
            <v>-88.301062499999986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gdp compar"/>
      <sheetName val="co2"/>
      <sheetName val="TPES"/>
      <sheetName val="TPES2"/>
      <sheetName val="electricity"/>
      <sheetName val="electricity2"/>
      <sheetName val="газ"/>
      <sheetName val="газ по типам ресурсов"/>
      <sheetName val="кривая предлож 2010"/>
      <sheetName val="кривая предлож 2040 сланц"/>
      <sheetName val="sample"/>
      <sheetName val="sample2"/>
      <sheetName val="supply curve base sc"/>
      <sheetName val="Лист4"/>
      <sheetName val="рисунок 16"/>
      <sheetName val="торгов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ata"/>
      <sheetName val="Fuels"/>
    </sheetNames>
    <sheetDataSet>
      <sheetData sheetId="0" refreshError="1"/>
      <sheetData sheetId="1">
        <row r="2">
          <cell r="A2" t="str">
            <v>ABCoal</v>
          </cell>
          <cell r="B2" t="str">
            <v>AB</v>
          </cell>
          <cell r="C2" t="str">
            <v>Coal</v>
          </cell>
          <cell r="D2">
            <v>1.04463438193003E-2</v>
          </cell>
          <cell r="E2">
            <v>0.332366352081299</v>
          </cell>
          <cell r="F2">
            <v>10726.017167943508</v>
          </cell>
          <cell r="G2">
            <v>1.6907183347734693</v>
          </cell>
          <cell r="H2">
            <v>18.134673884937094</v>
          </cell>
          <cell r="I2">
            <v>0</v>
          </cell>
          <cell r="J2">
            <v>7.1720914675682907</v>
          </cell>
          <cell r="K2">
            <v>25.306765352505384</v>
          </cell>
        </row>
        <row r="3">
          <cell r="A3" t="str">
            <v>ABGas-CC</v>
          </cell>
          <cell r="B3" t="str">
            <v>AB</v>
          </cell>
          <cell r="C3" t="str">
            <v>Gas-CC</v>
          </cell>
          <cell r="D3">
            <v>0.15566635052363101</v>
          </cell>
          <cell r="E3">
            <v>0.48071645021438603</v>
          </cell>
          <cell r="F3">
            <v>7313.3709770214664</v>
          </cell>
          <cell r="G3">
            <v>5.2814369188967998</v>
          </cell>
          <cell r="H3">
            <v>38.625107479629527</v>
          </cell>
          <cell r="I3">
            <v>0</v>
          </cell>
          <cell r="J3">
            <v>2.0460920752441929</v>
          </cell>
          <cell r="K3">
            <v>40.671199554873724</v>
          </cell>
        </row>
        <row r="4">
          <cell r="A4" t="str">
            <v>ABGas-CT</v>
          </cell>
          <cell r="B4" t="str">
            <v>AB</v>
          </cell>
          <cell r="C4" t="str">
            <v>Gas-CT</v>
          </cell>
          <cell r="D4">
            <v>0.76804367860158296</v>
          </cell>
          <cell r="E4">
            <v>0.16017461617787701</v>
          </cell>
          <cell r="F4">
            <v>10935.349194383118</v>
          </cell>
          <cell r="G4">
            <v>5.2520201511294804</v>
          </cell>
          <cell r="H4">
            <v>57.432674328537665</v>
          </cell>
          <cell r="I4">
            <v>0</v>
          </cell>
          <cell r="J4">
            <v>3.7209423809182902</v>
          </cell>
          <cell r="K4">
            <v>61.153616709455953</v>
          </cell>
        </row>
        <row r="5">
          <cell r="A5" t="str">
            <v>ABGas-ST</v>
          </cell>
          <cell r="B5" t="str">
            <v>AB</v>
          </cell>
          <cell r="C5" t="str">
            <v>Gas-ST</v>
          </cell>
          <cell r="D5">
            <v>4.2576764822006202E-2</v>
          </cell>
          <cell r="E5">
            <v>0</v>
          </cell>
          <cell r="F5">
            <v>11432.991302282582</v>
          </cell>
          <cell r="G5">
            <v>5.0027642284584264</v>
          </cell>
          <cell r="H5">
            <v>57.196559911335626</v>
          </cell>
          <cell r="I5">
            <v>0</v>
          </cell>
          <cell r="J5">
            <v>6.6659531189505214</v>
          </cell>
          <cell r="K5">
            <v>63.862513030286145</v>
          </cell>
        </row>
        <row r="6">
          <cell r="A6" t="str">
            <v>ABNuclear</v>
          </cell>
          <cell r="B6" t="str">
            <v>AB</v>
          </cell>
          <cell r="C6" t="str">
            <v>Nuclear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ABOil-ST</v>
          </cell>
          <cell r="B7" t="str">
            <v>AB</v>
          </cell>
          <cell r="C7" t="str">
            <v>Oil-ST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A8" t="str">
            <v>ABOther</v>
          </cell>
          <cell r="B8" t="str">
            <v>AB</v>
          </cell>
          <cell r="C8" t="str">
            <v>Other</v>
          </cell>
          <cell r="D8">
            <v>2.3266856670379601E-2</v>
          </cell>
          <cell r="E8">
            <v>2.6742580731709799E-2</v>
          </cell>
          <cell r="F8">
            <v>9904.685523401864</v>
          </cell>
          <cell r="G8">
            <v>5.2095646835543841</v>
          </cell>
          <cell r="H8">
            <v>51.599099904426716</v>
          </cell>
          <cell r="I8">
            <v>0</v>
          </cell>
          <cell r="J8">
            <v>4.1029532436180887</v>
          </cell>
          <cell r="K8">
            <v>55.702053148044804</v>
          </cell>
        </row>
        <row r="9">
          <cell r="A9" t="str">
            <v>BCCoal</v>
          </cell>
          <cell r="B9" t="str">
            <v>BC</v>
          </cell>
          <cell r="C9" t="str">
            <v>Coal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BCGas-CC</v>
          </cell>
          <cell r="B10" t="str">
            <v>BC</v>
          </cell>
          <cell r="C10" t="str">
            <v>Gas-CC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BCGas-CT</v>
          </cell>
          <cell r="B11" t="str">
            <v>BC</v>
          </cell>
          <cell r="C11" t="str">
            <v>Gas-CT</v>
          </cell>
          <cell r="D11">
            <v>2.13675208886464E-2</v>
          </cell>
          <cell r="E11">
            <v>0</v>
          </cell>
          <cell r="F11">
            <v>13542.060448208415</v>
          </cell>
          <cell r="G11">
            <v>4.7434144596532102</v>
          </cell>
          <cell r="H11">
            <v>64.235605343529613</v>
          </cell>
          <cell r="I11">
            <v>0</v>
          </cell>
          <cell r="J11">
            <v>4.1029532388291754</v>
          </cell>
          <cell r="K11">
            <v>68.338558582358786</v>
          </cell>
        </row>
        <row r="12">
          <cell r="A12" t="str">
            <v>BCGas-ST</v>
          </cell>
          <cell r="B12" t="str">
            <v>BC</v>
          </cell>
          <cell r="C12" t="str">
            <v>Gas-ST</v>
          </cell>
          <cell r="D12">
            <v>0.62282368024190304</v>
          </cell>
          <cell r="E12">
            <v>0.121471100648244</v>
          </cell>
          <cell r="F12">
            <v>9630.0000378558925</v>
          </cell>
          <cell r="G12">
            <v>5.2968409341615716</v>
          </cell>
          <cell r="H12">
            <v>51.008578396492574</v>
          </cell>
          <cell r="I12">
            <v>0</v>
          </cell>
          <cell r="J12">
            <v>6.6659530129855522</v>
          </cell>
          <cell r="K12">
            <v>57.674531409478128</v>
          </cell>
        </row>
        <row r="13">
          <cell r="A13" t="str">
            <v>BCNuclear</v>
          </cell>
          <cell r="B13" t="str">
            <v>BC</v>
          </cell>
          <cell r="C13" t="str">
            <v>Nuclear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BCOil-ST</v>
          </cell>
          <cell r="B14" t="str">
            <v>BC</v>
          </cell>
          <cell r="C14" t="str">
            <v>Oil-ST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BCOther</v>
          </cell>
          <cell r="B15" t="str">
            <v>BC</v>
          </cell>
          <cell r="C15" t="str">
            <v>Other</v>
          </cell>
          <cell r="D15">
            <v>0.35580881118774399</v>
          </cell>
          <cell r="E15">
            <v>0.87852887471516905</v>
          </cell>
          <cell r="F15">
            <v>11499.999957786809</v>
          </cell>
          <cell r="G15">
            <v>5.3844532138954695E-2</v>
          </cell>
          <cell r="H15">
            <v>0.61921211732502957</v>
          </cell>
          <cell r="I15">
            <v>0</v>
          </cell>
          <cell r="J15">
            <v>2.0460921313220268</v>
          </cell>
          <cell r="K15">
            <v>2.6653042486470566</v>
          </cell>
        </row>
        <row r="16">
          <cell r="A16" t="str">
            <v>ECARCoal</v>
          </cell>
          <cell r="B16" t="str">
            <v>ECAR</v>
          </cell>
          <cell r="C16" t="str">
            <v>Coal</v>
          </cell>
          <cell r="D16">
            <v>0.50835251823250494</v>
          </cell>
          <cell r="E16">
            <v>0.9010091453655531</v>
          </cell>
          <cell r="F16">
            <v>9855.2572066204539</v>
          </cell>
          <cell r="G16">
            <v>2.0378950473116166</v>
          </cell>
          <cell r="H16">
            <v>20.083979851353941</v>
          </cell>
          <cell r="I16">
            <v>8.9435547466768934</v>
          </cell>
          <cell r="J16">
            <v>1.9088342757204257</v>
          </cell>
          <cell r="K16">
            <v>30.93636887375126</v>
          </cell>
        </row>
        <row r="17">
          <cell r="A17" t="str">
            <v>ECARGas-CC</v>
          </cell>
          <cell r="B17" t="str">
            <v>ECAR</v>
          </cell>
          <cell r="C17" t="str">
            <v>Gas-CC</v>
          </cell>
          <cell r="D17">
            <v>0.1824882507360974</v>
          </cell>
          <cell r="E17">
            <v>6.0281612465756744E-2</v>
          </cell>
          <cell r="F17">
            <v>7924.2325206171081</v>
          </cell>
          <cell r="G17">
            <v>6.5081038092731989</v>
          </cell>
          <cell r="H17">
            <v>51.571727852994762</v>
          </cell>
          <cell r="I17">
            <v>0.29546157630472147</v>
          </cell>
          <cell r="J17">
            <v>2.0460921461384629</v>
          </cell>
          <cell r="K17">
            <v>53.913281575437949</v>
          </cell>
        </row>
        <row r="18">
          <cell r="A18" t="str">
            <v>ECARGas-CT</v>
          </cell>
          <cell r="B18" t="str">
            <v>ECAR</v>
          </cell>
          <cell r="C18" t="str">
            <v>Gas-CT</v>
          </cell>
          <cell r="D18">
            <v>0.22315450307344739</v>
          </cell>
          <cell r="E18">
            <v>1.5151901789977454E-2</v>
          </cell>
          <cell r="F18">
            <v>10988.676390692326</v>
          </cell>
          <cell r="G18">
            <v>6.5257595899745953</v>
          </cell>
          <cell r="H18">
            <v>71.709460337687872</v>
          </cell>
          <cell r="I18">
            <v>0.66910354754273693</v>
          </cell>
          <cell r="J18">
            <v>4.1035368794621316</v>
          </cell>
          <cell r="K18">
            <v>76.482100764692731</v>
          </cell>
        </row>
        <row r="19">
          <cell r="A19" t="str">
            <v>ECARGas-ST</v>
          </cell>
          <cell r="B19" t="str">
            <v>ECAR</v>
          </cell>
          <cell r="C19" t="str">
            <v>Gas-ST</v>
          </cell>
          <cell r="D19">
            <v>2.8045124662038817E-2</v>
          </cell>
          <cell r="E19">
            <v>3.7798498814061599E-3</v>
          </cell>
          <cell r="F19">
            <v>11233.553445898369</v>
          </cell>
          <cell r="G19">
            <v>6.3950319265419253</v>
          </cell>
          <cell r="H19">
            <v>71.838932935035132</v>
          </cell>
          <cell r="I19">
            <v>0.62323459422156635</v>
          </cell>
          <cell r="J19">
            <v>1.2922688141572842</v>
          </cell>
          <cell r="K19">
            <v>73.754436343413985</v>
          </cell>
        </row>
        <row r="20">
          <cell r="A20" t="str">
            <v>ECARNuclear</v>
          </cell>
          <cell r="B20" t="str">
            <v>ECAR</v>
          </cell>
          <cell r="C20" t="str">
            <v>Nuclear</v>
          </cell>
          <cell r="D20">
            <v>0</v>
          </cell>
          <cell r="E20">
            <v>1.606041349023294E-2</v>
          </cell>
          <cell r="F20">
            <v>11617.246415220652</v>
          </cell>
          <cell r="G20">
            <v>0.75382343006516739</v>
          </cell>
          <cell r="H20">
            <v>8.757352540633903</v>
          </cell>
          <cell r="I20">
            <v>0</v>
          </cell>
          <cell r="J20">
            <v>5.7290581844309658</v>
          </cell>
          <cell r="K20">
            <v>14.486410725064868</v>
          </cell>
        </row>
        <row r="21">
          <cell r="A21" t="str">
            <v>ECAROil-ST</v>
          </cell>
          <cell r="B21" t="str">
            <v>ECAR</v>
          </cell>
          <cell r="C21" t="str">
            <v>Oil-ST</v>
          </cell>
          <cell r="D21">
            <v>8.5428001681288109E-3</v>
          </cell>
          <cell r="E21">
            <v>2.7633165976259356E-4</v>
          </cell>
          <cell r="F21">
            <v>11407.918460292412</v>
          </cell>
          <cell r="G21">
            <v>6.582750351921959</v>
          </cell>
          <cell r="H21">
            <v>75.095479259186888</v>
          </cell>
          <cell r="I21">
            <v>2.2306499041638364</v>
          </cell>
          <cell r="J21">
            <v>1.2922688070380584</v>
          </cell>
          <cell r="K21">
            <v>78.618397970388784</v>
          </cell>
        </row>
        <row r="22">
          <cell r="A22" t="str">
            <v>ECAROther</v>
          </cell>
          <cell r="B22" t="str">
            <v>ECAR</v>
          </cell>
          <cell r="C22" t="str">
            <v>Other</v>
          </cell>
          <cell r="D22">
            <v>4.9416800181793487E-2</v>
          </cell>
          <cell r="E22">
            <v>3.4407415663797684E-3</v>
          </cell>
          <cell r="F22">
            <v>10840.969304576571</v>
          </cell>
          <cell r="G22">
            <v>5.530757603356558</v>
          </cell>
          <cell r="H22">
            <v>59.958773409041925</v>
          </cell>
          <cell r="I22">
            <v>0.95509653235990677</v>
          </cell>
          <cell r="J22">
            <v>3.9739095602150072</v>
          </cell>
          <cell r="K22">
            <v>64.887779501616848</v>
          </cell>
        </row>
        <row r="23">
          <cell r="A23" t="str">
            <v>ERCOTCoal</v>
          </cell>
          <cell r="B23" t="str">
            <v>ERCOT</v>
          </cell>
          <cell r="C23" t="str">
            <v>Coal</v>
          </cell>
          <cell r="D23">
            <v>0</v>
          </cell>
          <cell r="E23">
            <v>7.6541105483084789E-3</v>
          </cell>
          <cell r="F23">
            <v>12017.69357701216</v>
          </cell>
          <cell r="G23">
            <v>1.9384030136842969</v>
          </cell>
          <cell r="H23">
            <v>23.295133447214788</v>
          </cell>
          <cell r="I23">
            <v>3.6520276205340845</v>
          </cell>
          <cell r="J23">
            <v>1.292268791167529</v>
          </cell>
          <cell r="K23">
            <v>28.239429858916402</v>
          </cell>
        </row>
        <row r="24">
          <cell r="A24" t="str">
            <v>ERCOTGas-CC</v>
          </cell>
          <cell r="B24" t="str">
            <v>ERCOT</v>
          </cell>
          <cell r="C24" t="str">
            <v>Gas-CC</v>
          </cell>
          <cell r="D24">
            <v>0.397882794207362</v>
          </cell>
          <cell r="E24">
            <v>0.74986955178270864</v>
          </cell>
          <cell r="F24">
            <v>8077.1310533649785</v>
          </cell>
          <cell r="G24">
            <v>6.068737356043</v>
          </cell>
          <cell r="H24">
            <v>49.017986953210979</v>
          </cell>
          <cell r="I24">
            <v>0</v>
          </cell>
          <cell r="J24">
            <v>1.9108076521865576</v>
          </cell>
          <cell r="K24">
            <v>50.928794605397535</v>
          </cell>
        </row>
        <row r="25">
          <cell r="A25" t="str">
            <v>ERCOTGas-CT</v>
          </cell>
          <cell r="B25" t="str">
            <v>ERCOT</v>
          </cell>
          <cell r="C25" t="str">
            <v>Gas-CT</v>
          </cell>
          <cell r="D25">
            <v>3.1576045040253485E-2</v>
          </cell>
          <cell r="E25">
            <v>2.9753072130394619E-3</v>
          </cell>
          <cell r="F25">
            <v>10329.748283388457</v>
          </cell>
          <cell r="G25">
            <v>6.2428798086493522</v>
          </cell>
          <cell r="H25">
            <v>64.487376986796107</v>
          </cell>
          <cell r="I25">
            <v>0</v>
          </cell>
          <cell r="J25">
            <v>4.1029533265398737</v>
          </cell>
          <cell r="K25">
            <v>68.590330313335983</v>
          </cell>
        </row>
        <row r="26">
          <cell r="A26" t="str">
            <v>ERCOTGas-ST</v>
          </cell>
          <cell r="B26" t="str">
            <v>ERCOT</v>
          </cell>
          <cell r="C26" t="str">
            <v>Gas-ST</v>
          </cell>
          <cell r="D26">
            <v>0.55793220690277201</v>
          </cell>
          <cell r="E26">
            <v>0.23950102840569004</v>
          </cell>
          <cell r="F26">
            <v>10409.248435288118</v>
          </cell>
          <cell r="G26">
            <v>6.1796094646953792</v>
          </cell>
          <cell r="H26">
            <v>64.325090151072018</v>
          </cell>
          <cell r="I26">
            <v>7.937745197143535E-2</v>
          </cell>
          <cell r="J26">
            <v>1.3237515415778931</v>
          </cell>
          <cell r="K26">
            <v>65.728219144621349</v>
          </cell>
        </row>
        <row r="27">
          <cell r="A27" t="str">
            <v>ERCOTNuclear</v>
          </cell>
          <cell r="B27" t="str">
            <v>ERCOT</v>
          </cell>
          <cell r="C27" t="str">
            <v>Nuclear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A28" t="str">
            <v>ERCOTOil-ST</v>
          </cell>
          <cell r="B28" t="str">
            <v>ERCOT</v>
          </cell>
          <cell r="C28" t="str">
            <v>Oil-ST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A29" t="str">
            <v>ERCOTOther</v>
          </cell>
          <cell r="B29" t="str">
            <v>ERCOT</v>
          </cell>
          <cell r="C29" t="str">
            <v>Other</v>
          </cell>
          <cell r="D29">
            <v>1.2608951374184571E-2</v>
          </cell>
          <cell r="E29">
            <v>0</v>
          </cell>
          <cell r="F29">
            <v>10919.693422669519</v>
          </cell>
          <cell r="G29">
            <v>6.1700128930415845</v>
          </cell>
          <cell r="H29">
            <v>67.374649205932329</v>
          </cell>
          <cell r="I29">
            <v>0</v>
          </cell>
          <cell r="J29">
            <v>4.1029531955276921</v>
          </cell>
          <cell r="K29">
            <v>71.477602401460018</v>
          </cell>
        </row>
        <row r="30">
          <cell r="A30" t="str">
            <v>FRCCCoal</v>
          </cell>
          <cell r="B30" t="str">
            <v>FRCC</v>
          </cell>
          <cell r="C30" t="str">
            <v>Coal</v>
          </cell>
          <cell r="D30">
            <v>1.03519670168559E-2</v>
          </cell>
          <cell r="E30">
            <v>0.34462049225966163</v>
          </cell>
          <cell r="F30">
            <v>10313.626629820857</v>
          </cell>
          <cell r="G30">
            <v>2.985389698818385</v>
          </cell>
          <cell r="H30">
            <v>30.790194698126161</v>
          </cell>
          <cell r="I30">
            <v>2.5531501011366107</v>
          </cell>
          <cell r="J30">
            <v>2.267089220684873</v>
          </cell>
          <cell r="K30">
            <v>35.610434019947647</v>
          </cell>
        </row>
        <row r="31">
          <cell r="A31" t="str">
            <v>FRCCGas-CC</v>
          </cell>
          <cell r="B31" t="str">
            <v>FRCC</v>
          </cell>
          <cell r="C31" t="str">
            <v>Gas-CC</v>
          </cell>
          <cell r="D31">
            <v>0.36208879669507299</v>
          </cell>
          <cell r="E31">
            <v>0.41898449440797197</v>
          </cell>
          <cell r="F31">
            <v>7952.2079053106618</v>
          </cell>
          <cell r="G31">
            <v>7.3196637794242978</v>
          </cell>
          <cell r="H31">
            <v>58.207488170954015</v>
          </cell>
          <cell r="I31">
            <v>0</v>
          </cell>
          <cell r="J31">
            <v>2.0460921127706251</v>
          </cell>
          <cell r="K31">
            <v>60.253580283724638</v>
          </cell>
        </row>
        <row r="32">
          <cell r="A32" t="str">
            <v>FRCCGas-CT</v>
          </cell>
          <cell r="B32" t="str">
            <v>FRCC</v>
          </cell>
          <cell r="C32" t="str">
            <v>Gas-CT</v>
          </cell>
          <cell r="D32">
            <v>0.29089026868343398</v>
          </cell>
          <cell r="E32">
            <v>0.10908567905426</v>
          </cell>
          <cell r="F32">
            <v>10828.873560642965</v>
          </cell>
          <cell r="G32">
            <v>7.2444797062693684</v>
          </cell>
          <cell r="H32">
            <v>78.449554751834881</v>
          </cell>
          <cell r="I32">
            <v>0</v>
          </cell>
          <cell r="J32">
            <v>4.1029531180108858</v>
          </cell>
          <cell r="K32">
            <v>82.552507869845769</v>
          </cell>
        </row>
        <row r="33">
          <cell r="A33" t="str">
            <v>FRCCGas-ST</v>
          </cell>
          <cell r="B33" t="str">
            <v>FRCC</v>
          </cell>
          <cell r="C33" t="str">
            <v>Gas-ST</v>
          </cell>
          <cell r="D33">
            <v>0.260984584093094</v>
          </cell>
          <cell r="E33">
            <v>0.1158905706803</v>
          </cell>
          <cell r="F33">
            <v>10611.589391470132</v>
          </cell>
          <cell r="G33">
            <v>7.354618412597886</v>
          </cell>
          <cell r="H33">
            <v>78.044190725434632</v>
          </cell>
          <cell r="I33">
            <v>3.6782935675746131</v>
          </cell>
          <cell r="J33">
            <v>1.2933621589612816</v>
          </cell>
          <cell r="K33">
            <v>83.015846451970532</v>
          </cell>
        </row>
        <row r="34">
          <cell r="A34" t="str">
            <v>FRCCNuclear</v>
          </cell>
          <cell r="B34" t="str">
            <v>FRCC</v>
          </cell>
          <cell r="C34" t="str">
            <v>Nuclear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FRCCOil-ST</v>
          </cell>
          <cell r="B35" t="str">
            <v>FRCC</v>
          </cell>
          <cell r="C35" t="str">
            <v>Oil-ST</v>
          </cell>
          <cell r="D35">
            <v>5.8086036841074599E-2</v>
          </cell>
          <cell r="E35">
            <v>8.4947838385899897E-3</v>
          </cell>
          <cell r="F35">
            <v>10731.396046860293</v>
          </cell>
          <cell r="G35">
            <v>8.826224045177943</v>
          </cell>
          <cell r="H35">
            <v>94.717705827125855</v>
          </cell>
          <cell r="I35">
            <v>2.2928655797134989</v>
          </cell>
          <cell r="J35">
            <v>1.2922688232346526</v>
          </cell>
          <cell r="K35">
            <v>98.302840230073997</v>
          </cell>
        </row>
        <row r="36">
          <cell r="A36" t="str">
            <v>FRCCOther</v>
          </cell>
          <cell r="B36" t="str">
            <v>FRCC</v>
          </cell>
          <cell r="C36" t="str">
            <v>Other</v>
          </cell>
          <cell r="D36">
            <v>1.51828849315643E-2</v>
          </cell>
          <cell r="E36">
            <v>2.9239765803019198E-3</v>
          </cell>
          <cell r="F36">
            <v>11038.506480996059</v>
          </cell>
          <cell r="G36">
            <v>7.3202366358313737</v>
          </cell>
          <cell r="H36">
            <v>80.804479547049411</v>
          </cell>
          <cell r="I36">
            <v>0</v>
          </cell>
          <cell r="J36">
            <v>4.1029530331003885</v>
          </cell>
          <cell r="K36">
            <v>84.907432580149802</v>
          </cell>
        </row>
        <row r="37">
          <cell r="A37" t="str">
            <v>MAACCoal</v>
          </cell>
          <cell r="B37" t="str">
            <v>MAAC</v>
          </cell>
          <cell r="C37" t="str">
            <v>Coal</v>
          </cell>
          <cell r="D37">
            <v>0.39320974189603614</v>
          </cell>
          <cell r="E37">
            <v>0.84858148404583877</v>
          </cell>
          <cell r="F37">
            <v>9891.7289739518274</v>
          </cell>
          <cell r="G37">
            <v>2.4494944135965722</v>
          </cell>
          <cell r="H37">
            <v>24.229734862506351</v>
          </cell>
          <cell r="I37">
            <v>8.8519097359366761</v>
          </cell>
          <cell r="J37">
            <v>1.9581705021454263</v>
          </cell>
          <cell r="K37">
            <v>35.039815100588456</v>
          </cell>
        </row>
        <row r="38">
          <cell r="A38" t="str">
            <v>MAACGas-CC</v>
          </cell>
          <cell r="B38" t="str">
            <v>MAAC</v>
          </cell>
          <cell r="C38" t="str">
            <v>Gas-CC</v>
          </cell>
          <cell r="D38">
            <v>0.27843885927563866</v>
          </cell>
          <cell r="E38">
            <v>0.10359020326588066</v>
          </cell>
          <cell r="F38">
            <v>7902.1584563492452</v>
          </cell>
          <cell r="G38">
            <v>7.0215099177422147</v>
          </cell>
          <cell r="H38">
            <v>55.485083972826729</v>
          </cell>
          <cell r="I38">
            <v>1.0588086286136191</v>
          </cell>
          <cell r="J38">
            <v>2.0460920989176938</v>
          </cell>
          <cell r="K38">
            <v>58.589984700358045</v>
          </cell>
        </row>
        <row r="39">
          <cell r="A39" t="str">
            <v>MAACGas-CT</v>
          </cell>
          <cell r="B39" t="str">
            <v>MAAC</v>
          </cell>
          <cell r="C39" t="str">
            <v>Gas-CT</v>
          </cell>
          <cell r="D39">
            <v>0.25521908109235292</v>
          </cell>
          <cell r="E39">
            <v>3.0181427557357275E-2</v>
          </cell>
          <cell r="F39">
            <v>10594.492421974754</v>
          </cell>
          <cell r="G39">
            <v>7.1863907250315373</v>
          </cell>
          <cell r="H39">
            <v>76.136162077696284</v>
          </cell>
          <cell r="I39">
            <v>0.58424344296573283</v>
          </cell>
          <cell r="J39">
            <v>4.1029533803280822</v>
          </cell>
          <cell r="K39">
            <v>80.823358900990101</v>
          </cell>
        </row>
        <row r="40">
          <cell r="A40" t="str">
            <v>MAACGas-ST</v>
          </cell>
          <cell r="B40" t="str">
            <v>MAAC</v>
          </cell>
          <cell r="C40" t="str">
            <v>Gas-ST</v>
          </cell>
          <cell r="D40">
            <v>1.6715890553952881E-2</v>
          </cell>
          <cell r="E40">
            <v>0</v>
          </cell>
          <cell r="F40">
            <v>11689.707347201231</v>
          </cell>
          <cell r="G40">
            <v>6.8170840503732766</v>
          </cell>
          <cell r="H40">
            <v>79.689717510136816</v>
          </cell>
          <cell r="I40">
            <v>7.0062884465824586</v>
          </cell>
          <cell r="J40">
            <v>1.3413563075002461</v>
          </cell>
          <cell r="K40">
            <v>88.037362264219524</v>
          </cell>
        </row>
        <row r="41">
          <cell r="A41" t="str">
            <v>MAACNuclear</v>
          </cell>
          <cell r="B41" t="str">
            <v>MAAC</v>
          </cell>
          <cell r="C41" t="str">
            <v>Nuclear</v>
          </cell>
          <cell r="D41">
            <v>0</v>
          </cell>
          <cell r="E41">
            <v>1.273549895668705E-2</v>
          </cell>
          <cell r="F41">
            <v>10987.381463459276</v>
          </cell>
          <cell r="G41">
            <v>0.75382341674245956</v>
          </cell>
          <cell r="H41">
            <v>8.2825454358376369</v>
          </cell>
          <cell r="I41">
            <v>0</v>
          </cell>
          <cell r="J41">
            <v>5.7290579993088357</v>
          </cell>
          <cell r="K41">
            <v>14.011603435146473</v>
          </cell>
        </row>
        <row r="42">
          <cell r="A42" t="str">
            <v>MAACOil-ST</v>
          </cell>
          <cell r="B42" t="str">
            <v>MAAC</v>
          </cell>
          <cell r="C42" t="str">
            <v>Oil-ST</v>
          </cell>
          <cell r="D42">
            <v>1.3159043526083887E-2</v>
          </cell>
          <cell r="E42">
            <v>0</v>
          </cell>
          <cell r="F42">
            <v>12539.834324764694</v>
          </cell>
          <cell r="G42">
            <v>7.0446153156527398</v>
          </cell>
          <cell r="H42">
            <v>88.338308939985296</v>
          </cell>
          <cell r="I42">
            <v>2.5706676624788356</v>
          </cell>
          <cell r="J42">
            <v>1.3566445456301188</v>
          </cell>
          <cell r="K42">
            <v>92.265621148094255</v>
          </cell>
        </row>
        <row r="43">
          <cell r="A43" t="str">
            <v>MAACOther</v>
          </cell>
          <cell r="B43" t="str">
            <v>MAAC</v>
          </cell>
          <cell r="C43" t="str">
            <v>Other</v>
          </cell>
          <cell r="D43">
            <v>2.5260347897094321E-2</v>
          </cell>
          <cell r="E43">
            <v>4.9113825307927454E-3</v>
          </cell>
          <cell r="F43">
            <v>10914.117340786021</v>
          </cell>
          <cell r="G43">
            <v>0.98659863697819938</v>
          </cell>
          <cell r="H43">
            <v>10.767853292239618</v>
          </cell>
          <cell r="I43">
            <v>0.11158541826402343</v>
          </cell>
          <cell r="J43">
            <v>2.3335665441634377</v>
          </cell>
          <cell r="K43">
            <v>13.213005254667079</v>
          </cell>
        </row>
        <row r="44">
          <cell r="A44" t="str">
            <v>MAINCoal</v>
          </cell>
          <cell r="B44" t="str">
            <v>MAIN</v>
          </cell>
          <cell r="C44" t="str">
            <v>Coal</v>
          </cell>
          <cell r="D44">
            <v>0.31482018192595285</v>
          </cell>
          <cell r="E44">
            <v>0.81324585649223358</v>
          </cell>
          <cell r="F44">
            <v>11051.449057697118</v>
          </cell>
          <cell r="G44">
            <v>1.8411163916563145</v>
          </cell>
          <cell r="H44">
            <v>20.347004011680895</v>
          </cell>
          <cell r="I44">
            <v>5.5215058218280371</v>
          </cell>
          <cell r="J44">
            <v>1.5806607485137905</v>
          </cell>
          <cell r="K44">
            <v>27.44917058202272</v>
          </cell>
        </row>
        <row r="45">
          <cell r="A45" t="str">
            <v>MAINGas-CC</v>
          </cell>
          <cell r="B45" t="str">
            <v>MAIN</v>
          </cell>
          <cell r="C45" t="str">
            <v>Gas-CC</v>
          </cell>
          <cell r="D45">
            <v>0.2447062263973146</v>
          </cell>
          <cell r="E45">
            <v>0.11232393048851941</v>
          </cell>
          <cell r="F45">
            <v>7492.921249944905</v>
          </cell>
          <cell r="G45">
            <v>6.2320177099105214</v>
          </cell>
          <cell r="H45">
            <v>46.696017928621529</v>
          </cell>
          <cell r="I45">
            <v>0.10255225805799216</v>
          </cell>
          <cell r="J45">
            <v>2.0460922007520082</v>
          </cell>
          <cell r="K45">
            <v>48.844662387431526</v>
          </cell>
        </row>
        <row r="46">
          <cell r="A46" t="str">
            <v>MAINGas-CT</v>
          </cell>
          <cell r="B46" t="str">
            <v>MAIN</v>
          </cell>
          <cell r="C46" t="str">
            <v>Gas-CT</v>
          </cell>
          <cell r="D46">
            <v>0.32798462576283938</v>
          </cell>
          <cell r="E46">
            <v>3.3972076049456346E-2</v>
          </cell>
          <cell r="F46">
            <v>11059.015261622631</v>
          </cell>
          <cell r="G46">
            <v>6.2682261272994904</v>
          </cell>
          <cell r="H46">
            <v>69.320408405106789</v>
          </cell>
          <cell r="I46">
            <v>0.33959876519705695</v>
          </cell>
          <cell r="J46">
            <v>4.1004675298961173</v>
          </cell>
          <cell r="K46">
            <v>73.760474700199964</v>
          </cell>
        </row>
        <row r="47">
          <cell r="A47" t="str">
            <v>MAINGas-ST</v>
          </cell>
          <cell r="B47" t="str">
            <v>MAIN</v>
          </cell>
          <cell r="C47" t="str">
            <v>Gas-ST</v>
          </cell>
          <cell r="D47">
            <v>3.4051318316415764E-3</v>
          </cell>
          <cell r="E47">
            <v>8.3350617194001347E-4</v>
          </cell>
          <cell r="F47">
            <v>10788.257326917481</v>
          </cell>
          <cell r="G47">
            <v>5.913418537411296</v>
          </cell>
          <cell r="H47">
            <v>63.795480863357064</v>
          </cell>
          <cell r="I47">
            <v>0.94057517232338195</v>
          </cell>
          <cell r="J47">
            <v>1.6151014159886352</v>
          </cell>
          <cell r="K47">
            <v>66.351157451669081</v>
          </cell>
        </row>
        <row r="48">
          <cell r="A48" t="str">
            <v>MAINNuclear</v>
          </cell>
          <cell r="B48" t="str">
            <v>MAIN</v>
          </cell>
          <cell r="C48" t="str">
            <v>Nuclear</v>
          </cell>
          <cell r="D48">
            <v>0</v>
          </cell>
          <cell r="E48">
            <v>2.0104602092735381E-2</v>
          </cell>
          <cell r="F48">
            <v>11138.999984600168</v>
          </cell>
          <cell r="G48">
            <v>0.75382344442776117</v>
          </cell>
          <cell r="H48">
            <v>8.3968393358720768</v>
          </cell>
          <cell r="I48">
            <v>0</v>
          </cell>
          <cell r="J48">
            <v>5.7290584270973186</v>
          </cell>
          <cell r="K48">
            <v>14.125897762969394</v>
          </cell>
        </row>
        <row r="49">
          <cell r="A49" t="str">
            <v>MAINOil-ST</v>
          </cell>
          <cell r="B49" t="str">
            <v>MAIN</v>
          </cell>
          <cell r="C49" t="str">
            <v>Oil-ST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A50" t="str">
            <v>MAINOther</v>
          </cell>
          <cell r="B50" t="str">
            <v>MAIN</v>
          </cell>
          <cell r="C50" t="str">
            <v>Other</v>
          </cell>
          <cell r="D50">
            <v>0.10908383431929963</v>
          </cell>
          <cell r="E50">
            <v>1.9520022670934223E-2</v>
          </cell>
          <cell r="F50">
            <v>10214.96124732411</v>
          </cell>
          <cell r="G50">
            <v>6.3031217787730762</v>
          </cell>
          <cell r="H50">
            <v>64.386144707331582</v>
          </cell>
          <cell r="I50">
            <v>0.24273237412821247</v>
          </cell>
          <cell r="J50">
            <v>4.6217599769134665</v>
          </cell>
          <cell r="K50">
            <v>69.250637058373258</v>
          </cell>
        </row>
        <row r="51">
          <cell r="A51" t="str">
            <v>MAPPCoal</v>
          </cell>
          <cell r="B51" t="str">
            <v>MAPP</v>
          </cell>
          <cell r="C51" t="str">
            <v>Coal</v>
          </cell>
          <cell r="D51">
            <v>0.22990024545906268</v>
          </cell>
          <cell r="E51">
            <v>0.76709691060930252</v>
          </cell>
          <cell r="F51">
            <v>11558.529976300373</v>
          </cell>
          <cell r="G51">
            <v>1.6050911803313921</v>
          </cell>
          <cell r="H51">
            <v>18.552494522555744</v>
          </cell>
          <cell r="I51">
            <v>3.2235669119906296</v>
          </cell>
          <cell r="J51">
            <v>2.2060346267643944</v>
          </cell>
          <cell r="K51">
            <v>23.98209606131077</v>
          </cell>
        </row>
        <row r="52">
          <cell r="A52" t="str">
            <v>MAPPGas-CC</v>
          </cell>
          <cell r="B52" t="str">
            <v>MAPP</v>
          </cell>
          <cell r="C52" t="str">
            <v>Gas-CC</v>
          </cell>
          <cell r="D52">
            <v>0.2153755104980544</v>
          </cell>
          <cell r="E52">
            <v>8.3903722798641028E-2</v>
          </cell>
          <cell r="F52">
            <v>8085.4450353197799</v>
          </cell>
          <cell r="G52">
            <v>6.0893092469619745</v>
          </cell>
          <cell r="H52">
            <v>49.234775219375528</v>
          </cell>
          <cell r="I52">
            <v>4.5552112083344955E-2</v>
          </cell>
          <cell r="J52">
            <v>2.046092225569188</v>
          </cell>
          <cell r="K52">
            <v>51.326419557028061</v>
          </cell>
        </row>
        <row r="53">
          <cell r="A53" t="str">
            <v>MAPPGas-CT</v>
          </cell>
          <cell r="B53" t="str">
            <v>MAPP</v>
          </cell>
          <cell r="C53" t="str">
            <v>Gas-CT</v>
          </cell>
          <cell r="D53">
            <v>0.31385609598699948</v>
          </cell>
          <cell r="E53">
            <v>8.4063353310345992E-2</v>
          </cell>
          <cell r="F53">
            <v>11793.451214722958</v>
          </cell>
          <cell r="G53">
            <v>5.9370365186701708</v>
          </cell>
          <cell r="H53">
            <v>70.018150542965273</v>
          </cell>
          <cell r="I53">
            <v>9.0327541794129607E-2</v>
          </cell>
          <cell r="J53">
            <v>4.3395566125927418</v>
          </cell>
          <cell r="K53">
            <v>74.448034697352142</v>
          </cell>
        </row>
        <row r="54">
          <cell r="A54" t="str">
            <v>MAPPGas-ST</v>
          </cell>
          <cell r="B54" t="str">
            <v>MAPP</v>
          </cell>
          <cell r="C54" t="str">
            <v>Gas-ST</v>
          </cell>
          <cell r="D54">
            <v>1.224543064989761E-2</v>
          </cell>
          <cell r="E54">
            <v>0</v>
          </cell>
          <cell r="F54">
            <v>14315.027842893607</v>
          </cell>
          <cell r="G54">
            <v>5.5784254078780418</v>
          </cell>
          <cell r="H54">
            <v>79.855315033279297</v>
          </cell>
          <cell r="I54">
            <v>0.13831355344047574</v>
          </cell>
          <cell r="J54">
            <v>1.4234482116972671</v>
          </cell>
          <cell r="K54">
            <v>81.417076798417028</v>
          </cell>
        </row>
        <row r="55">
          <cell r="A55" t="str">
            <v>MAPPNuclear</v>
          </cell>
          <cell r="B55" t="str">
            <v>MAPP</v>
          </cell>
          <cell r="C55" t="str">
            <v>Nuclear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 t="str">
            <v>MAPPOil-ST</v>
          </cell>
          <cell r="B56" t="str">
            <v>MAPP</v>
          </cell>
          <cell r="C56" t="str">
            <v>Oil-ST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 t="str">
            <v>MAPPOther</v>
          </cell>
          <cell r="B57" t="str">
            <v>MAPP</v>
          </cell>
          <cell r="C57" t="str">
            <v>Other</v>
          </cell>
          <cell r="D57">
            <v>0.22655179796729633</v>
          </cell>
          <cell r="E57">
            <v>6.4936007261013409E-2</v>
          </cell>
          <cell r="F57">
            <v>11187.379404665322</v>
          </cell>
          <cell r="G57">
            <v>6.6615271357335315</v>
          </cell>
          <cell r="H57">
            <v>74.525031481924486</v>
          </cell>
          <cell r="I57">
            <v>9.0636176207167726E-2</v>
          </cell>
          <cell r="J57">
            <v>4.7387963906785586</v>
          </cell>
          <cell r="K57">
            <v>79.354464048810215</v>
          </cell>
        </row>
        <row r="58">
          <cell r="A58" t="str">
            <v>MaritimesCoal</v>
          </cell>
          <cell r="B58" t="str">
            <v>Maritimes</v>
          </cell>
          <cell r="C58" t="str">
            <v>Coal</v>
          </cell>
          <cell r="D58">
            <v>0.30595813274383499</v>
          </cell>
          <cell r="E58">
            <v>0.44555912772814399</v>
          </cell>
          <cell r="F58">
            <v>10521.281764219839</v>
          </cell>
          <cell r="G58">
            <v>2.6706887677541018</v>
          </cell>
          <cell r="H58">
            <v>28.099069030077988</v>
          </cell>
          <cell r="I58">
            <v>0</v>
          </cell>
          <cell r="J58">
            <v>7.1720917664926152</v>
          </cell>
          <cell r="K58">
            <v>35.271160796570605</v>
          </cell>
        </row>
        <row r="59">
          <cell r="A59" t="str">
            <v>MaritimesGas-CC</v>
          </cell>
          <cell r="B59" t="str">
            <v>Maritimes</v>
          </cell>
          <cell r="C59" t="str">
            <v>Gas-CC</v>
          </cell>
          <cell r="D59">
            <v>0.351161727905273</v>
          </cell>
          <cell r="E59">
            <v>0.112547386487325</v>
          </cell>
          <cell r="F59">
            <v>6909.9999485953267</v>
          </cell>
          <cell r="G59">
            <v>6.8864950120436301</v>
          </cell>
          <cell r="H59">
            <v>47.585680179223459</v>
          </cell>
          <cell r="I59">
            <v>0</v>
          </cell>
          <cell r="J59">
            <v>2.0460922046441614</v>
          </cell>
          <cell r="K59">
            <v>49.63177238386762</v>
          </cell>
        </row>
        <row r="60">
          <cell r="A60" t="str">
            <v>MaritimesGas-CT</v>
          </cell>
          <cell r="B60" t="str">
            <v>Maritimes</v>
          </cell>
          <cell r="C60" t="str">
            <v>Gas-CT</v>
          </cell>
          <cell r="D60">
            <v>0.188980903625488</v>
          </cell>
          <cell r="E60">
            <v>2.57824142773946E-2</v>
          </cell>
          <cell r="F60">
            <v>9364.0002737010655</v>
          </cell>
          <cell r="G60">
            <v>7.2490619492800334</v>
          </cell>
          <cell r="H60">
            <v>67.880218077134217</v>
          </cell>
          <cell r="I60">
            <v>0</v>
          </cell>
          <cell r="J60">
            <v>4.1029534958454512</v>
          </cell>
          <cell r="K60">
            <v>71.983171572979671</v>
          </cell>
        </row>
        <row r="61">
          <cell r="A61" t="str">
            <v>MaritimesGas-ST</v>
          </cell>
          <cell r="B61" t="str">
            <v>Maritimes</v>
          </cell>
          <cell r="C61" t="str">
            <v>Gas-ST</v>
          </cell>
          <cell r="D61">
            <v>8.8106740911801706E-2</v>
          </cell>
          <cell r="E61">
            <v>0</v>
          </cell>
          <cell r="F61">
            <v>10695.866528979041</v>
          </cell>
          <cell r="G61">
            <v>6.8342933886086925</v>
          </cell>
          <cell r="H61">
            <v>73.098689904442466</v>
          </cell>
          <cell r="I61">
            <v>0</v>
          </cell>
          <cell r="J61">
            <v>6.6659528739295348</v>
          </cell>
          <cell r="K61">
            <v>79.764642778372007</v>
          </cell>
        </row>
        <row r="62">
          <cell r="A62" t="str">
            <v>MaritimesNuclear</v>
          </cell>
          <cell r="B62" t="str">
            <v>Maritimes</v>
          </cell>
          <cell r="C62" t="str">
            <v>Nuclear</v>
          </cell>
          <cell r="D62">
            <v>2.4154589573542298E-3</v>
          </cell>
          <cell r="E62">
            <v>0.41318709055582697</v>
          </cell>
          <cell r="F62">
            <v>10499.999988250713</v>
          </cell>
          <cell r="G62">
            <v>0.75382342899452315</v>
          </cell>
          <cell r="H62">
            <v>7.9151459955856049</v>
          </cell>
          <cell r="I62">
            <v>0</v>
          </cell>
          <cell r="J62">
            <v>5.7290585609853686</v>
          </cell>
          <cell r="K62">
            <v>13.644204556570973</v>
          </cell>
        </row>
        <row r="63">
          <cell r="A63" t="str">
            <v>MaritimesOil-ST</v>
          </cell>
          <cell r="B63" t="str">
            <v>Maritimes</v>
          </cell>
          <cell r="C63" t="str">
            <v>Oil-ST</v>
          </cell>
          <cell r="D63">
            <v>6.3377040624618505E-2</v>
          </cell>
          <cell r="E63">
            <v>0</v>
          </cell>
          <cell r="F63">
            <v>9399.9999087183278</v>
          </cell>
          <cell r="G63">
            <v>8.3734731206094111</v>
          </cell>
          <cell r="H63">
            <v>78.71064656938384</v>
          </cell>
          <cell r="I63">
            <v>0</v>
          </cell>
          <cell r="J63">
            <v>6.6659529897866454</v>
          </cell>
          <cell r="K63">
            <v>85.376599559170486</v>
          </cell>
        </row>
        <row r="64">
          <cell r="A64" t="str">
            <v>MaritimesOther</v>
          </cell>
          <cell r="B64" t="str">
            <v>Maritimes</v>
          </cell>
          <cell r="C64" t="str">
            <v>Other</v>
          </cell>
          <cell r="D64">
            <v>0</v>
          </cell>
          <cell r="E64">
            <v>2.9239765803019198E-3</v>
          </cell>
          <cell r="F64">
            <v>10846.000701409275</v>
          </cell>
          <cell r="G64">
            <v>5.3844530246761842E-2</v>
          </cell>
          <cell r="H64">
            <v>0.58399781282343188</v>
          </cell>
          <cell r="I64">
            <v>0</v>
          </cell>
          <cell r="J64">
            <v>2.0460922569443669</v>
          </cell>
          <cell r="K64">
            <v>2.6300900697677987</v>
          </cell>
        </row>
        <row r="65">
          <cell r="A65" t="str">
            <v>MEXCoal</v>
          </cell>
          <cell r="B65" t="str">
            <v>MEX</v>
          </cell>
          <cell r="C65" t="str">
            <v>Coal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A66" t="str">
            <v>MEXGas-CC</v>
          </cell>
          <cell r="B66" t="str">
            <v>MEX</v>
          </cell>
          <cell r="C66" t="str">
            <v>Gas-CC</v>
          </cell>
          <cell r="D66">
            <v>0.49635960221290598</v>
          </cell>
          <cell r="E66">
            <v>0.76130290428797398</v>
          </cell>
          <cell r="F66">
            <v>6993.6784328521762</v>
          </cell>
          <cell r="G66">
            <v>6.0329906956230879</v>
          </cell>
          <cell r="H66">
            <v>42.192796913577041</v>
          </cell>
          <cell r="I66">
            <v>0</v>
          </cell>
          <cell r="J66">
            <v>2.0460922475239633</v>
          </cell>
          <cell r="K66">
            <v>44.238889161101007</v>
          </cell>
        </row>
        <row r="67">
          <cell r="A67" t="str">
            <v>MEXGas-CT</v>
          </cell>
          <cell r="B67" t="str">
            <v>MEX</v>
          </cell>
          <cell r="C67" t="str">
            <v>Gas-CT</v>
          </cell>
          <cell r="D67">
            <v>1.9072490930557299E-2</v>
          </cell>
          <cell r="E67">
            <v>0</v>
          </cell>
          <cell r="F67">
            <v>11637.999753591605</v>
          </cell>
          <cell r="G67">
            <v>5.8516186892676849</v>
          </cell>
          <cell r="H67">
            <v>68.101136863809344</v>
          </cell>
          <cell r="I67">
            <v>0</v>
          </cell>
          <cell r="J67">
            <v>4.1029530251885724</v>
          </cell>
          <cell r="K67">
            <v>72.204089888997913</v>
          </cell>
        </row>
        <row r="68">
          <cell r="A68" t="str">
            <v>MEXGas-ST</v>
          </cell>
          <cell r="B68" t="str">
            <v>MEX</v>
          </cell>
          <cell r="C68" t="str">
            <v>Gas-ST</v>
          </cell>
          <cell r="D68">
            <v>0.48456789334615102</v>
          </cell>
          <cell r="E68">
            <v>7.8442227840423602E-3</v>
          </cell>
          <cell r="F68">
            <v>9649.9772118321853</v>
          </cell>
          <cell r="G68">
            <v>6.2184200975484023</v>
          </cell>
          <cell r="H68">
            <v>60.007612234941362</v>
          </cell>
          <cell r="I68">
            <v>0</v>
          </cell>
          <cell r="J68">
            <v>6.6659530948526422</v>
          </cell>
          <cell r="K68">
            <v>66.673565329794002</v>
          </cell>
        </row>
        <row r="69">
          <cell r="A69" t="str">
            <v>MEXNuclear</v>
          </cell>
          <cell r="B69" t="str">
            <v>MEX</v>
          </cell>
          <cell r="C69" t="str">
            <v>Nuclear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MEXOil-ST</v>
          </cell>
          <cell r="B70" t="str">
            <v>MEX</v>
          </cell>
          <cell r="C70" t="str">
            <v>Oil-ST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MEXOther</v>
          </cell>
          <cell r="B71" t="str">
            <v>MEX</v>
          </cell>
          <cell r="C71" t="str">
            <v>Other</v>
          </cell>
          <cell r="D71">
            <v>0</v>
          </cell>
          <cell r="E71">
            <v>0.230852870941162</v>
          </cell>
          <cell r="F71">
            <v>8538.8861050420983</v>
          </cell>
          <cell r="G71">
            <v>1.6153359343330309</v>
          </cell>
          <cell r="H71">
            <v>13.793169564651514</v>
          </cell>
          <cell r="I71">
            <v>0</v>
          </cell>
          <cell r="J71">
            <v>0.1076890589412821</v>
          </cell>
          <cell r="K71">
            <v>13.900858623592796</v>
          </cell>
        </row>
        <row r="72">
          <cell r="A72" t="str">
            <v>MRO-CANCoal</v>
          </cell>
          <cell r="B72" t="str">
            <v>MRO-CAN</v>
          </cell>
          <cell r="C72" t="str">
            <v>Coal</v>
          </cell>
          <cell r="D72">
            <v>0.11732228974501301</v>
          </cell>
          <cell r="E72">
            <v>0.67155245761076598</v>
          </cell>
          <cell r="F72">
            <v>10125.261589518455</v>
          </cell>
          <cell r="G72">
            <v>1.5507225670943474</v>
          </cell>
          <cell r="H72">
            <v>15.701471644599852</v>
          </cell>
          <cell r="I72">
            <v>0</v>
          </cell>
          <cell r="J72">
            <v>7.172091302206546</v>
          </cell>
          <cell r="K72">
            <v>22.873562946806398</v>
          </cell>
        </row>
        <row r="73">
          <cell r="A73" t="str">
            <v>MRO-CANGas-CC</v>
          </cell>
          <cell r="B73" t="str">
            <v>MRO-CAN</v>
          </cell>
          <cell r="C73" t="str">
            <v>Gas-CC</v>
          </cell>
          <cell r="D73">
            <v>0.37934207836786898</v>
          </cell>
          <cell r="E73">
            <v>0.15646368900934901</v>
          </cell>
          <cell r="F73">
            <v>7404.212953827051</v>
          </cell>
          <cell r="G73">
            <v>5.3596069206667343</v>
          </cell>
          <cell r="H73">
            <v>39.683670989421749</v>
          </cell>
          <cell r="I73">
            <v>0</v>
          </cell>
          <cell r="J73">
            <v>2.0460922786720013</v>
          </cell>
          <cell r="K73">
            <v>41.729763268093748</v>
          </cell>
        </row>
        <row r="74">
          <cell r="A74" t="str">
            <v>MRO-CANGas-CT</v>
          </cell>
          <cell r="B74" t="str">
            <v>MRO-CAN</v>
          </cell>
          <cell r="C74" t="str">
            <v>Gas-CT</v>
          </cell>
          <cell r="D74">
            <v>0.38187255879243198</v>
          </cell>
          <cell r="E74">
            <v>8.3195195794105503E-2</v>
          </cell>
          <cell r="F74">
            <v>11298.544486157401</v>
          </cell>
          <cell r="G74">
            <v>5.5045472001168809</v>
          </cell>
          <cell r="H74">
            <v>62.193371416673749</v>
          </cell>
          <cell r="I74">
            <v>0</v>
          </cell>
          <cell r="J74">
            <v>4.1029532288203727</v>
          </cell>
          <cell r="K74">
            <v>66.296324645494124</v>
          </cell>
        </row>
        <row r="75">
          <cell r="A75" t="str">
            <v>MRO-CANGas-ST</v>
          </cell>
          <cell r="B75" t="str">
            <v>MRO-CAN</v>
          </cell>
          <cell r="C75" t="str">
            <v>Gas-ST</v>
          </cell>
          <cell r="D75">
            <v>0.118817574779193</v>
          </cell>
          <cell r="E75">
            <v>3.8847490549087503E-2</v>
          </cell>
          <cell r="F75">
            <v>11886.7345942334</v>
          </cell>
          <cell r="G75">
            <v>5.3925718938912075</v>
          </cell>
          <cell r="H75">
            <v>64.100070883007348</v>
          </cell>
          <cell r="I75">
            <v>0</v>
          </cell>
          <cell r="J75">
            <v>6.6659532247097815</v>
          </cell>
          <cell r="K75">
            <v>70.766024107717129</v>
          </cell>
        </row>
        <row r="76">
          <cell r="A76" t="str">
            <v>MRO-CANNuclear</v>
          </cell>
          <cell r="B76" t="str">
            <v>MRO-CAN</v>
          </cell>
          <cell r="C76" t="str">
            <v>Nuclear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A77" t="str">
            <v>MRO-CANOil-ST</v>
          </cell>
          <cell r="B77" t="str">
            <v>MRO-CAN</v>
          </cell>
          <cell r="C77" t="str">
            <v>Oil-ST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A78" t="str">
            <v>MRO-CANOther</v>
          </cell>
          <cell r="B78" t="str">
            <v>MRO-CAN</v>
          </cell>
          <cell r="C78" t="str">
            <v>Other</v>
          </cell>
          <cell r="D78">
            <v>0</v>
          </cell>
          <cell r="E78">
            <v>4.9941171805063897E-2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NPCCICoal</v>
          </cell>
          <cell r="B79" t="str">
            <v>NPCCI</v>
          </cell>
          <cell r="C79" t="str">
            <v>Coal</v>
          </cell>
          <cell r="D79">
            <v>0.13210833287462764</v>
          </cell>
          <cell r="E79">
            <v>0.28239909548334946</v>
          </cell>
          <cell r="F79">
            <v>9955.5390388032665</v>
          </cell>
          <cell r="G79">
            <v>2.8793253500368716</v>
          </cell>
          <cell r="H79">
            <v>28.665235927707958</v>
          </cell>
          <cell r="I79">
            <v>5.9922495044096609</v>
          </cell>
          <cell r="J79">
            <v>1.5939649778132614</v>
          </cell>
          <cell r="K79">
            <v>36.251450409930882</v>
          </cell>
        </row>
        <row r="80">
          <cell r="A80" t="str">
            <v>NPCCIGas-CC</v>
          </cell>
          <cell r="B80" t="str">
            <v>NPCCI</v>
          </cell>
          <cell r="C80" t="str">
            <v>Gas-CC</v>
          </cell>
          <cell r="D80">
            <v>0.58392746693920861</v>
          </cell>
          <cell r="E80">
            <v>0.25132061897918712</v>
          </cell>
          <cell r="F80">
            <v>7815.9061501292554</v>
          </cell>
          <cell r="G80">
            <v>6.9862879936484656</v>
          </cell>
          <cell r="H80">
            <v>54.604171296131213</v>
          </cell>
          <cell r="I80">
            <v>8.9921828386936783E-2</v>
          </cell>
          <cell r="J80">
            <v>2.0525813423275143</v>
          </cell>
          <cell r="K80">
            <v>56.746674466845661</v>
          </cell>
        </row>
        <row r="81">
          <cell r="A81" t="str">
            <v>NPCCIGas-CT</v>
          </cell>
          <cell r="B81" t="str">
            <v>NPCCI</v>
          </cell>
          <cell r="C81" t="str">
            <v>Gas-CT</v>
          </cell>
          <cell r="D81">
            <v>0.11353337575203259</v>
          </cell>
          <cell r="E81">
            <v>2.3615140167497366E-2</v>
          </cell>
          <cell r="F81">
            <v>10338.296621335865</v>
          </cell>
          <cell r="G81">
            <v>7.191914935749522</v>
          </cell>
          <cell r="H81">
            <v>74.352149881194222</v>
          </cell>
          <cell r="I81">
            <v>0.21831528779056719</v>
          </cell>
          <cell r="J81">
            <v>4.1029531743117982</v>
          </cell>
          <cell r="K81">
            <v>78.673418343296589</v>
          </cell>
        </row>
        <row r="82">
          <cell r="A82" t="str">
            <v>NPCCIGas-ST</v>
          </cell>
          <cell r="B82" t="str">
            <v>NPCCI</v>
          </cell>
          <cell r="C82" t="str">
            <v>Gas-ST</v>
          </cell>
          <cell r="D82">
            <v>8.8736273121966022E-3</v>
          </cell>
          <cell r="E82">
            <v>3.3881562965539279E-3</v>
          </cell>
          <cell r="F82">
            <v>10960.000298418649</v>
          </cell>
          <cell r="G82">
            <v>7.2125594661156835</v>
          </cell>
          <cell r="H82">
            <v>79.049653900990137</v>
          </cell>
          <cell r="I82">
            <v>1.1066619795098425</v>
          </cell>
          <cell r="J82">
            <v>1.2922687930403589</v>
          </cell>
          <cell r="K82">
            <v>81.448584673540338</v>
          </cell>
        </row>
        <row r="83">
          <cell r="A83" t="str">
            <v>NPCCINuclear</v>
          </cell>
          <cell r="B83" t="str">
            <v>NPCCI</v>
          </cell>
          <cell r="C83" t="str">
            <v>Nuclear</v>
          </cell>
          <cell r="D83">
            <v>0</v>
          </cell>
          <cell r="E83">
            <v>0.21827912822570855</v>
          </cell>
          <cell r="F83">
            <v>10158.756713807954</v>
          </cell>
          <cell r="G83">
            <v>0.75382342348957809</v>
          </cell>
          <cell r="H83">
            <v>7.6579087644004478</v>
          </cell>
          <cell r="I83">
            <v>0</v>
          </cell>
          <cell r="J83">
            <v>5.7290585283750302</v>
          </cell>
          <cell r="K83">
            <v>13.386967292775477</v>
          </cell>
        </row>
        <row r="84">
          <cell r="A84" t="str">
            <v>NPCCIOil-ST</v>
          </cell>
          <cell r="B84" t="str">
            <v>NPCCI</v>
          </cell>
          <cell r="C84" t="str">
            <v>Oil-ST</v>
          </cell>
          <cell r="D84">
            <v>0.10768288162751392</v>
          </cell>
          <cell r="E84">
            <v>1.5787108090796878E-2</v>
          </cell>
          <cell r="F84">
            <v>11105.884486167684</v>
          </cell>
          <cell r="G84">
            <v>7.7856149382091759</v>
          </cell>
          <cell r="H84">
            <v>86.466140157532664</v>
          </cell>
          <cell r="I84">
            <v>3.7595405365025107</v>
          </cell>
          <cell r="J84">
            <v>1.3313882874146425</v>
          </cell>
          <cell r="K84">
            <v>91.557068981449817</v>
          </cell>
        </row>
        <row r="85">
          <cell r="A85" t="str">
            <v>NPCCIOther</v>
          </cell>
          <cell r="B85" t="str">
            <v>NPCCI</v>
          </cell>
          <cell r="C85" t="str">
            <v>Other</v>
          </cell>
          <cell r="D85">
            <v>5.1676568324928507E-2</v>
          </cell>
          <cell r="E85">
            <v>0.20521075355293128</v>
          </cell>
          <cell r="F85">
            <v>12121.160178336275</v>
          </cell>
          <cell r="G85">
            <v>0.63371873469268991</v>
          </cell>
          <cell r="H85">
            <v>7.6814062912226841</v>
          </cell>
          <cell r="I85">
            <v>7.3746738685192936E-2</v>
          </cell>
          <cell r="J85">
            <v>2.53135676842891</v>
          </cell>
          <cell r="K85">
            <v>10.286509798336787</v>
          </cell>
        </row>
        <row r="86">
          <cell r="A86" t="str">
            <v>NPCCNCoal</v>
          </cell>
          <cell r="B86" t="str">
            <v>NPCCN</v>
          </cell>
          <cell r="C86" t="str">
            <v>Coal</v>
          </cell>
          <cell r="D86">
            <v>0.15936929029292829</v>
          </cell>
          <cell r="E86">
            <v>0.27601351391504814</v>
          </cell>
          <cell r="F86">
            <v>10520.367761887328</v>
          </cell>
          <cell r="G86">
            <v>2.4305290114301297</v>
          </cell>
          <cell r="H86">
            <v>25.570059056181414</v>
          </cell>
          <cell r="I86">
            <v>8.6490353032498906</v>
          </cell>
          <cell r="J86">
            <v>2.0923898695672971</v>
          </cell>
          <cell r="K86">
            <v>36.311484228998602</v>
          </cell>
        </row>
        <row r="87">
          <cell r="A87" t="str">
            <v>NPCCNGas-CC</v>
          </cell>
          <cell r="B87" t="str">
            <v>NPCCN</v>
          </cell>
          <cell r="C87" t="str">
            <v>Gas-CC</v>
          </cell>
          <cell r="D87">
            <v>0.32895213615254082</v>
          </cell>
          <cell r="E87">
            <v>0.33972129024016079</v>
          </cell>
          <cell r="F87">
            <v>7762.757182635718</v>
          </cell>
          <cell r="G87">
            <v>7.0387516408078996</v>
          </cell>
          <cell r="H87">
            <v>54.640119856470463</v>
          </cell>
          <cell r="I87">
            <v>0.15454901540740495</v>
          </cell>
          <cell r="J87">
            <v>2.046092184308848</v>
          </cell>
          <cell r="K87">
            <v>56.840761056186714</v>
          </cell>
        </row>
        <row r="88">
          <cell r="A88" t="str">
            <v>NPCCNGas-CT</v>
          </cell>
          <cell r="B88" t="str">
            <v>NPCCN</v>
          </cell>
          <cell r="C88" t="str">
            <v>Gas-CT</v>
          </cell>
          <cell r="D88">
            <v>0.13587385134956712</v>
          </cell>
          <cell r="E88">
            <v>5.7976655208645117E-2</v>
          </cell>
          <cell r="F88">
            <v>10504.193985146961</v>
          </cell>
          <cell r="G88">
            <v>7.1756911597563438</v>
          </cell>
          <cell r="H88">
            <v>75.374851919584813</v>
          </cell>
          <cell r="I88">
            <v>0.16724470979152001</v>
          </cell>
          <cell r="J88">
            <v>3.7163013615274334</v>
          </cell>
          <cell r="K88">
            <v>79.258397990903759</v>
          </cell>
        </row>
        <row r="89">
          <cell r="A89" t="str">
            <v>NPCCNGas-ST</v>
          </cell>
          <cell r="B89" t="str">
            <v>NPCCN</v>
          </cell>
          <cell r="C89" t="str">
            <v>Gas-ST</v>
          </cell>
          <cell r="D89">
            <v>0.24563256177535941</v>
          </cell>
          <cell r="E89">
            <v>5.6478262569840273E-2</v>
          </cell>
          <cell r="F89">
            <v>11065.509676605663</v>
          </cell>
          <cell r="G89">
            <v>7.2362115916852066</v>
          </cell>
          <cell r="H89">
            <v>80.07236938975872</v>
          </cell>
          <cell r="I89">
            <v>2.0763335290145624</v>
          </cell>
          <cell r="J89">
            <v>1.3542100048045655</v>
          </cell>
          <cell r="K89">
            <v>83.502912923577853</v>
          </cell>
        </row>
        <row r="90">
          <cell r="A90" t="str">
            <v>NPCCNNuclear</v>
          </cell>
          <cell r="B90" t="str">
            <v>NPCCN</v>
          </cell>
          <cell r="C90" t="str">
            <v>Nuclear</v>
          </cell>
          <cell r="D90">
            <v>2.8459336739602658E-3</v>
          </cell>
          <cell r="E90">
            <v>0.15039145405016352</v>
          </cell>
          <cell r="F90">
            <v>10424.119301122015</v>
          </cell>
          <cell r="G90">
            <v>0.75382342143754866</v>
          </cell>
          <cell r="H90">
            <v>7.8579452770449851</v>
          </cell>
          <cell r="I90">
            <v>0</v>
          </cell>
          <cell r="J90">
            <v>5.7290581342132274</v>
          </cell>
          <cell r="K90">
            <v>13.587003411258213</v>
          </cell>
        </row>
        <row r="91">
          <cell r="A91" t="str">
            <v>NPCCNOil-ST</v>
          </cell>
          <cell r="B91" t="str">
            <v>NPCCN</v>
          </cell>
          <cell r="C91" t="str">
            <v>Oil-ST</v>
          </cell>
          <cell r="D91">
            <v>3.6191496156181419E-2</v>
          </cell>
          <cell r="E91">
            <v>4.4870346152229136E-4</v>
          </cell>
          <cell r="F91">
            <v>11912.782275294578</v>
          </cell>
          <cell r="G91">
            <v>7.3873081507605685</v>
          </cell>
          <cell r="H91">
            <v>88.003393600519672</v>
          </cell>
          <cell r="I91">
            <v>3.2354590140301758</v>
          </cell>
          <cell r="J91">
            <v>1.2133949287558543</v>
          </cell>
          <cell r="K91">
            <v>92.452247543305702</v>
          </cell>
        </row>
        <row r="92">
          <cell r="A92" t="str">
            <v>NPCCNOther</v>
          </cell>
          <cell r="B92" t="str">
            <v>NPCCN</v>
          </cell>
          <cell r="C92" t="str">
            <v>Other</v>
          </cell>
          <cell r="D92">
            <v>9.0228467061887169E-2</v>
          </cell>
          <cell r="E92">
            <v>0.11897011569878262</v>
          </cell>
          <cell r="F92">
            <v>11452.246823772284</v>
          </cell>
          <cell r="G92">
            <v>1.1998576703608508</v>
          </cell>
          <cell r="H92">
            <v>13.741066194368864</v>
          </cell>
          <cell r="I92">
            <v>0.15368520213294243</v>
          </cell>
          <cell r="J92">
            <v>2.425905250474909</v>
          </cell>
          <cell r="K92">
            <v>16.320656646976715</v>
          </cell>
        </row>
        <row r="93">
          <cell r="A93" t="str">
            <v>OntarioCoal</v>
          </cell>
          <cell r="B93" t="str">
            <v>Ontario</v>
          </cell>
          <cell r="C93" t="str">
            <v>Coal</v>
          </cell>
          <cell r="D93">
            <v>0.28548424283663398</v>
          </cell>
          <cell r="E93">
            <v>0.24441655198733001</v>
          </cell>
          <cell r="F93">
            <v>9666.0120031634833</v>
          </cell>
          <cell r="G93">
            <v>2.6706887628074156</v>
          </cell>
          <cell r="H93">
            <v>25.814909638010313</v>
          </cell>
          <cell r="I93">
            <v>0</v>
          </cell>
          <cell r="J93">
            <v>7.1720915365570281</v>
          </cell>
          <cell r="K93">
            <v>32.987001174567339</v>
          </cell>
        </row>
        <row r="94">
          <cell r="A94" t="str">
            <v>OntarioGas-CC</v>
          </cell>
          <cell r="B94" t="str">
            <v>Ontario</v>
          </cell>
          <cell r="C94" t="str">
            <v>Gas-CC</v>
          </cell>
          <cell r="D94">
            <v>0.313779617547989</v>
          </cell>
          <cell r="E94">
            <v>0.144496734937032</v>
          </cell>
          <cell r="F94">
            <v>7331.0004116851323</v>
          </cell>
          <cell r="G94">
            <v>6.4325813022436673</v>
          </cell>
          <cell r="H94">
            <v>47.157256174946411</v>
          </cell>
          <cell r="I94">
            <v>0</v>
          </cell>
          <cell r="J94">
            <v>2.5581175137741941</v>
          </cell>
          <cell r="K94">
            <v>49.715373688720604</v>
          </cell>
        </row>
        <row r="95">
          <cell r="A95" t="str">
            <v>OntarioGas-CT</v>
          </cell>
          <cell r="B95" t="str">
            <v>Ontario</v>
          </cell>
          <cell r="C95" t="str">
            <v>Gas-CT</v>
          </cell>
          <cell r="D95">
            <v>0.34817115783691399</v>
          </cell>
          <cell r="E95">
            <v>2.8514654636383099E-2</v>
          </cell>
          <cell r="F95">
            <v>9527.0003541005808</v>
          </cell>
          <cell r="G95">
            <v>6.5311183730533457</v>
          </cell>
          <cell r="H95">
            <v>62.221967052752035</v>
          </cell>
          <cell r="I95">
            <v>0</v>
          </cell>
          <cell r="J95">
            <v>4.1029532133980871</v>
          </cell>
          <cell r="K95">
            <v>66.324920266150116</v>
          </cell>
        </row>
        <row r="96">
          <cell r="A96" t="str">
            <v>OntarioGas-ST</v>
          </cell>
          <cell r="B96" t="str">
            <v>Ontario</v>
          </cell>
          <cell r="C96" t="str">
            <v>Gas-ST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OntarioNuclear</v>
          </cell>
          <cell r="B97" t="str">
            <v>Ontario</v>
          </cell>
          <cell r="C97" t="str">
            <v>Nuclear</v>
          </cell>
          <cell r="D97">
            <v>7.7064643303553296E-3</v>
          </cell>
          <cell r="E97">
            <v>0.58257205724716199</v>
          </cell>
          <cell r="F97">
            <v>10499.999982125781</v>
          </cell>
          <cell r="G97">
            <v>0.75382343541489782</v>
          </cell>
          <cell r="H97">
            <v>7.9151460583824207</v>
          </cell>
          <cell r="I97">
            <v>0</v>
          </cell>
          <cell r="J97">
            <v>5.7290583228283563</v>
          </cell>
          <cell r="K97">
            <v>13.644204381210777</v>
          </cell>
        </row>
        <row r="98">
          <cell r="A98" t="str">
            <v>OntarioOil-ST</v>
          </cell>
          <cell r="B98" t="str">
            <v>Ontario</v>
          </cell>
          <cell r="C98" t="str">
            <v>Oil-ST</v>
          </cell>
          <cell r="D98">
            <v>4.48585232098897E-2</v>
          </cell>
          <cell r="E98">
            <v>0</v>
          </cell>
          <cell r="F98">
            <v>9400.0001389329063</v>
          </cell>
          <cell r="G98">
            <v>8.7721973182612825</v>
          </cell>
          <cell r="H98">
            <v>82.458656010402919</v>
          </cell>
          <cell r="I98">
            <v>0</v>
          </cell>
          <cell r="J98">
            <v>6.6659529773574802</v>
          </cell>
          <cell r="K98">
            <v>89.124608987760396</v>
          </cell>
        </row>
        <row r="99">
          <cell r="A99" t="str">
            <v>OntarioOther</v>
          </cell>
          <cell r="B99" t="str">
            <v>Ontario</v>
          </cell>
          <cell r="C99" t="str">
            <v>Other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QuebecCoal</v>
          </cell>
          <cell r="B100" t="str">
            <v>Quebec</v>
          </cell>
          <cell r="C100" t="str">
            <v>Coal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QuebecGas-CC</v>
          </cell>
          <cell r="B101" t="str">
            <v>Quebec</v>
          </cell>
          <cell r="C101" t="str">
            <v>Gas-CC</v>
          </cell>
          <cell r="D101">
            <v>0.16931217193603501</v>
          </cell>
          <cell r="E101">
            <v>1.46198829015096E-2</v>
          </cell>
          <cell r="F101">
            <v>6700.0001168392191</v>
          </cell>
          <cell r="G101">
            <v>6.0413565002054668</v>
          </cell>
          <cell r="H101">
            <v>40.477089257243996</v>
          </cell>
          <cell r="I101">
            <v>0</v>
          </cell>
          <cell r="J101">
            <v>2.0460921762203501</v>
          </cell>
          <cell r="K101">
            <v>42.523181433464345</v>
          </cell>
        </row>
        <row r="102">
          <cell r="A102" t="str">
            <v>QuebecGas-CT</v>
          </cell>
          <cell r="B102" t="str">
            <v>Quebec</v>
          </cell>
          <cell r="C102" t="str">
            <v>Gas-CT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QuebecGas-ST</v>
          </cell>
          <cell r="B103" t="str">
            <v>Quebec</v>
          </cell>
          <cell r="C103" t="str">
            <v>Gas-ST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QuebecNuclear</v>
          </cell>
          <cell r="B104" t="str">
            <v>Quebec</v>
          </cell>
          <cell r="C104" t="str">
            <v>Nuclear</v>
          </cell>
          <cell r="D104">
            <v>0.82275132497151704</v>
          </cell>
          <cell r="E104">
            <v>0.50761976877848303</v>
          </cell>
          <cell r="F104">
            <v>10499.999849022375</v>
          </cell>
          <cell r="G104">
            <v>0.75382345359942782</v>
          </cell>
          <cell r="H104">
            <v>7.9151461489835171</v>
          </cell>
          <cell r="I104">
            <v>0</v>
          </cell>
          <cell r="J104">
            <v>5.7290583087667573</v>
          </cell>
          <cell r="K104">
            <v>13.644204457750273</v>
          </cell>
        </row>
        <row r="105">
          <cell r="A105" t="str">
            <v>QuebecOil-ST</v>
          </cell>
          <cell r="B105" t="str">
            <v>Quebec</v>
          </cell>
          <cell r="C105" t="str">
            <v>Oil-ST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QuebecOther</v>
          </cell>
          <cell r="B106" t="str">
            <v>Quebec</v>
          </cell>
          <cell r="C106" t="str">
            <v>Other</v>
          </cell>
          <cell r="D106">
            <v>5.2910053730011002E-3</v>
          </cell>
          <cell r="E106">
            <v>0.12872207701206215</v>
          </cell>
          <cell r="F106">
            <v>150.16886280930063</v>
          </cell>
          <cell r="G106">
            <v>5.3844531829852153E-2</v>
          </cell>
          <cell r="H106">
            <v>8.0857721133880903E-3</v>
          </cell>
          <cell r="I106">
            <v>0</v>
          </cell>
          <cell r="J106">
            <v>2.6330655344799656E-2</v>
          </cell>
          <cell r="K106">
            <v>3.4416427458187744E-2</v>
          </cell>
        </row>
        <row r="107">
          <cell r="A107" t="str">
            <v>SERCECoal</v>
          </cell>
          <cell r="B107" t="str">
            <v>SERCE</v>
          </cell>
          <cell r="C107" t="str">
            <v>Coal</v>
          </cell>
          <cell r="D107">
            <v>0.16643662234147399</v>
          </cell>
          <cell r="E107">
            <v>0.65458380281925199</v>
          </cell>
          <cell r="F107">
            <v>11309.160800625807</v>
          </cell>
          <cell r="G107">
            <v>1.9873995026380289</v>
          </cell>
          <cell r="H107">
            <v>22.475820550417222</v>
          </cell>
          <cell r="I107">
            <v>2.7401008560622206</v>
          </cell>
          <cell r="J107">
            <v>1.6324177759474336</v>
          </cell>
          <cell r="K107">
            <v>26.848339182426876</v>
          </cell>
        </row>
        <row r="108">
          <cell r="A108" t="str">
            <v>SERCEGas-CC</v>
          </cell>
          <cell r="B108" t="str">
            <v>SERCE</v>
          </cell>
          <cell r="C108" t="str">
            <v>Gas-CC</v>
          </cell>
          <cell r="D108">
            <v>0.39095927993456497</v>
          </cell>
          <cell r="E108">
            <v>0.25713999211788202</v>
          </cell>
          <cell r="F108">
            <v>7853.7049048070494</v>
          </cell>
          <cell r="G108">
            <v>6.2192303626186369</v>
          </cell>
          <cell r="H108">
            <v>48.844000003022913</v>
          </cell>
          <cell r="I108">
            <v>0</v>
          </cell>
          <cell r="J108">
            <v>2.0460922079794517</v>
          </cell>
          <cell r="K108">
            <v>50.890092211002361</v>
          </cell>
        </row>
        <row r="109">
          <cell r="A109" t="str">
            <v>SERCEGas-CT</v>
          </cell>
          <cell r="B109" t="str">
            <v>SERCE</v>
          </cell>
          <cell r="C109" t="str">
            <v>Gas-CT</v>
          </cell>
          <cell r="D109">
            <v>1.7828387618064899E-2</v>
          </cell>
          <cell r="E109">
            <v>0</v>
          </cell>
          <cell r="F109">
            <v>11801.387082569314</v>
          </cell>
          <cell r="G109">
            <v>6.3297327210213226</v>
          </cell>
          <cell r="H109">
            <v>74.699625969977347</v>
          </cell>
          <cell r="I109">
            <v>0</v>
          </cell>
          <cell r="J109">
            <v>4.1029530857802072</v>
          </cell>
          <cell r="K109">
            <v>78.802579055757548</v>
          </cell>
        </row>
        <row r="110">
          <cell r="A110" t="str">
            <v>SERCEGas-ST</v>
          </cell>
          <cell r="B110" t="str">
            <v>SERCE</v>
          </cell>
          <cell r="C110" t="str">
            <v>Gas-ST</v>
          </cell>
          <cell r="D110">
            <v>0.42477570752302801</v>
          </cell>
          <cell r="E110">
            <v>8.8276204268137606E-2</v>
          </cell>
          <cell r="F110">
            <v>10801.020589704944</v>
          </cell>
          <cell r="G110">
            <v>6.4271262640726103</v>
          </cell>
          <cell r="H110">
            <v>69.41952311088167</v>
          </cell>
          <cell r="I110">
            <v>0.12881179690370911</v>
          </cell>
          <cell r="J110">
            <v>1.3934753929045001</v>
          </cell>
          <cell r="K110">
            <v>70.94181030068988</v>
          </cell>
        </row>
        <row r="111">
          <cell r="A111" t="str">
            <v>SERCENuclear</v>
          </cell>
          <cell r="B111" t="str">
            <v>SERCE</v>
          </cell>
          <cell r="C111" t="str">
            <v>Nuclear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</row>
        <row r="112">
          <cell r="A112" t="str">
            <v>SERCEOil-ST</v>
          </cell>
          <cell r="B112" t="str">
            <v>SERCE</v>
          </cell>
          <cell r="C112" t="str">
            <v>Oil-ST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SERCEOther</v>
          </cell>
          <cell r="B113" t="str">
            <v>SERCE</v>
          </cell>
          <cell r="C113" t="str">
            <v>Other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SERCSCoal</v>
          </cell>
          <cell r="B114" t="str">
            <v>SERCS</v>
          </cell>
          <cell r="C114" t="str">
            <v>Coal</v>
          </cell>
          <cell r="D114">
            <v>0.182309638659159</v>
          </cell>
          <cell r="E114">
            <v>0.66679042140642797</v>
          </cell>
          <cell r="F114">
            <v>10273.928939380936</v>
          </cell>
          <cell r="G114">
            <v>2.5470349597214907</v>
          </cell>
          <cell r="H114">
            <v>26.16805618229758</v>
          </cell>
          <cell r="I114">
            <v>5.9736608332701318</v>
          </cell>
          <cell r="J114">
            <v>1.5526893152113288</v>
          </cell>
          <cell r="K114">
            <v>33.694406330779046</v>
          </cell>
        </row>
        <row r="115">
          <cell r="A115" t="str">
            <v>SERCSGas-CC</v>
          </cell>
          <cell r="B115" t="str">
            <v>SERCS</v>
          </cell>
          <cell r="C115" t="str">
            <v>Gas-CC</v>
          </cell>
          <cell r="D115">
            <v>0.38543823341528599</v>
          </cell>
          <cell r="E115">
            <v>0.24220112919807399</v>
          </cell>
          <cell r="F115">
            <v>7804.1524234296385</v>
          </cell>
          <cell r="G115">
            <v>6.8132234038305022</v>
          </cell>
          <cell r="H115">
            <v>53.171433938371337</v>
          </cell>
          <cell r="I115">
            <v>6.5531321622696495E-2</v>
          </cell>
          <cell r="J115">
            <v>2.0460921900687996</v>
          </cell>
          <cell r="K115">
            <v>55.283057450062834</v>
          </cell>
        </row>
        <row r="116">
          <cell r="A116" t="str">
            <v>SERCSGas-CT</v>
          </cell>
          <cell r="B116" t="str">
            <v>SERCS</v>
          </cell>
          <cell r="C116" t="str">
            <v>Gas-CT</v>
          </cell>
          <cell r="D116">
            <v>0.396135268608729</v>
          </cell>
          <cell r="E116">
            <v>9.1008444428443899E-2</v>
          </cell>
          <cell r="F116">
            <v>11060.010147161684</v>
          </cell>
          <cell r="G116">
            <v>6.9699852217023111</v>
          </cell>
          <cell r="H116">
            <v>77.088107277594531</v>
          </cell>
          <cell r="I116">
            <v>4.305446693430217E-2</v>
          </cell>
          <cell r="J116">
            <v>4.1029532369113459</v>
          </cell>
          <cell r="K116">
            <v>81.234114981440186</v>
          </cell>
        </row>
        <row r="117">
          <cell r="A117" t="str">
            <v>SERCSGas-ST</v>
          </cell>
          <cell r="B117" t="str">
            <v>SERCS</v>
          </cell>
          <cell r="C117" t="str">
            <v>Gas-ST</v>
          </cell>
          <cell r="D117">
            <v>2.5764895677566499E-2</v>
          </cell>
          <cell r="E117">
            <v>0</v>
          </cell>
          <cell r="F117">
            <v>12425.26184953098</v>
          </cell>
          <cell r="G117">
            <v>6.5143740277575111</v>
          </cell>
          <cell r="H117">
            <v>80.94280308067087</v>
          </cell>
          <cell r="I117">
            <v>2.5118219721623398E-3</v>
          </cell>
          <cell r="J117">
            <v>1.2922687808680884</v>
          </cell>
          <cell r="K117">
            <v>82.237583683511119</v>
          </cell>
        </row>
        <row r="118">
          <cell r="A118" t="str">
            <v>SERCSNuclear</v>
          </cell>
          <cell r="B118" t="str">
            <v>SERCS</v>
          </cell>
          <cell r="C118" t="str">
            <v>Nuclear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SERCSOil-ST</v>
          </cell>
          <cell r="B119" t="str">
            <v>SERCS</v>
          </cell>
          <cell r="C119" t="str">
            <v>Oil-ST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SERCSOther</v>
          </cell>
          <cell r="B120" t="str">
            <v>SERCS</v>
          </cell>
          <cell r="C120" t="str">
            <v>Other</v>
          </cell>
          <cell r="D120">
            <v>1.03519668181737E-2</v>
          </cell>
          <cell r="E120">
            <v>0</v>
          </cell>
          <cell r="F120">
            <v>11872.000359214031</v>
          </cell>
          <cell r="G120">
            <v>6.7596239802866469</v>
          </cell>
          <cell r="H120">
            <v>80.250258322114846</v>
          </cell>
          <cell r="I120">
            <v>0</v>
          </cell>
          <cell r="J120">
            <v>4.1029531237240029</v>
          </cell>
          <cell r="K120">
            <v>84.353211445838852</v>
          </cell>
        </row>
        <row r="121">
          <cell r="A121" t="str">
            <v>SERCTCoal</v>
          </cell>
          <cell r="B121" t="str">
            <v>SERCT</v>
          </cell>
          <cell r="C121" t="str">
            <v>Coal</v>
          </cell>
          <cell r="D121">
            <v>0.29606625715891499</v>
          </cell>
          <cell r="E121">
            <v>0.76733947952588444</v>
          </cell>
          <cell r="F121">
            <v>10651.354497936356</v>
          </cell>
          <cell r="G121">
            <v>2.1306627585050735</v>
          </cell>
          <cell r="H121">
            <v>22.694444356388498</v>
          </cell>
          <cell r="I121">
            <v>7.7372711845210524</v>
          </cell>
          <cell r="J121">
            <v>2.142757876471173</v>
          </cell>
          <cell r="K121">
            <v>32.574473417380723</v>
          </cell>
        </row>
        <row r="122">
          <cell r="A122" t="str">
            <v>SERCTGas-CC</v>
          </cell>
          <cell r="B122" t="str">
            <v>SERCT</v>
          </cell>
          <cell r="C122" t="str">
            <v>Gas-CC</v>
          </cell>
          <cell r="D122">
            <v>0.35725788036982198</v>
          </cell>
          <cell r="E122">
            <v>0.15923775951067601</v>
          </cell>
          <cell r="F122">
            <v>8077.0143094129235</v>
          </cell>
          <cell r="G122">
            <v>6.5389958918355626</v>
          </cell>
          <cell r="H122">
            <v>52.815563387548153</v>
          </cell>
          <cell r="I122">
            <v>4.335212551244616E-2</v>
          </cell>
          <cell r="J122">
            <v>2.0460921713217868</v>
          </cell>
          <cell r="K122">
            <v>54.90500768438239</v>
          </cell>
        </row>
        <row r="123">
          <cell r="A123" t="str">
            <v>SERCTGas-CT</v>
          </cell>
          <cell r="B123" t="str">
            <v>SERCT</v>
          </cell>
          <cell r="C123" t="str">
            <v>Gas-CT</v>
          </cell>
          <cell r="D123">
            <v>0.34667586604754103</v>
          </cell>
          <cell r="E123">
            <v>7.3422751426696797E-2</v>
          </cell>
          <cell r="F123">
            <v>12128.723674124838</v>
          </cell>
          <cell r="G123">
            <v>6.549042036156</v>
          </cell>
          <cell r="H123">
            <v>79.431521186764016</v>
          </cell>
          <cell r="I123">
            <v>0.23406600879652095</v>
          </cell>
          <cell r="J123">
            <v>4.1029534073806238</v>
          </cell>
          <cell r="K123">
            <v>83.768540602941158</v>
          </cell>
        </row>
        <row r="124">
          <cell r="A124" t="str">
            <v>SERCTGas-ST</v>
          </cell>
          <cell r="B124" t="str">
            <v>SERCT</v>
          </cell>
          <cell r="C124" t="str">
            <v>Gas-ST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SERCTNuclear</v>
          </cell>
          <cell r="B125" t="str">
            <v>SERCT</v>
          </cell>
          <cell r="C125" t="str">
            <v>Nuclear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SERCTOil-ST</v>
          </cell>
          <cell r="B126" t="str">
            <v>SERCT</v>
          </cell>
          <cell r="C126" t="str">
            <v>Oil-ST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SERCTOther</v>
          </cell>
          <cell r="B127" t="str">
            <v>SERCT</v>
          </cell>
          <cell r="C127" t="str">
            <v>Other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SERCVCoal</v>
          </cell>
          <cell r="B128" t="str">
            <v>SERCV</v>
          </cell>
          <cell r="C128" t="str">
            <v>Coal</v>
          </cell>
          <cell r="D128">
            <v>0.33838766121877739</v>
          </cell>
          <cell r="E128">
            <v>0.84236381982471242</v>
          </cell>
          <cell r="F128">
            <v>10032.480863045759</v>
          </cell>
          <cell r="G128">
            <v>2.6973685253671582</v>
          </cell>
          <cell r="H128">
            <v>27.061298111327975</v>
          </cell>
          <cell r="I128">
            <v>7.4236701772017408</v>
          </cell>
          <cell r="J128">
            <v>1.9852641743960584</v>
          </cell>
          <cell r="K128">
            <v>36.470232462925772</v>
          </cell>
        </row>
        <row r="129">
          <cell r="A129" t="str">
            <v>SERCVGas-CC</v>
          </cell>
          <cell r="B129" t="str">
            <v>SERCV</v>
          </cell>
          <cell r="C129" t="str">
            <v>Gas-CC</v>
          </cell>
          <cell r="D129">
            <v>0.29659612834764371</v>
          </cell>
          <cell r="E129">
            <v>0.13713500508107723</v>
          </cell>
          <cell r="F129">
            <v>8317.1370336080836</v>
          </cell>
          <cell r="G129">
            <v>6.9364930598460735</v>
          </cell>
          <cell r="H129">
            <v>57.691763311411222</v>
          </cell>
          <cell r="I129">
            <v>0.31221849771502153</v>
          </cell>
          <cell r="J129">
            <v>2.046092227301854</v>
          </cell>
          <cell r="K129">
            <v>60.0500740364281</v>
          </cell>
        </row>
        <row r="130">
          <cell r="A130" t="str">
            <v>SERCVGas-CT</v>
          </cell>
          <cell r="B130" t="str">
            <v>SERCV</v>
          </cell>
          <cell r="C130" t="str">
            <v>Gas-CT</v>
          </cell>
          <cell r="D130">
            <v>0.36265964600587935</v>
          </cell>
          <cell r="E130">
            <v>1.9632960431329331E-2</v>
          </cell>
          <cell r="F130">
            <v>11563.897843108971</v>
          </cell>
          <cell r="G130">
            <v>7.0081008505407061</v>
          </cell>
          <cell r="H130">
            <v>81.040962309857818</v>
          </cell>
          <cell r="I130">
            <v>0.47382537275645686</v>
          </cell>
          <cell r="J130">
            <v>4.1033642943002118</v>
          </cell>
          <cell r="K130">
            <v>85.618151976914476</v>
          </cell>
        </row>
        <row r="131">
          <cell r="A131" t="str">
            <v>SERCVGas-ST</v>
          </cell>
          <cell r="B131" t="str">
            <v>SERCV</v>
          </cell>
          <cell r="C131" t="str">
            <v>Gas-ST</v>
          </cell>
          <cell r="D131">
            <v>1.5710457518852354E-3</v>
          </cell>
          <cell r="E131">
            <v>0</v>
          </cell>
          <cell r="F131">
            <v>13246.999885975958</v>
          </cell>
          <cell r="G131">
            <v>6.5690326280212012</v>
          </cell>
          <cell r="H131">
            <v>87.019974474369207</v>
          </cell>
          <cell r="I131">
            <v>1.0862546575805936</v>
          </cell>
          <cell r="J131">
            <v>6.6659532398044687</v>
          </cell>
          <cell r="K131">
            <v>94.772182371754269</v>
          </cell>
        </row>
        <row r="132">
          <cell r="A132" t="str">
            <v>SERCVNuclear</v>
          </cell>
          <cell r="B132" t="str">
            <v>SERCV</v>
          </cell>
          <cell r="C132" t="str">
            <v>Nuclear</v>
          </cell>
          <cell r="D132">
            <v>0</v>
          </cell>
          <cell r="E132">
            <v>8.682094727281793E-4</v>
          </cell>
          <cell r="F132">
            <v>10068.000341996281</v>
          </cell>
          <cell r="G132">
            <v>0.75382338533218074</v>
          </cell>
          <cell r="H132">
            <v>7.5894941013291897</v>
          </cell>
          <cell r="I132">
            <v>0</v>
          </cell>
          <cell r="J132">
            <v>5.7290583201580922</v>
          </cell>
          <cell r="K132">
            <v>13.318552421487283</v>
          </cell>
        </row>
        <row r="133">
          <cell r="A133" t="str">
            <v>SERCVOil-ST</v>
          </cell>
          <cell r="B133" t="str">
            <v>SERCV</v>
          </cell>
          <cell r="C133" t="str">
            <v>Oil-ST</v>
          </cell>
          <cell r="D133">
            <v>7.8552287594261768E-4</v>
          </cell>
          <cell r="E133">
            <v>0</v>
          </cell>
          <cell r="F133">
            <v>10778.000390002104</v>
          </cell>
          <cell r="G133">
            <v>8.70127596765475</v>
          </cell>
          <cell r="H133">
            <v>93.782355772898825</v>
          </cell>
          <cell r="I133">
            <v>7.703389517990054</v>
          </cell>
          <cell r="J133">
            <v>1.2922688478297635</v>
          </cell>
          <cell r="K133">
            <v>102.77801413871863</v>
          </cell>
        </row>
        <row r="134">
          <cell r="A134" t="str">
            <v>SERCVOther</v>
          </cell>
          <cell r="B134" t="str">
            <v>SERCV</v>
          </cell>
          <cell r="C134" t="str">
            <v>Other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SPPCoal</v>
          </cell>
          <cell r="B135" t="str">
            <v>SPP</v>
          </cell>
          <cell r="C135" t="str">
            <v>Coal</v>
          </cell>
          <cell r="D135">
            <v>5.1299746235211698E-2</v>
          </cell>
          <cell r="E135">
            <v>0.460487531224887</v>
          </cell>
          <cell r="F135">
            <v>11512.085664918768</v>
          </cell>
          <cell r="G135">
            <v>1.8288743641472978</v>
          </cell>
          <cell r="H135">
            <v>21.054158350437532</v>
          </cell>
          <cell r="I135">
            <v>2.8046243070658714</v>
          </cell>
          <cell r="J135">
            <v>2.0223612854005415</v>
          </cell>
          <cell r="K135">
            <v>25.881143942903947</v>
          </cell>
        </row>
        <row r="136">
          <cell r="A136" t="str">
            <v>SPPGas-CC</v>
          </cell>
          <cell r="B136" t="str">
            <v>SPP</v>
          </cell>
          <cell r="C136" t="str">
            <v>Gas-CC</v>
          </cell>
          <cell r="D136">
            <v>0.31527490278085102</v>
          </cell>
          <cell r="E136">
            <v>0.29609380861123402</v>
          </cell>
          <cell r="F136">
            <v>8038.3598160731954</v>
          </cell>
          <cell r="G136">
            <v>5.9060092773696411</v>
          </cell>
          <cell r="H136">
            <v>47.474627648563612</v>
          </cell>
          <cell r="I136">
            <v>2.9787993943009721E-2</v>
          </cell>
          <cell r="J136">
            <v>2.1007925485902095</v>
          </cell>
          <cell r="K136">
            <v>49.605208191096828</v>
          </cell>
        </row>
        <row r="137">
          <cell r="A137" t="str">
            <v>SPPGas-CT</v>
          </cell>
          <cell r="B137" t="str">
            <v>SPP</v>
          </cell>
          <cell r="C137" t="str">
            <v>Gas-CT</v>
          </cell>
          <cell r="D137">
            <v>0.111801243424416</v>
          </cell>
          <cell r="E137">
            <v>2.73224035898844E-3</v>
          </cell>
          <cell r="F137">
            <v>10948.461879593027</v>
          </cell>
          <cell r="G137">
            <v>6.1571287764002651</v>
          </cell>
          <cell r="H137">
            <v>67.411089696163572</v>
          </cell>
          <cell r="I137">
            <v>0</v>
          </cell>
          <cell r="J137">
            <v>4.1029531623793538</v>
          </cell>
          <cell r="K137">
            <v>71.514042858542922</v>
          </cell>
        </row>
        <row r="138">
          <cell r="A138" t="str">
            <v>SPPGas-ST</v>
          </cell>
          <cell r="B138" t="str">
            <v>SPP</v>
          </cell>
          <cell r="C138" t="str">
            <v>Gas-ST</v>
          </cell>
          <cell r="D138">
            <v>0.48550724804401402</v>
          </cell>
          <cell r="E138">
            <v>0.23492387076218901</v>
          </cell>
          <cell r="F138">
            <v>10789.302029547776</v>
          </cell>
          <cell r="G138">
            <v>6.0369313246817615</v>
          </cell>
          <cell r="H138">
            <v>65.134275393629466</v>
          </cell>
          <cell r="I138">
            <v>0.26779888322017603</v>
          </cell>
          <cell r="J138">
            <v>1.2922687585932295</v>
          </cell>
          <cell r="K138">
            <v>66.69434303544287</v>
          </cell>
        </row>
        <row r="139">
          <cell r="A139" t="str">
            <v>SPPNuclear</v>
          </cell>
          <cell r="B139" t="str">
            <v>SPP</v>
          </cell>
          <cell r="C139" t="str">
            <v>Nuclear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SPPOil-ST</v>
          </cell>
          <cell r="B140" t="str">
            <v>SPP</v>
          </cell>
          <cell r="C140" t="str">
            <v>Oil-ST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SPPOther</v>
          </cell>
          <cell r="B141" t="str">
            <v>SPP</v>
          </cell>
          <cell r="C141" t="str">
            <v>Other</v>
          </cell>
          <cell r="D141">
            <v>3.611686269442245E-2</v>
          </cell>
          <cell r="E141">
            <v>5.7625434796015401E-3</v>
          </cell>
          <cell r="F141">
            <v>11017.715821724227</v>
          </cell>
          <cell r="G141">
            <v>5.7739366857152969</v>
          </cell>
          <cell r="H141">
            <v>63.61559357583937</v>
          </cell>
          <cell r="I141">
            <v>4.6594507306922687E-3</v>
          </cell>
          <cell r="J141">
            <v>4.3700400708905942</v>
          </cell>
          <cell r="K141">
            <v>67.990293097460651</v>
          </cell>
        </row>
        <row r="142">
          <cell r="A142" t="str">
            <v>WECCACoal</v>
          </cell>
          <cell r="B142" t="str">
            <v>WECCA</v>
          </cell>
          <cell r="C142" t="str">
            <v>Coal</v>
          </cell>
          <cell r="D142">
            <v>4.3915381164697759E-2</v>
          </cell>
          <cell r="E142">
            <v>0.49575003539770057</v>
          </cell>
          <cell r="F142">
            <v>10769.589118417067</v>
          </cell>
          <cell r="G142">
            <v>2.0514352606646655</v>
          </cell>
          <cell r="H142">
            <v>22.09311486039126</v>
          </cell>
          <cell r="I142">
            <v>1.8987406344525746</v>
          </cell>
          <cell r="J142">
            <v>3.0102079973244851</v>
          </cell>
          <cell r="K142">
            <v>27.002063492168322</v>
          </cell>
        </row>
        <row r="143">
          <cell r="A143" t="str">
            <v>WECCAGas-CC</v>
          </cell>
          <cell r="B143" t="str">
            <v>WECCA</v>
          </cell>
          <cell r="C143" t="str">
            <v>Gas-CC</v>
          </cell>
          <cell r="D143">
            <v>0.74955932098865607</v>
          </cell>
          <cell r="E143">
            <v>0.42134028780541039</v>
          </cell>
          <cell r="F143">
            <v>7773.5571791865686</v>
          </cell>
          <cell r="G143">
            <v>5.9815700485689511</v>
          </cell>
          <cell r="H143">
            <v>46.49807679386052</v>
          </cell>
          <cell r="I143">
            <v>2.4457979749828673E-4</v>
          </cell>
          <cell r="J143">
            <v>2.0462446583100697</v>
          </cell>
          <cell r="K143">
            <v>48.544566031968088</v>
          </cell>
        </row>
        <row r="144">
          <cell r="A144" t="str">
            <v>WECCAGas-CT</v>
          </cell>
          <cell r="B144" t="str">
            <v>WECCA</v>
          </cell>
          <cell r="C144" t="str">
            <v>Gas-CT</v>
          </cell>
          <cell r="D144">
            <v>6.4383449520810071E-2</v>
          </cell>
          <cell r="E144">
            <v>1.45201334047957E-2</v>
          </cell>
          <cell r="F144">
            <v>10507.971309227509</v>
          </cell>
          <cell r="G144">
            <v>6.0188571564684032</v>
          </cell>
          <cell r="H144">
            <v>63.245978314508648</v>
          </cell>
          <cell r="I144">
            <v>0</v>
          </cell>
          <cell r="J144">
            <v>4.1029532871800765</v>
          </cell>
          <cell r="K144">
            <v>67.348931601688719</v>
          </cell>
        </row>
        <row r="145">
          <cell r="A145" t="str">
            <v>WECCAGas-ST</v>
          </cell>
          <cell r="B145" t="str">
            <v>WECCA</v>
          </cell>
          <cell r="C145" t="str">
            <v>Gas-ST</v>
          </cell>
          <cell r="D145">
            <v>0.13831892181708116</v>
          </cell>
          <cell r="E145">
            <v>1.0272876261478599E-2</v>
          </cell>
          <cell r="F145">
            <v>11149.245303915735</v>
          </cell>
          <cell r="G145">
            <v>5.9771479105769201</v>
          </cell>
          <cell r="H145">
            <v>66.64068827280947</v>
          </cell>
          <cell r="I145">
            <v>2.5663350963084409E-2</v>
          </cell>
          <cell r="J145">
            <v>1.2922688232074262</v>
          </cell>
          <cell r="K145">
            <v>67.958620446979978</v>
          </cell>
        </row>
        <row r="146">
          <cell r="A146" t="str">
            <v>WECCANuclear</v>
          </cell>
          <cell r="B146" t="str">
            <v>WECCA</v>
          </cell>
          <cell r="C146" t="str">
            <v>Nuclear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WECCAOil-ST</v>
          </cell>
          <cell r="B147" t="str">
            <v>WECCA</v>
          </cell>
          <cell r="C147" t="str">
            <v>Oil-ST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WECCAOther</v>
          </cell>
          <cell r="B148" t="str">
            <v>WECCA</v>
          </cell>
          <cell r="C148" t="str">
            <v>Other</v>
          </cell>
          <cell r="D148">
            <v>3.822925276620451E-3</v>
          </cell>
          <cell r="E148">
            <v>5.8116662427795215E-2</v>
          </cell>
          <cell r="F148">
            <v>19954.041051437784</v>
          </cell>
          <cell r="G148">
            <v>1.570640769068719</v>
          </cell>
          <cell r="H148">
            <v>31.340630383059025</v>
          </cell>
          <cell r="I148">
            <v>0</v>
          </cell>
          <cell r="J148">
            <v>0.35161945377876291</v>
          </cell>
          <cell r="K148">
            <v>31.692249836837789</v>
          </cell>
        </row>
        <row r="149">
          <cell r="A149" t="str">
            <v>WECCCCoal</v>
          </cell>
          <cell r="B149" t="str">
            <v>WECCC</v>
          </cell>
          <cell r="C149" t="str">
            <v>Coal</v>
          </cell>
          <cell r="D149">
            <v>7.9763776330253231E-4</v>
          </cell>
          <cell r="E149">
            <v>8.4537356740352176E-2</v>
          </cell>
          <cell r="F149">
            <v>10625.857557068764</v>
          </cell>
          <cell r="G149">
            <v>1.6907183123835712</v>
          </cell>
          <cell r="H149">
            <v>17.965331956515517</v>
          </cell>
          <cell r="I149">
            <v>0.63660833388921989</v>
          </cell>
          <cell r="J149">
            <v>7.1720912776192041</v>
          </cell>
          <cell r="K149">
            <v>25.774031568023943</v>
          </cell>
        </row>
        <row r="150">
          <cell r="A150" t="str">
            <v>WECCCGas-CC</v>
          </cell>
          <cell r="B150" t="str">
            <v>WECCC</v>
          </cell>
          <cell r="C150" t="str">
            <v>Gas-CC</v>
          </cell>
          <cell r="D150">
            <v>0.32904560418646289</v>
          </cell>
          <cell r="E150">
            <v>0.57479149773754479</v>
          </cell>
          <cell r="F150">
            <v>7792.1844534091751</v>
          </cell>
          <cell r="G150">
            <v>6.1739663708692429</v>
          </cell>
          <cell r="H150">
            <v>48.108684770958391</v>
          </cell>
          <cell r="I150">
            <v>0</v>
          </cell>
          <cell r="J150">
            <v>2.0460921477620739</v>
          </cell>
          <cell r="K150">
            <v>50.154776918720465</v>
          </cell>
        </row>
        <row r="151">
          <cell r="A151" t="str">
            <v>WECCCGas-CT</v>
          </cell>
          <cell r="B151" t="str">
            <v>WECCC</v>
          </cell>
          <cell r="C151" t="str">
            <v>Gas-CT</v>
          </cell>
          <cell r="D151">
            <v>0.18927867000953166</v>
          </cell>
          <cell r="E151">
            <v>2.376940457106113E-2</v>
          </cell>
          <cell r="F151">
            <v>10321.488354782203</v>
          </cell>
          <cell r="G151">
            <v>6.0388069781443896</v>
          </cell>
          <cell r="H151">
            <v>62.329475901694821</v>
          </cell>
          <cell r="I151">
            <v>0</v>
          </cell>
          <cell r="J151">
            <v>4.1029533521943895</v>
          </cell>
          <cell r="K151">
            <v>66.432429253889211</v>
          </cell>
        </row>
        <row r="152">
          <cell r="A152" t="str">
            <v>WECCCGas-ST</v>
          </cell>
          <cell r="B152" t="str">
            <v>WECCC</v>
          </cell>
          <cell r="C152" t="str">
            <v>Gas-ST</v>
          </cell>
          <cell r="D152">
            <v>0.45772792367684956</v>
          </cell>
          <cell r="E152">
            <v>0.11900593434532318</v>
          </cell>
          <cell r="F152">
            <v>10268.071323778564</v>
          </cell>
          <cell r="G152">
            <v>6.2698242070834409</v>
          </cell>
          <cell r="H152">
            <v>64.379002145886162</v>
          </cell>
          <cell r="I152">
            <v>2.2128565205192198E-3</v>
          </cell>
          <cell r="J152">
            <v>1.2922688322792146</v>
          </cell>
          <cell r="K152">
            <v>65.673483834685896</v>
          </cell>
        </row>
        <row r="153">
          <cell r="A153" t="str">
            <v>WECCCNuclear</v>
          </cell>
          <cell r="B153" t="str">
            <v>WECCC</v>
          </cell>
          <cell r="C153" t="str">
            <v>Nuclear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WECCCOil-ST</v>
          </cell>
          <cell r="B154" t="str">
            <v>WECCC</v>
          </cell>
          <cell r="C154" t="str">
            <v>Oil-ST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WECCCOther</v>
          </cell>
          <cell r="B155" t="str">
            <v>WECCC</v>
          </cell>
          <cell r="C155" t="str">
            <v>Other</v>
          </cell>
          <cell r="D155">
            <v>2.3150163742047394E-2</v>
          </cell>
          <cell r="E155">
            <v>0.19789579344022803</v>
          </cell>
          <cell r="F155">
            <v>20482.639636658023</v>
          </cell>
          <cell r="G155">
            <v>1.6125009977461853</v>
          </cell>
          <cell r="H155">
            <v>33.028276850586622</v>
          </cell>
          <cell r="I155">
            <v>0</v>
          </cell>
          <cell r="J155">
            <v>0.11765198201766142</v>
          </cell>
          <cell r="K155">
            <v>33.145928832604284</v>
          </cell>
        </row>
        <row r="156">
          <cell r="A156" t="str">
            <v>WECCNCoal</v>
          </cell>
          <cell r="B156" t="str">
            <v>WECCN</v>
          </cell>
          <cell r="C156" t="str">
            <v>Coal</v>
          </cell>
          <cell r="D156">
            <v>2.7803233288412246E-2</v>
          </cell>
          <cell r="E156">
            <v>0.37216408420066355</v>
          </cell>
          <cell r="F156">
            <v>11068.348133184703</v>
          </cell>
          <cell r="G156">
            <v>1.9073866520434803</v>
          </cell>
          <cell r="H156">
            <v>21.111619489406877</v>
          </cell>
          <cell r="I156">
            <v>0.46909740004619743</v>
          </cell>
          <cell r="J156">
            <v>2.6683968200369503</v>
          </cell>
          <cell r="K156">
            <v>24.249113709490025</v>
          </cell>
        </row>
        <row r="157">
          <cell r="A157" t="str">
            <v>WECCNGas-CC</v>
          </cell>
          <cell r="B157" t="str">
            <v>WECCN</v>
          </cell>
          <cell r="C157" t="str">
            <v>Gas-CC</v>
          </cell>
          <cell r="D157">
            <v>0.34475317524850468</v>
          </cell>
          <cell r="E157">
            <v>0.28246164346450015</v>
          </cell>
          <cell r="F157">
            <v>7810.7286890813084</v>
          </cell>
          <cell r="G157">
            <v>5.4446777479695232</v>
          </cell>
          <cell r="H157">
            <v>42.52690068886816</v>
          </cell>
          <cell r="I157">
            <v>0</v>
          </cell>
          <cell r="J157">
            <v>2.0460921553688745</v>
          </cell>
          <cell r="K157">
            <v>44.572992844237035</v>
          </cell>
        </row>
        <row r="158">
          <cell r="A158" t="str">
            <v>WECCNGas-CT</v>
          </cell>
          <cell r="B158" t="str">
            <v>WECCN</v>
          </cell>
          <cell r="C158" t="str">
            <v>Gas-CT</v>
          </cell>
          <cell r="D158">
            <v>0.3458731048838376</v>
          </cell>
          <cell r="E158">
            <v>4.7450338054564764E-2</v>
          </cell>
          <cell r="F158">
            <v>10892.526746986372</v>
          </cell>
          <cell r="G158">
            <v>5.5984578096079742</v>
          </cell>
          <cell r="H158">
            <v>60.981351433029602</v>
          </cell>
          <cell r="I158">
            <v>0</v>
          </cell>
          <cell r="J158">
            <v>4.0870357800570689</v>
          </cell>
          <cell r="K158">
            <v>65.068387213086666</v>
          </cell>
        </row>
        <row r="159">
          <cell r="A159" t="str">
            <v>WECCNGas-ST</v>
          </cell>
          <cell r="B159" t="str">
            <v>WECCN</v>
          </cell>
          <cell r="C159" t="str">
            <v>Gas-ST</v>
          </cell>
          <cell r="D159">
            <v>4.8313592815023773E-2</v>
          </cell>
          <cell r="E159">
            <v>7.7699628686467258E-3</v>
          </cell>
          <cell r="F159">
            <v>11287.631455712179</v>
          </cell>
          <cell r="G159">
            <v>5.897584961314104</v>
          </cell>
          <cell r="H159">
            <v>66.569765522064174</v>
          </cell>
          <cell r="I159">
            <v>6.7154988773659059E-3</v>
          </cell>
          <cell r="J159">
            <v>1.3032486848854352</v>
          </cell>
          <cell r="K159">
            <v>67.879729705826975</v>
          </cell>
        </row>
        <row r="160">
          <cell r="A160" t="str">
            <v>WECCNNuclear</v>
          </cell>
          <cell r="B160" t="str">
            <v>WECCN</v>
          </cell>
          <cell r="C160" t="str">
            <v>Nuclear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WECCNOil-ST</v>
          </cell>
          <cell r="B161" t="str">
            <v>WECCN</v>
          </cell>
          <cell r="C161" t="str">
            <v>Oil-ST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WECCNOther</v>
          </cell>
          <cell r="B162" t="str">
            <v>WECCN</v>
          </cell>
          <cell r="C162" t="str">
            <v>Other</v>
          </cell>
          <cell r="D162">
            <v>0.23325689796004972</v>
          </cell>
          <cell r="E162">
            <v>0.29015395833331625</v>
          </cell>
          <cell r="F162">
            <v>9315.9150096923531</v>
          </cell>
          <cell r="G162">
            <v>5.0966871085368091</v>
          </cell>
          <cell r="H162">
            <v>47.480303934123583</v>
          </cell>
          <cell r="I162">
            <v>0</v>
          </cell>
          <cell r="J162">
            <v>3.9332996937619993</v>
          </cell>
          <cell r="K162">
            <v>51.413603627885585</v>
          </cell>
        </row>
        <row r="163">
          <cell r="A163" t="str">
            <v>WECCRCoal</v>
          </cell>
          <cell r="B163" t="str">
            <v>WECCR</v>
          </cell>
          <cell r="C163" t="str">
            <v>Coal</v>
          </cell>
          <cell r="D163">
            <v>0.14703315012302204</v>
          </cell>
          <cell r="E163">
            <v>0.70068564523637122</v>
          </cell>
          <cell r="F163">
            <v>11265.917658246814</v>
          </cell>
          <cell r="G163">
            <v>1.9871166652541512</v>
          </cell>
          <cell r="H163">
            <v>22.386692728083268</v>
          </cell>
          <cell r="I163">
            <v>1.6039479749807324</v>
          </cell>
          <cell r="J163">
            <v>2.5347813550992435</v>
          </cell>
          <cell r="K163">
            <v>26.525422058163247</v>
          </cell>
        </row>
        <row r="164">
          <cell r="A164" t="str">
            <v>WECCRGas-CC</v>
          </cell>
          <cell r="B164" t="str">
            <v>WECCR</v>
          </cell>
          <cell r="C164" t="str">
            <v>Gas-CC</v>
          </cell>
          <cell r="D164">
            <v>0.3300520486402258</v>
          </cell>
          <cell r="E164">
            <v>0.20347460735621933</v>
          </cell>
          <cell r="F164">
            <v>8156.5240177762907</v>
          </cell>
          <cell r="G164">
            <v>5.5235356969905807</v>
          </cell>
          <cell r="H164">
            <v>45.052851575548367</v>
          </cell>
          <cell r="I164">
            <v>0</v>
          </cell>
          <cell r="J164">
            <v>2.0460921782261114</v>
          </cell>
          <cell r="K164">
            <v>47.098943753774478</v>
          </cell>
        </row>
        <row r="165">
          <cell r="A165" t="str">
            <v>WECCRGas-CT</v>
          </cell>
          <cell r="B165" t="str">
            <v>WECCR</v>
          </cell>
          <cell r="C165" t="str">
            <v>Gas-CT</v>
          </cell>
          <cell r="D165">
            <v>0.4367196987202418</v>
          </cell>
          <cell r="E165">
            <v>8.3791137666090226E-2</v>
          </cell>
          <cell r="F165">
            <v>11357.744732934112</v>
          </cell>
          <cell r="G165">
            <v>5.6244681707189645</v>
          </cell>
          <cell r="H165">
            <v>63.881273741538884</v>
          </cell>
          <cell r="I165">
            <v>0</v>
          </cell>
          <cell r="J165">
            <v>4.1029531939570036</v>
          </cell>
          <cell r="K165">
            <v>67.984226935495883</v>
          </cell>
        </row>
        <row r="166">
          <cell r="A166" t="str">
            <v>WECCRGas-ST</v>
          </cell>
          <cell r="B166" t="str">
            <v>WECCR</v>
          </cell>
          <cell r="C166" t="str">
            <v>Gas-ST</v>
          </cell>
          <cell r="D166">
            <v>1.0005343429416544E-2</v>
          </cell>
          <cell r="E166">
            <v>3.0436591987541301E-3</v>
          </cell>
          <cell r="F166">
            <v>11430.874542151903</v>
          </cell>
          <cell r="G166">
            <v>5.9031874757124854</v>
          </cell>
          <cell r="H166">
            <v>67.478595433671813</v>
          </cell>
          <cell r="I166">
            <v>0</v>
          </cell>
          <cell r="J166">
            <v>6.6659532758167295</v>
          </cell>
          <cell r="K166">
            <v>74.144548709488546</v>
          </cell>
        </row>
        <row r="167">
          <cell r="A167" t="str">
            <v>WECCRNuclear</v>
          </cell>
          <cell r="B167" t="str">
            <v>WECCR</v>
          </cell>
          <cell r="C167" t="str">
            <v>Nuclear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WECCROil-ST</v>
          </cell>
          <cell r="B168" t="str">
            <v>WECCR</v>
          </cell>
          <cell r="C168" t="str">
            <v>Oil-ST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WECCROther</v>
          </cell>
          <cell r="B169" t="str">
            <v>WECCR</v>
          </cell>
          <cell r="C169" t="str">
            <v>Other</v>
          </cell>
          <cell r="D169">
            <v>7.6189758801831195E-2</v>
          </cell>
          <cell r="E169">
            <v>9.0049462886683737E-3</v>
          </cell>
          <cell r="F169">
            <v>11442.42384343409</v>
          </cell>
          <cell r="G169">
            <v>5.6254793945966108</v>
          </cell>
          <cell r="H169">
            <v>64.369119555479443</v>
          </cell>
          <cell r="I169">
            <v>0</v>
          </cell>
          <cell r="J169">
            <v>4.1029532638044905</v>
          </cell>
          <cell r="K169">
            <v>68.472072819283937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B! Status"/>
      <sheetName val="NCR"/>
      <sheetName val="StartPage"/>
      <sheetName val="Master"/>
      <sheetName val="Energy Prices"/>
      <sheetName val="Topol"/>
      <sheetName val="Topol (2)"/>
      <sheetName val="Production"/>
      <sheetName val="Liq"/>
      <sheetName val="Regas"/>
      <sheetName val="Pipes"/>
      <sheetName val="LNG_routes"/>
      <sheetName val="Con_P"/>
      <sheetName val="Con_L"/>
      <sheetName val="TOP_P"/>
      <sheetName val="SOP_P"/>
      <sheetName val="TOP_L"/>
      <sheetName val="Storage"/>
      <sheetName val="Demand"/>
      <sheetName val="Consump"/>
      <sheetName val="ProdOut"/>
      <sheetName val="NodeOut"/>
      <sheetName val="Pipeout"/>
      <sheetName val="LiqOut"/>
      <sheetName val="RegasOut"/>
      <sheetName val="LNGOut"/>
      <sheetName val="PConout"/>
      <sheetName val="LConout"/>
      <sheetName val="TConOut"/>
      <sheetName val="PriceOut"/>
      <sheetName val="Summary Balances"/>
      <sheetName val="ConsSummary"/>
      <sheetName val="DSR"/>
      <sheetName val="ProdSummary"/>
      <sheetName val="Pipe Flows"/>
      <sheetName val="LNGCap"/>
      <sheetName val="LNG Flows"/>
      <sheetName val="Undertakes"/>
      <sheetName val="Prices"/>
      <sheetName val="Node summary"/>
      <sheetName val="Country Summary"/>
    </sheetNames>
    <sheetDataSet>
      <sheetData sheetId="0"/>
      <sheetData sheetId="1"/>
      <sheetData sheetId="2"/>
      <sheetData sheetId="3">
        <row r="5">
          <cell r="C5">
            <v>2005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Page"/>
      <sheetName val="NCR"/>
      <sheetName val="Energy Prices"/>
      <sheetName val="Com_Fuels"/>
      <sheetName val="Prod_Data"/>
      <sheetName val="Pipe_Data"/>
      <sheetName val="LIQ_Data"/>
      <sheetName val=" Regas_Data"/>
      <sheetName val="Con(L)-data"/>
      <sheetName val="Con(P)_Data"/>
      <sheetName val="Con(T)_Data"/>
      <sheetName val="LNG Assumptions"/>
      <sheetName val="LNG Route_Data"/>
      <sheetName val="Stor_Data"/>
      <sheetName val="Dem to nodes"/>
      <sheetName val="Demand by country "/>
      <sheetName val="Demand "/>
      <sheetName val="LNGCheck"/>
      <sheetName val="DSR"/>
      <sheetName val="Misc Assumptions"/>
      <sheetName val="Node Check"/>
      <sheetName val="Warnin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F5">
            <v>947.82</v>
          </cell>
        </row>
        <row r="8">
          <cell r="C8">
            <v>2010</v>
          </cell>
        </row>
      </sheetData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ata"/>
      <sheetName val="Fuels"/>
    </sheetNames>
    <sheetDataSet>
      <sheetData sheetId="0" refreshError="1"/>
      <sheetData sheetId="1">
        <row r="2">
          <cell r="A2" t="str">
            <v>ABCoal</v>
          </cell>
          <cell r="B2" t="str">
            <v>AB</v>
          </cell>
          <cell r="C2" t="str">
            <v>Coal</v>
          </cell>
          <cell r="D2">
            <v>1.04463438193003E-2</v>
          </cell>
          <cell r="E2">
            <v>0.332366352081299</v>
          </cell>
          <cell r="F2">
            <v>10726.017167943508</v>
          </cell>
          <cell r="G2">
            <v>1.6907183347734693</v>
          </cell>
          <cell r="H2">
            <v>18.134673884937094</v>
          </cell>
          <cell r="I2">
            <v>0</v>
          </cell>
          <cell r="J2">
            <v>7.1720914675682907</v>
          </cell>
          <cell r="K2">
            <v>25.306765352505384</v>
          </cell>
        </row>
        <row r="3">
          <cell r="A3" t="str">
            <v>ABGas-CC</v>
          </cell>
          <cell r="B3" t="str">
            <v>AB</v>
          </cell>
          <cell r="C3" t="str">
            <v>Gas-CC</v>
          </cell>
          <cell r="D3">
            <v>0.15566635052363101</v>
          </cell>
          <cell r="E3">
            <v>0.48071645021438603</v>
          </cell>
          <cell r="F3">
            <v>7313.3709770214664</v>
          </cell>
          <cell r="G3">
            <v>5.2814369188967998</v>
          </cell>
          <cell r="H3">
            <v>38.625107479629527</v>
          </cell>
          <cell r="I3">
            <v>0</v>
          </cell>
          <cell r="J3">
            <v>2.0460920752441929</v>
          </cell>
          <cell r="K3">
            <v>40.671199554873724</v>
          </cell>
        </row>
        <row r="4">
          <cell r="A4" t="str">
            <v>ABGas-CT</v>
          </cell>
          <cell r="B4" t="str">
            <v>AB</v>
          </cell>
          <cell r="C4" t="str">
            <v>Gas-CT</v>
          </cell>
          <cell r="D4">
            <v>0.76804367860158296</v>
          </cell>
          <cell r="E4">
            <v>0.16017461617787701</v>
          </cell>
          <cell r="F4">
            <v>10935.349194383118</v>
          </cell>
          <cell r="G4">
            <v>5.2520201511294804</v>
          </cell>
          <cell r="H4">
            <v>57.432674328537665</v>
          </cell>
          <cell r="I4">
            <v>0</v>
          </cell>
          <cell r="J4">
            <v>3.7209423809182902</v>
          </cell>
          <cell r="K4">
            <v>61.153616709455953</v>
          </cell>
        </row>
        <row r="5">
          <cell r="A5" t="str">
            <v>ABGas-ST</v>
          </cell>
          <cell r="B5" t="str">
            <v>AB</v>
          </cell>
          <cell r="C5" t="str">
            <v>Gas-ST</v>
          </cell>
          <cell r="D5">
            <v>4.2576764822006202E-2</v>
          </cell>
          <cell r="E5">
            <v>0</v>
          </cell>
          <cell r="F5">
            <v>11432.991302282582</v>
          </cell>
          <cell r="G5">
            <v>5.0027642284584264</v>
          </cell>
          <cell r="H5">
            <v>57.196559911335626</v>
          </cell>
          <cell r="I5">
            <v>0</v>
          </cell>
          <cell r="J5">
            <v>6.6659531189505214</v>
          </cell>
          <cell r="K5">
            <v>63.862513030286145</v>
          </cell>
        </row>
        <row r="6">
          <cell r="A6" t="str">
            <v>ABNuclear</v>
          </cell>
          <cell r="B6" t="str">
            <v>AB</v>
          </cell>
          <cell r="C6" t="str">
            <v>Nuclear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ABOil-ST</v>
          </cell>
          <cell r="B7" t="str">
            <v>AB</v>
          </cell>
          <cell r="C7" t="str">
            <v>Oil-ST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A8" t="str">
            <v>ABOther</v>
          </cell>
          <cell r="B8" t="str">
            <v>AB</v>
          </cell>
          <cell r="C8" t="str">
            <v>Other</v>
          </cell>
          <cell r="D8">
            <v>2.3266856670379601E-2</v>
          </cell>
          <cell r="E8">
            <v>2.6742580731709799E-2</v>
          </cell>
          <cell r="F8">
            <v>9904.685523401864</v>
          </cell>
          <cell r="G8">
            <v>5.2095646835543841</v>
          </cell>
          <cell r="H8">
            <v>51.599099904426716</v>
          </cell>
          <cell r="I8">
            <v>0</v>
          </cell>
          <cell r="J8">
            <v>4.1029532436180887</v>
          </cell>
          <cell r="K8">
            <v>55.702053148044804</v>
          </cell>
        </row>
        <row r="9">
          <cell r="A9" t="str">
            <v>BCCoal</v>
          </cell>
          <cell r="B9" t="str">
            <v>BC</v>
          </cell>
          <cell r="C9" t="str">
            <v>Coal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BCGas-CC</v>
          </cell>
          <cell r="B10" t="str">
            <v>BC</v>
          </cell>
          <cell r="C10" t="str">
            <v>Gas-CC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BCGas-CT</v>
          </cell>
          <cell r="B11" t="str">
            <v>BC</v>
          </cell>
          <cell r="C11" t="str">
            <v>Gas-CT</v>
          </cell>
          <cell r="D11">
            <v>2.13675208886464E-2</v>
          </cell>
          <cell r="E11">
            <v>0</v>
          </cell>
          <cell r="F11">
            <v>13542.060448208415</v>
          </cell>
          <cell r="G11">
            <v>4.7434144596532102</v>
          </cell>
          <cell r="H11">
            <v>64.235605343529613</v>
          </cell>
          <cell r="I11">
            <v>0</v>
          </cell>
          <cell r="J11">
            <v>4.1029532388291754</v>
          </cell>
          <cell r="K11">
            <v>68.338558582358786</v>
          </cell>
        </row>
        <row r="12">
          <cell r="A12" t="str">
            <v>BCGas-ST</v>
          </cell>
          <cell r="B12" t="str">
            <v>BC</v>
          </cell>
          <cell r="C12" t="str">
            <v>Gas-ST</v>
          </cell>
          <cell r="D12">
            <v>0.62282368024190304</v>
          </cell>
          <cell r="E12">
            <v>0.121471100648244</v>
          </cell>
          <cell r="F12">
            <v>9630.0000378558925</v>
          </cell>
          <cell r="G12">
            <v>5.2968409341615716</v>
          </cell>
          <cell r="H12">
            <v>51.008578396492574</v>
          </cell>
          <cell r="I12">
            <v>0</v>
          </cell>
          <cell r="J12">
            <v>6.6659530129855522</v>
          </cell>
          <cell r="K12">
            <v>57.674531409478128</v>
          </cell>
        </row>
        <row r="13">
          <cell r="A13" t="str">
            <v>BCNuclear</v>
          </cell>
          <cell r="B13" t="str">
            <v>BC</v>
          </cell>
          <cell r="C13" t="str">
            <v>Nuclear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BCOil-ST</v>
          </cell>
          <cell r="B14" t="str">
            <v>BC</v>
          </cell>
          <cell r="C14" t="str">
            <v>Oil-ST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BCOther</v>
          </cell>
          <cell r="B15" t="str">
            <v>BC</v>
          </cell>
          <cell r="C15" t="str">
            <v>Other</v>
          </cell>
          <cell r="D15">
            <v>0.35580881118774399</v>
          </cell>
          <cell r="E15">
            <v>0.87852887471516905</v>
          </cell>
          <cell r="F15">
            <v>11499.999957786809</v>
          </cell>
          <cell r="G15">
            <v>5.3844532138954695E-2</v>
          </cell>
          <cell r="H15">
            <v>0.61921211732502957</v>
          </cell>
          <cell r="I15">
            <v>0</v>
          </cell>
          <cell r="J15">
            <v>2.0460921313220268</v>
          </cell>
          <cell r="K15">
            <v>2.6653042486470566</v>
          </cell>
        </row>
        <row r="16">
          <cell r="A16" t="str">
            <v>ECARCoal</v>
          </cell>
          <cell r="B16" t="str">
            <v>ECAR</v>
          </cell>
          <cell r="C16" t="str">
            <v>Coal</v>
          </cell>
          <cell r="D16">
            <v>0.50835251823250494</v>
          </cell>
          <cell r="E16">
            <v>0.9010091453655531</v>
          </cell>
          <cell r="F16">
            <v>9855.2572066204539</v>
          </cell>
          <cell r="G16">
            <v>2.0378950473116166</v>
          </cell>
          <cell r="H16">
            <v>20.083979851353941</v>
          </cell>
          <cell r="I16">
            <v>8.9435547466768934</v>
          </cell>
          <cell r="J16">
            <v>1.9088342757204257</v>
          </cell>
          <cell r="K16">
            <v>30.93636887375126</v>
          </cell>
        </row>
        <row r="17">
          <cell r="A17" t="str">
            <v>ECARGas-CC</v>
          </cell>
          <cell r="B17" t="str">
            <v>ECAR</v>
          </cell>
          <cell r="C17" t="str">
            <v>Gas-CC</v>
          </cell>
          <cell r="D17">
            <v>0.1824882507360974</v>
          </cell>
          <cell r="E17">
            <v>6.0281612465756744E-2</v>
          </cell>
          <cell r="F17">
            <v>7924.2325206171081</v>
          </cell>
          <cell r="G17">
            <v>6.5081038092731989</v>
          </cell>
          <cell r="H17">
            <v>51.571727852994762</v>
          </cell>
          <cell r="I17">
            <v>0.29546157630472147</v>
          </cell>
          <cell r="J17">
            <v>2.0460921461384629</v>
          </cell>
          <cell r="K17">
            <v>53.913281575437949</v>
          </cell>
        </row>
        <row r="18">
          <cell r="A18" t="str">
            <v>ECARGas-CT</v>
          </cell>
          <cell r="B18" t="str">
            <v>ECAR</v>
          </cell>
          <cell r="C18" t="str">
            <v>Gas-CT</v>
          </cell>
          <cell r="D18">
            <v>0.22315450307344739</v>
          </cell>
          <cell r="E18">
            <v>1.5151901789977454E-2</v>
          </cell>
          <cell r="F18">
            <v>10988.676390692326</v>
          </cell>
          <cell r="G18">
            <v>6.5257595899745953</v>
          </cell>
          <cell r="H18">
            <v>71.709460337687872</v>
          </cell>
          <cell r="I18">
            <v>0.66910354754273693</v>
          </cell>
          <cell r="J18">
            <v>4.1035368794621316</v>
          </cell>
          <cell r="K18">
            <v>76.482100764692731</v>
          </cell>
        </row>
        <row r="19">
          <cell r="A19" t="str">
            <v>ECARGas-ST</v>
          </cell>
          <cell r="B19" t="str">
            <v>ECAR</v>
          </cell>
          <cell r="C19" t="str">
            <v>Gas-ST</v>
          </cell>
          <cell r="D19">
            <v>2.8045124662038817E-2</v>
          </cell>
          <cell r="E19">
            <v>3.7798498814061599E-3</v>
          </cell>
          <cell r="F19">
            <v>11233.553445898369</v>
          </cell>
          <cell r="G19">
            <v>6.3950319265419253</v>
          </cell>
          <cell r="H19">
            <v>71.838932935035132</v>
          </cell>
          <cell r="I19">
            <v>0.62323459422156635</v>
          </cell>
          <cell r="J19">
            <v>1.2922688141572842</v>
          </cell>
          <cell r="K19">
            <v>73.754436343413985</v>
          </cell>
        </row>
        <row r="20">
          <cell r="A20" t="str">
            <v>ECARNuclear</v>
          </cell>
          <cell r="B20" t="str">
            <v>ECAR</v>
          </cell>
          <cell r="C20" t="str">
            <v>Nuclear</v>
          </cell>
          <cell r="D20">
            <v>0</v>
          </cell>
          <cell r="E20">
            <v>1.606041349023294E-2</v>
          </cell>
          <cell r="F20">
            <v>11617.246415220652</v>
          </cell>
          <cell r="G20">
            <v>0.75382343006516739</v>
          </cell>
          <cell r="H20">
            <v>8.757352540633903</v>
          </cell>
          <cell r="I20">
            <v>0</v>
          </cell>
          <cell r="J20">
            <v>5.7290581844309658</v>
          </cell>
          <cell r="K20">
            <v>14.486410725064868</v>
          </cell>
        </row>
        <row r="21">
          <cell r="A21" t="str">
            <v>ECAROil-ST</v>
          </cell>
          <cell r="B21" t="str">
            <v>ECAR</v>
          </cell>
          <cell r="C21" t="str">
            <v>Oil-ST</v>
          </cell>
          <cell r="D21">
            <v>8.5428001681288109E-3</v>
          </cell>
          <cell r="E21">
            <v>2.7633165976259356E-4</v>
          </cell>
          <cell r="F21">
            <v>11407.918460292412</v>
          </cell>
          <cell r="G21">
            <v>6.582750351921959</v>
          </cell>
          <cell r="H21">
            <v>75.095479259186888</v>
          </cell>
          <cell r="I21">
            <v>2.2306499041638364</v>
          </cell>
          <cell r="J21">
            <v>1.2922688070380584</v>
          </cell>
          <cell r="K21">
            <v>78.618397970388784</v>
          </cell>
        </row>
        <row r="22">
          <cell r="A22" t="str">
            <v>ECAROther</v>
          </cell>
          <cell r="B22" t="str">
            <v>ECAR</v>
          </cell>
          <cell r="C22" t="str">
            <v>Other</v>
          </cell>
          <cell r="D22">
            <v>4.9416800181793487E-2</v>
          </cell>
          <cell r="E22">
            <v>3.4407415663797684E-3</v>
          </cell>
          <cell r="F22">
            <v>10840.969304576571</v>
          </cell>
          <cell r="G22">
            <v>5.530757603356558</v>
          </cell>
          <cell r="H22">
            <v>59.958773409041925</v>
          </cell>
          <cell r="I22">
            <v>0.95509653235990677</v>
          </cell>
          <cell r="J22">
            <v>3.9739095602150072</v>
          </cell>
          <cell r="K22">
            <v>64.887779501616848</v>
          </cell>
        </row>
        <row r="23">
          <cell r="A23" t="str">
            <v>ERCOTCoal</v>
          </cell>
          <cell r="B23" t="str">
            <v>ERCOT</v>
          </cell>
          <cell r="C23" t="str">
            <v>Coal</v>
          </cell>
          <cell r="D23">
            <v>0</v>
          </cell>
          <cell r="E23">
            <v>7.6541105483084789E-3</v>
          </cell>
          <cell r="F23">
            <v>12017.69357701216</v>
          </cell>
          <cell r="G23">
            <v>1.9384030136842969</v>
          </cell>
          <cell r="H23">
            <v>23.295133447214788</v>
          </cell>
          <cell r="I23">
            <v>3.6520276205340845</v>
          </cell>
          <cell r="J23">
            <v>1.292268791167529</v>
          </cell>
          <cell r="K23">
            <v>28.239429858916402</v>
          </cell>
        </row>
        <row r="24">
          <cell r="A24" t="str">
            <v>ERCOTGas-CC</v>
          </cell>
          <cell r="B24" t="str">
            <v>ERCOT</v>
          </cell>
          <cell r="C24" t="str">
            <v>Gas-CC</v>
          </cell>
          <cell r="D24">
            <v>0.397882794207362</v>
          </cell>
          <cell r="E24">
            <v>0.74986955178270864</v>
          </cell>
          <cell r="F24">
            <v>8077.1310533649785</v>
          </cell>
          <cell r="G24">
            <v>6.068737356043</v>
          </cell>
          <cell r="H24">
            <v>49.017986953210979</v>
          </cell>
          <cell r="I24">
            <v>0</v>
          </cell>
          <cell r="J24">
            <v>1.9108076521865576</v>
          </cell>
          <cell r="K24">
            <v>50.928794605397535</v>
          </cell>
        </row>
        <row r="25">
          <cell r="A25" t="str">
            <v>ERCOTGas-CT</v>
          </cell>
          <cell r="B25" t="str">
            <v>ERCOT</v>
          </cell>
          <cell r="C25" t="str">
            <v>Gas-CT</v>
          </cell>
          <cell r="D25">
            <v>3.1576045040253485E-2</v>
          </cell>
          <cell r="E25">
            <v>2.9753072130394619E-3</v>
          </cell>
          <cell r="F25">
            <v>10329.748283388457</v>
          </cell>
          <cell r="G25">
            <v>6.2428798086493522</v>
          </cell>
          <cell r="H25">
            <v>64.487376986796107</v>
          </cell>
          <cell r="I25">
            <v>0</v>
          </cell>
          <cell r="J25">
            <v>4.1029533265398737</v>
          </cell>
          <cell r="K25">
            <v>68.590330313335983</v>
          </cell>
        </row>
        <row r="26">
          <cell r="A26" t="str">
            <v>ERCOTGas-ST</v>
          </cell>
          <cell r="B26" t="str">
            <v>ERCOT</v>
          </cell>
          <cell r="C26" t="str">
            <v>Gas-ST</v>
          </cell>
          <cell r="D26">
            <v>0.55793220690277201</v>
          </cell>
          <cell r="E26">
            <v>0.23950102840569004</v>
          </cell>
          <cell r="F26">
            <v>10409.248435288118</v>
          </cell>
          <cell r="G26">
            <v>6.1796094646953792</v>
          </cell>
          <cell r="H26">
            <v>64.325090151072018</v>
          </cell>
          <cell r="I26">
            <v>7.937745197143535E-2</v>
          </cell>
          <cell r="J26">
            <v>1.3237515415778931</v>
          </cell>
          <cell r="K26">
            <v>65.728219144621349</v>
          </cell>
        </row>
        <row r="27">
          <cell r="A27" t="str">
            <v>ERCOTNuclear</v>
          </cell>
          <cell r="B27" t="str">
            <v>ERCOT</v>
          </cell>
          <cell r="C27" t="str">
            <v>Nuclear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A28" t="str">
            <v>ERCOTOil-ST</v>
          </cell>
          <cell r="B28" t="str">
            <v>ERCOT</v>
          </cell>
          <cell r="C28" t="str">
            <v>Oil-ST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A29" t="str">
            <v>ERCOTOther</v>
          </cell>
          <cell r="B29" t="str">
            <v>ERCOT</v>
          </cell>
          <cell r="C29" t="str">
            <v>Other</v>
          </cell>
          <cell r="D29">
            <v>1.2608951374184571E-2</v>
          </cell>
          <cell r="E29">
            <v>0</v>
          </cell>
          <cell r="F29">
            <v>10919.693422669519</v>
          </cell>
          <cell r="G29">
            <v>6.1700128930415845</v>
          </cell>
          <cell r="H29">
            <v>67.374649205932329</v>
          </cell>
          <cell r="I29">
            <v>0</v>
          </cell>
          <cell r="J29">
            <v>4.1029531955276921</v>
          </cell>
          <cell r="K29">
            <v>71.477602401460018</v>
          </cell>
        </row>
        <row r="30">
          <cell r="A30" t="str">
            <v>FRCCCoal</v>
          </cell>
          <cell r="B30" t="str">
            <v>FRCC</v>
          </cell>
          <cell r="C30" t="str">
            <v>Coal</v>
          </cell>
          <cell r="D30">
            <v>1.03519670168559E-2</v>
          </cell>
          <cell r="E30">
            <v>0.34462049225966163</v>
          </cell>
          <cell r="F30">
            <v>10313.626629820857</v>
          </cell>
          <cell r="G30">
            <v>2.985389698818385</v>
          </cell>
          <cell r="H30">
            <v>30.790194698126161</v>
          </cell>
          <cell r="I30">
            <v>2.5531501011366107</v>
          </cell>
          <cell r="J30">
            <v>2.267089220684873</v>
          </cell>
          <cell r="K30">
            <v>35.610434019947647</v>
          </cell>
        </row>
        <row r="31">
          <cell r="A31" t="str">
            <v>FRCCGas-CC</v>
          </cell>
          <cell r="B31" t="str">
            <v>FRCC</v>
          </cell>
          <cell r="C31" t="str">
            <v>Gas-CC</v>
          </cell>
          <cell r="D31">
            <v>0.36208879669507299</v>
          </cell>
          <cell r="E31">
            <v>0.41898449440797197</v>
          </cell>
          <cell r="F31">
            <v>7952.2079053106618</v>
          </cell>
          <cell r="G31">
            <v>7.3196637794242978</v>
          </cell>
          <cell r="H31">
            <v>58.207488170954015</v>
          </cell>
          <cell r="I31">
            <v>0</v>
          </cell>
          <cell r="J31">
            <v>2.0460921127706251</v>
          </cell>
          <cell r="K31">
            <v>60.253580283724638</v>
          </cell>
        </row>
        <row r="32">
          <cell r="A32" t="str">
            <v>FRCCGas-CT</v>
          </cell>
          <cell r="B32" t="str">
            <v>FRCC</v>
          </cell>
          <cell r="C32" t="str">
            <v>Gas-CT</v>
          </cell>
          <cell r="D32">
            <v>0.29089026868343398</v>
          </cell>
          <cell r="E32">
            <v>0.10908567905426</v>
          </cell>
          <cell r="F32">
            <v>10828.873560642965</v>
          </cell>
          <cell r="G32">
            <v>7.2444797062693684</v>
          </cell>
          <cell r="H32">
            <v>78.449554751834881</v>
          </cell>
          <cell r="I32">
            <v>0</v>
          </cell>
          <cell r="J32">
            <v>4.1029531180108858</v>
          </cell>
          <cell r="K32">
            <v>82.552507869845769</v>
          </cell>
        </row>
        <row r="33">
          <cell r="A33" t="str">
            <v>FRCCGas-ST</v>
          </cell>
          <cell r="B33" t="str">
            <v>FRCC</v>
          </cell>
          <cell r="C33" t="str">
            <v>Gas-ST</v>
          </cell>
          <cell r="D33">
            <v>0.260984584093094</v>
          </cell>
          <cell r="E33">
            <v>0.1158905706803</v>
          </cell>
          <cell r="F33">
            <v>10611.589391470132</v>
          </cell>
          <cell r="G33">
            <v>7.354618412597886</v>
          </cell>
          <cell r="H33">
            <v>78.044190725434632</v>
          </cell>
          <cell r="I33">
            <v>3.6782935675746131</v>
          </cell>
          <cell r="J33">
            <v>1.2933621589612816</v>
          </cell>
          <cell r="K33">
            <v>83.015846451970532</v>
          </cell>
        </row>
        <row r="34">
          <cell r="A34" t="str">
            <v>FRCCNuclear</v>
          </cell>
          <cell r="B34" t="str">
            <v>FRCC</v>
          </cell>
          <cell r="C34" t="str">
            <v>Nuclear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FRCCOil-ST</v>
          </cell>
          <cell r="B35" t="str">
            <v>FRCC</v>
          </cell>
          <cell r="C35" t="str">
            <v>Oil-ST</v>
          </cell>
          <cell r="D35">
            <v>5.8086036841074599E-2</v>
          </cell>
          <cell r="E35">
            <v>8.4947838385899897E-3</v>
          </cell>
          <cell r="F35">
            <v>10731.396046860293</v>
          </cell>
          <cell r="G35">
            <v>8.826224045177943</v>
          </cell>
          <cell r="H35">
            <v>94.717705827125855</v>
          </cell>
          <cell r="I35">
            <v>2.2928655797134989</v>
          </cell>
          <cell r="J35">
            <v>1.2922688232346526</v>
          </cell>
          <cell r="K35">
            <v>98.302840230073997</v>
          </cell>
        </row>
        <row r="36">
          <cell r="A36" t="str">
            <v>FRCCOther</v>
          </cell>
          <cell r="B36" t="str">
            <v>FRCC</v>
          </cell>
          <cell r="C36" t="str">
            <v>Other</v>
          </cell>
          <cell r="D36">
            <v>1.51828849315643E-2</v>
          </cell>
          <cell r="E36">
            <v>2.9239765803019198E-3</v>
          </cell>
          <cell r="F36">
            <v>11038.506480996059</v>
          </cell>
          <cell r="G36">
            <v>7.3202366358313737</v>
          </cell>
          <cell r="H36">
            <v>80.804479547049411</v>
          </cell>
          <cell r="I36">
            <v>0</v>
          </cell>
          <cell r="J36">
            <v>4.1029530331003885</v>
          </cell>
          <cell r="K36">
            <v>84.907432580149802</v>
          </cell>
        </row>
        <row r="37">
          <cell r="A37" t="str">
            <v>MAACCoal</v>
          </cell>
          <cell r="B37" t="str">
            <v>MAAC</v>
          </cell>
          <cell r="C37" t="str">
            <v>Coal</v>
          </cell>
          <cell r="D37">
            <v>0.39320974189603614</v>
          </cell>
          <cell r="E37">
            <v>0.84858148404583877</v>
          </cell>
          <cell r="F37">
            <v>9891.7289739518274</v>
          </cell>
          <cell r="G37">
            <v>2.4494944135965722</v>
          </cell>
          <cell r="H37">
            <v>24.229734862506351</v>
          </cell>
          <cell r="I37">
            <v>8.8519097359366761</v>
          </cell>
          <cell r="J37">
            <v>1.9581705021454263</v>
          </cell>
          <cell r="K37">
            <v>35.039815100588456</v>
          </cell>
        </row>
        <row r="38">
          <cell r="A38" t="str">
            <v>MAACGas-CC</v>
          </cell>
          <cell r="B38" t="str">
            <v>MAAC</v>
          </cell>
          <cell r="C38" t="str">
            <v>Gas-CC</v>
          </cell>
          <cell r="D38">
            <v>0.27843885927563866</v>
          </cell>
          <cell r="E38">
            <v>0.10359020326588066</v>
          </cell>
          <cell r="F38">
            <v>7902.1584563492452</v>
          </cell>
          <cell r="G38">
            <v>7.0215099177422147</v>
          </cell>
          <cell r="H38">
            <v>55.485083972826729</v>
          </cell>
          <cell r="I38">
            <v>1.0588086286136191</v>
          </cell>
          <cell r="J38">
            <v>2.0460920989176938</v>
          </cell>
          <cell r="K38">
            <v>58.589984700358045</v>
          </cell>
        </row>
        <row r="39">
          <cell r="A39" t="str">
            <v>MAACGas-CT</v>
          </cell>
          <cell r="B39" t="str">
            <v>MAAC</v>
          </cell>
          <cell r="C39" t="str">
            <v>Gas-CT</v>
          </cell>
          <cell r="D39">
            <v>0.25521908109235292</v>
          </cell>
          <cell r="E39">
            <v>3.0181427557357275E-2</v>
          </cell>
          <cell r="F39">
            <v>10594.492421974754</v>
          </cell>
          <cell r="G39">
            <v>7.1863907250315373</v>
          </cell>
          <cell r="H39">
            <v>76.136162077696284</v>
          </cell>
          <cell r="I39">
            <v>0.58424344296573283</v>
          </cell>
          <cell r="J39">
            <v>4.1029533803280822</v>
          </cell>
          <cell r="K39">
            <v>80.823358900990101</v>
          </cell>
        </row>
        <row r="40">
          <cell r="A40" t="str">
            <v>MAACGas-ST</v>
          </cell>
          <cell r="B40" t="str">
            <v>MAAC</v>
          </cell>
          <cell r="C40" t="str">
            <v>Gas-ST</v>
          </cell>
          <cell r="D40">
            <v>1.6715890553952881E-2</v>
          </cell>
          <cell r="E40">
            <v>0</v>
          </cell>
          <cell r="F40">
            <v>11689.707347201231</v>
          </cell>
          <cell r="G40">
            <v>6.8170840503732766</v>
          </cell>
          <cell r="H40">
            <v>79.689717510136816</v>
          </cell>
          <cell r="I40">
            <v>7.0062884465824586</v>
          </cell>
          <cell r="J40">
            <v>1.3413563075002461</v>
          </cell>
          <cell r="K40">
            <v>88.037362264219524</v>
          </cell>
        </row>
        <row r="41">
          <cell r="A41" t="str">
            <v>MAACNuclear</v>
          </cell>
          <cell r="B41" t="str">
            <v>MAAC</v>
          </cell>
          <cell r="C41" t="str">
            <v>Nuclear</v>
          </cell>
          <cell r="D41">
            <v>0</v>
          </cell>
          <cell r="E41">
            <v>1.273549895668705E-2</v>
          </cell>
          <cell r="F41">
            <v>10987.381463459276</v>
          </cell>
          <cell r="G41">
            <v>0.75382341674245956</v>
          </cell>
          <cell r="H41">
            <v>8.2825454358376369</v>
          </cell>
          <cell r="I41">
            <v>0</v>
          </cell>
          <cell r="J41">
            <v>5.7290579993088357</v>
          </cell>
          <cell r="K41">
            <v>14.011603435146473</v>
          </cell>
        </row>
        <row r="42">
          <cell r="A42" t="str">
            <v>MAACOil-ST</v>
          </cell>
          <cell r="B42" t="str">
            <v>MAAC</v>
          </cell>
          <cell r="C42" t="str">
            <v>Oil-ST</v>
          </cell>
          <cell r="D42">
            <v>1.3159043526083887E-2</v>
          </cell>
          <cell r="E42">
            <v>0</v>
          </cell>
          <cell r="F42">
            <v>12539.834324764694</v>
          </cell>
          <cell r="G42">
            <v>7.0446153156527398</v>
          </cell>
          <cell r="H42">
            <v>88.338308939985296</v>
          </cell>
          <cell r="I42">
            <v>2.5706676624788356</v>
          </cell>
          <cell r="J42">
            <v>1.3566445456301188</v>
          </cell>
          <cell r="K42">
            <v>92.265621148094255</v>
          </cell>
        </row>
        <row r="43">
          <cell r="A43" t="str">
            <v>MAACOther</v>
          </cell>
          <cell r="B43" t="str">
            <v>MAAC</v>
          </cell>
          <cell r="C43" t="str">
            <v>Other</v>
          </cell>
          <cell r="D43">
            <v>2.5260347897094321E-2</v>
          </cell>
          <cell r="E43">
            <v>4.9113825307927454E-3</v>
          </cell>
          <cell r="F43">
            <v>10914.117340786021</v>
          </cell>
          <cell r="G43">
            <v>0.98659863697819938</v>
          </cell>
          <cell r="H43">
            <v>10.767853292239618</v>
          </cell>
          <cell r="I43">
            <v>0.11158541826402343</v>
          </cell>
          <cell r="J43">
            <v>2.3335665441634377</v>
          </cell>
          <cell r="K43">
            <v>13.213005254667079</v>
          </cell>
        </row>
        <row r="44">
          <cell r="A44" t="str">
            <v>MAINCoal</v>
          </cell>
          <cell r="B44" t="str">
            <v>MAIN</v>
          </cell>
          <cell r="C44" t="str">
            <v>Coal</v>
          </cell>
          <cell r="D44">
            <v>0.31482018192595285</v>
          </cell>
          <cell r="E44">
            <v>0.81324585649223358</v>
          </cell>
          <cell r="F44">
            <v>11051.449057697118</v>
          </cell>
          <cell r="G44">
            <v>1.8411163916563145</v>
          </cell>
          <cell r="H44">
            <v>20.347004011680895</v>
          </cell>
          <cell r="I44">
            <v>5.5215058218280371</v>
          </cell>
          <cell r="J44">
            <v>1.5806607485137905</v>
          </cell>
          <cell r="K44">
            <v>27.44917058202272</v>
          </cell>
        </row>
        <row r="45">
          <cell r="A45" t="str">
            <v>MAINGas-CC</v>
          </cell>
          <cell r="B45" t="str">
            <v>MAIN</v>
          </cell>
          <cell r="C45" t="str">
            <v>Gas-CC</v>
          </cell>
          <cell r="D45">
            <v>0.2447062263973146</v>
          </cell>
          <cell r="E45">
            <v>0.11232393048851941</v>
          </cell>
          <cell r="F45">
            <v>7492.921249944905</v>
          </cell>
          <cell r="G45">
            <v>6.2320177099105214</v>
          </cell>
          <cell r="H45">
            <v>46.696017928621529</v>
          </cell>
          <cell r="I45">
            <v>0.10255225805799216</v>
          </cell>
          <cell r="J45">
            <v>2.0460922007520082</v>
          </cell>
          <cell r="K45">
            <v>48.844662387431526</v>
          </cell>
        </row>
        <row r="46">
          <cell r="A46" t="str">
            <v>MAINGas-CT</v>
          </cell>
          <cell r="B46" t="str">
            <v>MAIN</v>
          </cell>
          <cell r="C46" t="str">
            <v>Gas-CT</v>
          </cell>
          <cell r="D46">
            <v>0.32798462576283938</v>
          </cell>
          <cell r="E46">
            <v>3.3972076049456346E-2</v>
          </cell>
          <cell r="F46">
            <v>11059.015261622631</v>
          </cell>
          <cell r="G46">
            <v>6.2682261272994904</v>
          </cell>
          <cell r="H46">
            <v>69.320408405106789</v>
          </cell>
          <cell r="I46">
            <v>0.33959876519705695</v>
          </cell>
          <cell r="J46">
            <v>4.1004675298961173</v>
          </cell>
          <cell r="K46">
            <v>73.760474700199964</v>
          </cell>
        </row>
        <row r="47">
          <cell r="A47" t="str">
            <v>MAINGas-ST</v>
          </cell>
          <cell r="B47" t="str">
            <v>MAIN</v>
          </cell>
          <cell r="C47" t="str">
            <v>Gas-ST</v>
          </cell>
          <cell r="D47">
            <v>3.4051318316415764E-3</v>
          </cell>
          <cell r="E47">
            <v>8.3350617194001347E-4</v>
          </cell>
          <cell r="F47">
            <v>10788.257326917481</v>
          </cell>
          <cell r="G47">
            <v>5.913418537411296</v>
          </cell>
          <cell r="H47">
            <v>63.795480863357064</v>
          </cell>
          <cell r="I47">
            <v>0.94057517232338195</v>
          </cell>
          <cell r="J47">
            <v>1.6151014159886352</v>
          </cell>
          <cell r="K47">
            <v>66.351157451669081</v>
          </cell>
        </row>
        <row r="48">
          <cell r="A48" t="str">
            <v>MAINNuclear</v>
          </cell>
          <cell r="B48" t="str">
            <v>MAIN</v>
          </cell>
          <cell r="C48" t="str">
            <v>Nuclear</v>
          </cell>
          <cell r="D48">
            <v>0</v>
          </cell>
          <cell r="E48">
            <v>2.0104602092735381E-2</v>
          </cell>
          <cell r="F48">
            <v>11138.999984600168</v>
          </cell>
          <cell r="G48">
            <v>0.75382344442776117</v>
          </cell>
          <cell r="H48">
            <v>8.3968393358720768</v>
          </cell>
          <cell r="I48">
            <v>0</v>
          </cell>
          <cell r="J48">
            <v>5.7290584270973186</v>
          </cell>
          <cell r="K48">
            <v>14.125897762969394</v>
          </cell>
        </row>
        <row r="49">
          <cell r="A49" t="str">
            <v>MAINOil-ST</v>
          </cell>
          <cell r="B49" t="str">
            <v>MAIN</v>
          </cell>
          <cell r="C49" t="str">
            <v>Oil-ST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A50" t="str">
            <v>MAINOther</v>
          </cell>
          <cell r="B50" t="str">
            <v>MAIN</v>
          </cell>
          <cell r="C50" t="str">
            <v>Other</v>
          </cell>
          <cell r="D50">
            <v>0.10908383431929963</v>
          </cell>
          <cell r="E50">
            <v>1.9520022670934223E-2</v>
          </cell>
          <cell r="F50">
            <v>10214.96124732411</v>
          </cell>
          <cell r="G50">
            <v>6.3031217787730762</v>
          </cell>
          <cell r="H50">
            <v>64.386144707331582</v>
          </cell>
          <cell r="I50">
            <v>0.24273237412821247</v>
          </cell>
          <cell r="J50">
            <v>4.6217599769134665</v>
          </cell>
          <cell r="K50">
            <v>69.250637058373258</v>
          </cell>
        </row>
        <row r="51">
          <cell r="A51" t="str">
            <v>MAPPCoal</v>
          </cell>
          <cell r="B51" t="str">
            <v>MAPP</v>
          </cell>
          <cell r="C51" t="str">
            <v>Coal</v>
          </cell>
          <cell r="D51">
            <v>0.22990024545906268</v>
          </cell>
          <cell r="E51">
            <v>0.76709691060930252</v>
          </cell>
          <cell r="F51">
            <v>11558.529976300373</v>
          </cell>
          <cell r="G51">
            <v>1.6050911803313921</v>
          </cell>
          <cell r="H51">
            <v>18.552494522555744</v>
          </cell>
          <cell r="I51">
            <v>3.2235669119906296</v>
          </cell>
          <cell r="J51">
            <v>2.2060346267643944</v>
          </cell>
          <cell r="K51">
            <v>23.98209606131077</v>
          </cell>
        </row>
        <row r="52">
          <cell r="A52" t="str">
            <v>MAPPGas-CC</v>
          </cell>
          <cell r="B52" t="str">
            <v>MAPP</v>
          </cell>
          <cell r="C52" t="str">
            <v>Gas-CC</v>
          </cell>
          <cell r="D52">
            <v>0.2153755104980544</v>
          </cell>
          <cell r="E52">
            <v>8.3903722798641028E-2</v>
          </cell>
          <cell r="F52">
            <v>8085.4450353197799</v>
          </cell>
          <cell r="G52">
            <v>6.0893092469619745</v>
          </cell>
          <cell r="H52">
            <v>49.234775219375528</v>
          </cell>
          <cell r="I52">
            <v>4.5552112083344955E-2</v>
          </cell>
          <cell r="J52">
            <v>2.046092225569188</v>
          </cell>
          <cell r="K52">
            <v>51.326419557028061</v>
          </cell>
        </row>
        <row r="53">
          <cell r="A53" t="str">
            <v>MAPPGas-CT</v>
          </cell>
          <cell r="B53" t="str">
            <v>MAPP</v>
          </cell>
          <cell r="C53" t="str">
            <v>Gas-CT</v>
          </cell>
          <cell r="D53">
            <v>0.31385609598699948</v>
          </cell>
          <cell r="E53">
            <v>8.4063353310345992E-2</v>
          </cell>
          <cell r="F53">
            <v>11793.451214722958</v>
          </cell>
          <cell r="G53">
            <v>5.9370365186701708</v>
          </cell>
          <cell r="H53">
            <v>70.018150542965273</v>
          </cell>
          <cell r="I53">
            <v>9.0327541794129607E-2</v>
          </cell>
          <cell r="J53">
            <v>4.3395566125927418</v>
          </cell>
          <cell r="K53">
            <v>74.448034697352142</v>
          </cell>
        </row>
        <row r="54">
          <cell r="A54" t="str">
            <v>MAPPGas-ST</v>
          </cell>
          <cell r="B54" t="str">
            <v>MAPP</v>
          </cell>
          <cell r="C54" t="str">
            <v>Gas-ST</v>
          </cell>
          <cell r="D54">
            <v>1.224543064989761E-2</v>
          </cell>
          <cell r="E54">
            <v>0</v>
          </cell>
          <cell r="F54">
            <v>14315.027842893607</v>
          </cell>
          <cell r="G54">
            <v>5.5784254078780418</v>
          </cell>
          <cell r="H54">
            <v>79.855315033279297</v>
          </cell>
          <cell r="I54">
            <v>0.13831355344047574</v>
          </cell>
          <cell r="J54">
            <v>1.4234482116972671</v>
          </cell>
          <cell r="K54">
            <v>81.417076798417028</v>
          </cell>
        </row>
        <row r="55">
          <cell r="A55" t="str">
            <v>MAPPNuclear</v>
          </cell>
          <cell r="B55" t="str">
            <v>MAPP</v>
          </cell>
          <cell r="C55" t="str">
            <v>Nuclear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 t="str">
            <v>MAPPOil-ST</v>
          </cell>
          <cell r="B56" t="str">
            <v>MAPP</v>
          </cell>
          <cell r="C56" t="str">
            <v>Oil-ST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 t="str">
            <v>MAPPOther</v>
          </cell>
          <cell r="B57" t="str">
            <v>MAPP</v>
          </cell>
          <cell r="C57" t="str">
            <v>Other</v>
          </cell>
          <cell r="D57">
            <v>0.22655179796729633</v>
          </cell>
          <cell r="E57">
            <v>6.4936007261013409E-2</v>
          </cell>
          <cell r="F57">
            <v>11187.379404665322</v>
          </cell>
          <cell r="G57">
            <v>6.6615271357335315</v>
          </cell>
          <cell r="H57">
            <v>74.525031481924486</v>
          </cell>
          <cell r="I57">
            <v>9.0636176207167726E-2</v>
          </cell>
          <cell r="J57">
            <v>4.7387963906785586</v>
          </cell>
          <cell r="K57">
            <v>79.354464048810215</v>
          </cell>
        </row>
        <row r="58">
          <cell r="A58" t="str">
            <v>MaritimesCoal</v>
          </cell>
          <cell r="B58" t="str">
            <v>Maritimes</v>
          </cell>
          <cell r="C58" t="str">
            <v>Coal</v>
          </cell>
          <cell r="D58">
            <v>0.30595813274383499</v>
          </cell>
          <cell r="E58">
            <v>0.44555912772814399</v>
          </cell>
          <cell r="F58">
            <v>10521.281764219839</v>
          </cell>
          <cell r="G58">
            <v>2.6706887677541018</v>
          </cell>
          <cell r="H58">
            <v>28.099069030077988</v>
          </cell>
          <cell r="I58">
            <v>0</v>
          </cell>
          <cell r="J58">
            <v>7.1720917664926152</v>
          </cell>
          <cell r="K58">
            <v>35.271160796570605</v>
          </cell>
        </row>
        <row r="59">
          <cell r="A59" t="str">
            <v>MaritimesGas-CC</v>
          </cell>
          <cell r="B59" t="str">
            <v>Maritimes</v>
          </cell>
          <cell r="C59" t="str">
            <v>Gas-CC</v>
          </cell>
          <cell r="D59">
            <v>0.351161727905273</v>
          </cell>
          <cell r="E59">
            <v>0.112547386487325</v>
          </cell>
          <cell r="F59">
            <v>6909.9999485953267</v>
          </cell>
          <cell r="G59">
            <v>6.8864950120436301</v>
          </cell>
          <cell r="H59">
            <v>47.585680179223459</v>
          </cell>
          <cell r="I59">
            <v>0</v>
          </cell>
          <cell r="J59">
            <v>2.0460922046441614</v>
          </cell>
          <cell r="K59">
            <v>49.63177238386762</v>
          </cell>
        </row>
        <row r="60">
          <cell r="A60" t="str">
            <v>MaritimesGas-CT</v>
          </cell>
          <cell r="B60" t="str">
            <v>Maritimes</v>
          </cell>
          <cell r="C60" t="str">
            <v>Gas-CT</v>
          </cell>
          <cell r="D60">
            <v>0.188980903625488</v>
          </cell>
          <cell r="E60">
            <v>2.57824142773946E-2</v>
          </cell>
          <cell r="F60">
            <v>9364.0002737010655</v>
          </cell>
          <cell r="G60">
            <v>7.2490619492800334</v>
          </cell>
          <cell r="H60">
            <v>67.880218077134217</v>
          </cell>
          <cell r="I60">
            <v>0</v>
          </cell>
          <cell r="J60">
            <v>4.1029534958454512</v>
          </cell>
          <cell r="K60">
            <v>71.983171572979671</v>
          </cell>
        </row>
        <row r="61">
          <cell r="A61" t="str">
            <v>MaritimesGas-ST</v>
          </cell>
          <cell r="B61" t="str">
            <v>Maritimes</v>
          </cell>
          <cell r="C61" t="str">
            <v>Gas-ST</v>
          </cell>
          <cell r="D61">
            <v>8.8106740911801706E-2</v>
          </cell>
          <cell r="E61">
            <v>0</v>
          </cell>
          <cell r="F61">
            <v>10695.866528979041</v>
          </cell>
          <cell r="G61">
            <v>6.8342933886086925</v>
          </cell>
          <cell r="H61">
            <v>73.098689904442466</v>
          </cell>
          <cell r="I61">
            <v>0</v>
          </cell>
          <cell r="J61">
            <v>6.6659528739295348</v>
          </cell>
          <cell r="K61">
            <v>79.764642778372007</v>
          </cell>
        </row>
        <row r="62">
          <cell r="A62" t="str">
            <v>MaritimesNuclear</v>
          </cell>
          <cell r="B62" t="str">
            <v>Maritimes</v>
          </cell>
          <cell r="C62" t="str">
            <v>Nuclear</v>
          </cell>
          <cell r="D62">
            <v>2.4154589573542298E-3</v>
          </cell>
          <cell r="E62">
            <v>0.41318709055582697</v>
          </cell>
          <cell r="F62">
            <v>10499.999988250713</v>
          </cell>
          <cell r="G62">
            <v>0.75382342899452315</v>
          </cell>
          <cell r="H62">
            <v>7.9151459955856049</v>
          </cell>
          <cell r="I62">
            <v>0</v>
          </cell>
          <cell r="J62">
            <v>5.7290585609853686</v>
          </cell>
          <cell r="K62">
            <v>13.644204556570973</v>
          </cell>
        </row>
        <row r="63">
          <cell r="A63" t="str">
            <v>MaritimesOil-ST</v>
          </cell>
          <cell r="B63" t="str">
            <v>Maritimes</v>
          </cell>
          <cell r="C63" t="str">
            <v>Oil-ST</v>
          </cell>
          <cell r="D63">
            <v>6.3377040624618505E-2</v>
          </cell>
          <cell r="E63">
            <v>0</v>
          </cell>
          <cell r="F63">
            <v>9399.9999087183278</v>
          </cell>
          <cell r="G63">
            <v>8.3734731206094111</v>
          </cell>
          <cell r="H63">
            <v>78.71064656938384</v>
          </cell>
          <cell r="I63">
            <v>0</v>
          </cell>
          <cell r="J63">
            <v>6.6659529897866454</v>
          </cell>
          <cell r="K63">
            <v>85.376599559170486</v>
          </cell>
        </row>
        <row r="64">
          <cell r="A64" t="str">
            <v>MaritimesOther</v>
          </cell>
          <cell r="B64" t="str">
            <v>Maritimes</v>
          </cell>
          <cell r="C64" t="str">
            <v>Other</v>
          </cell>
          <cell r="D64">
            <v>0</v>
          </cell>
          <cell r="E64">
            <v>2.9239765803019198E-3</v>
          </cell>
          <cell r="F64">
            <v>10846.000701409275</v>
          </cell>
          <cell r="G64">
            <v>5.3844530246761842E-2</v>
          </cell>
          <cell r="H64">
            <v>0.58399781282343188</v>
          </cell>
          <cell r="I64">
            <v>0</v>
          </cell>
          <cell r="J64">
            <v>2.0460922569443669</v>
          </cell>
          <cell r="K64">
            <v>2.6300900697677987</v>
          </cell>
        </row>
        <row r="65">
          <cell r="A65" t="str">
            <v>MEXCoal</v>
          </cell>
          <cell r="B65" t="str">
            <v>MEX</v>
          </cell>
          <cell r="C65" t="str">
            <v>Coal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A66" t="str">
            <v>MEXGas-CC</v>
          </cell>
          <cell r="B66" t="str">
            <v>MEX</v>
          </cell>
          <cell r="C66" t="str">
            <v>Gas-CC</v>
          </cell>
          <cell r="D66">
            <v>0.49635960221290598</v>
          </cell>
          <cell r="E66">
            <v>0.76130290428797398</v>
          </cell>
          <cell r="F66">
            <v>6993.6784328521762</v>
          </cell>
          <cell r="G66">
            <v>6.0329906956230879</v>
          </cell>
          <cell r="H66">
            <v>42.192796913577041</v>
          </cell>
          <cell r="I66">
            <v>0</v>
          </cell>
          <cell r="J66">
            <v>2.0460922475239633</v>
          </cell>
          <cell r="K66">
            <v>44.238889161101007</v>
          </cell>
        </row>
        <row r="67">
          <cell r="A67" t="str">
            <v>MEXGas-CT</v>
          </cell>
          <cell r="B67" t="str">
            <v>MEX</v>
          </cell>
          <cell r="C67" t="str">
            <v>Gas-CT</v>
          </cell>
          <cell r="D67">
            <v>1.9072490930557299E-2</v>
          </cell>
          <cell r="E67">
            <v>0</v>
          </cell>
          <cell r="F67">
            <v>11637.999753591605</v>
          </cell>
          <cell r="G67">
            <v>5.8516186892676849</v>
          </cell>
          <cell r="H67">
            <v>68.101136863809344</v>
          </cell>
          <cell r="I67">
            <v>0</v>
          </cell>
          <cell r="J67">
            <v>4.1029530251885724</v>
          </cell>
          <cell r="K67">
            <v>72.204089888997913</v>
          </cell>
        </row>
        <row r="68">
          <cell r="A68" t="str">
            <v>MEXGas-ST</v>
          </cell>
          <cell r="B68" t="str">
            <v>MEX</v>
          </cell>
          <cell r="C68" t="str">
            <v>Gas-ST</v>
          </cell>
          <cell r="D68">
            <v>0.48456789334615102</v>
          </cell>
          <cell r="E68">
            <v>7.8442227840423602E-3</v>
          </cell>
          <cell r="F68">
            <v>9649.9772118321853</v>
          </cell>
          <cell r="G68">
            <v>6.2184200975484023</v>
          </cell>
          <cell r="H68">
            <v>60.007612234941362</v>
          </cell>
          <cell r="I68">
            <v>0</v>
          </cell>
          <cell r="J68">
            <v>6.6659530948526422</v>
          </cell>
          <cell r="K68">
            <v>66.673565329794002</v>
          </cell>
        </row>
        <row r="69">
          <cell r="A69" t="str">
            <v>MEXNuclear</v>
          </cell>
          <cell r="B69" t="str">
            <v>MEX</v>
          </cell>
          <cell r="C69" t="str">
            <v>Nuclear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MEXOil-ST</v>
          </cell>
          <cell r="B70" t="str">
            <v>MEX</v>
          </cell>
          <cell r="C70" t="str">
            <v>Oil-ST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MEXOther</v>
          </cell>
          <cell r="B71" t="str">
            <v>MEX</v>
          </cell>
          <cell r="C71" t="str">
            <v>Other</v>
          </cell>
          <cell r="D71">
            <v>0</v>
          </cell>
          <cell r="E71">
            <v>0.230852870941162</v>
          </cell>
          <cell r="F71">
            <v>8538.8861050420983</v>
          </cell>
          <cell r="G71">
            <v>1.6153359343330309</v>
          </cell>
          <cell r="H71">
            <v>13.793169564651514</v>
          </cell>
          <cell r="I71">
            <v>0</v>
          </cell>
          <cell r="J71">
            <v>0.1076890589412821</v>
          </cell>
          <cell r="K71">
            <v>13.900858623592796</v>
          </cell>
        </row>
        <row r="72">
          <cell r="A72" t="str">
            <v>MRO-CANCoal</v>
          </cell>
          <cell r="B72" t="str">
            <v>MRO-CAN</v>
          </cell>
          <cell r="C72" t="str">
            <v>Coal</v>
          </cell>
          <cell r="D72">
            <v>0.11732228974501301</v>
          </cell>
          <cell r="E72">
            <v>0.67155245761076598</v>
          </cell>
          <cell r="F72">
            <v>10125.261589518455</v>
          </cell>
          <cell r="G72">
            <v>1.5507225670943474</v>
          </cell>
          <cell r="H72">
            <v>15.701471644599852</v>
          </cell>
          <cell r="I72">
            <v>0</v>
          </cell>
          <cell r="J72">
            <v>7.172091302206546</v>
          </cell>
          <cell r="K72">
            <v>22.873562946806398</v>
          </cell>
        </row>
        <row r="73">
          <cell r="A73" t="str">
            <v>MRO-CANGas-CC</v>
          </cell>
          <cell r="B73" t="str">
            <v>MRO-CAN</v>
          </cell>
          <cell r="C73" t="str">
            <v>Gas-CC</v>
          </cell>
          <cell r="D73">
            <v>0.37934207836786898</v>
          </cell>
          <cell r="E73">
            <v>0.15646368900934901</v>
          </cell>
          <cell r="F73">
            <v>7404.212953827051</v>
          </cell>
          <cell r="G73">
            <v>5.3596069206667343</v>
          </cell>
          <cell r="H73">
            <v>39.683670989421749</v>
          </cell>
          <cell r="I73">
            <v>0</v>
          </cell>
          <cell r="J73">
            <v>2.0460922786720013</v>
          </cell>
          <cell r="K73">
            <v>41.729763268093748</v>
          </cell>
        </row>
        <row r="74">
          <cell r="A74" t="str">
            <v>MRO-CANGas-CT</v>
          </cell>
          <cell r="B74" t="str">
            <v>MRO-CAN</v>
          </cell>
          <cell r="C74" t="str">
            <v>Gas-CT</v>
          </cell>
          <cell r="D74">
            <v>0.38187255879243198</v>
          </cell>
          <cell r="E74">
            <v>8.3195195794105503E-2</v>
          </cell>
          <cell r="F74">
            <v>11298.544486157401</v>
          </cell>
          <cell r="G74">
            <v>5.5045472001168809</v>
          </cell>
          <cell r="H74">
            <v>62.193371416673749</v>
          </cell>
          <cell r="I74">
            <v>0</v>
          </cell>
          <cell r="J74">
            <v>4.1029532288203727</v>
          </cell>
          <cell r="K74">
            <v>66.296324645494124</v>
          </cell>
        </row>
        <row r="75">
          <cell r="A75" t="str">
            <v>MRO-CANGas-ST</v>
          </cell>
          <cell r="B75" t="str">
            <v>MRO-CAN</v>
          </cell>
          <cell r="C75" t="str">
            <v>Gas-ST</v>
          </cell>
          <cell r="D75">
            <v>0.118817574779193</v>
          </cell>
          <cell r="E75">
            <v>3.8847490549087503E-2</v>
          </cell>
          <cell r="F75">
            <v>11886.7345942334</v>
          </cell>
          <cell r="G75">
            <v>5.3925718938912075</v>
          </cell>
          <cell r="H75">
            <v>64.100070883007348</v>
          </cell>
          <cell r="I75">
            <v>0</v>
          </cell>
          <cell r="J75">
            <v>6.6659532247097815</v>
          </cell>
          <cell r="K75">
            <v>70.766024107717129</v>
          </cell>
        </row>
        <row r="76">
          <cell r="A76" t="str">
            <v>MRO-CANNuclear</v>
          </cell>
          <cell r="B76" t="str">
            <v>MRO-CAN</v>
          </cell>
          <cell r="C76" t="str">
            <v>Nuclear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A77" t="str">
            <v>MRO-CANOil-ST</v>
          </cell>
          <cell r="B77" t="str">
            <v>MRO-CAN</v>
          </cell>
          <cell r="C77" t="str">
            <v>Oil-ST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A78" t="str">
            <v>MRO-CANOther</v>
          </cell>
          <cell r="B78" t="str">
            <v>MRO-CAN</v>
          </cell>
          <cell r="C78" t="str">
            <v>Other</v>
          </cell>
          <cell r="D78">
            <v>0</v>
          </cell>
          <cell r="E78">
            <v>4.9941171805063897E-2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NPCCICoal</v>
          </cell>
          <cell r="B79" t="str">
            <v>NPCCI</v>
          </cell>
          <cell r="C79" t="str">
            <v>Coal</v>
          </cell>
          <cell r="D79">
            <v>0.13210833287462764</v>
          </cell>
          <cell r="E79">
            <v>0.28239909548334946</v>
          </cell>
          <cell r="F79">
            <v>9955.5390388032665</v>
          </cell>
          <cell r="G79">
            <v>2.8793253500368716</v>
          </cell>
          <cell r="H79">
            <v>28.665235927707958</v>
          </cell>
          <cell r="I79">
            <v>5.9922495044096609</v>
          </cell>
          <cell r="J79">
            <v>1.5939649778132614</v>
          </cell>
          <cell r="K79">
            <v>36.251450409930882</v>
          </cell>
        </row>
        <row r="80">
          <cell r="A80" t="str">
            <v>NPCCIGas-CC</v>
          </cell>
          <cell r="B80" t="str">
            <v>NPCCI</v>
          </cell>
          <cell r="C80" t="str">
            <v>Gas-CC</v>
          </cell>
          <cell r="D80">
            <v>0.58392746693920861</v>
          </cell>
          <cell r="E80">
            <v>0.25132061897918712</v>
          </cell>
          <cell r="F80">
            <v>7815.9061501292554</v>
          </cell>
          <cell r="G80">
            <v>6.9862879936484656</v>
          </cell>
          <cell r="H80">
            <v>54.604171296131213</v>
          </cell>
          <cell r="I80">
            <v>8.9921828386936783E-2</v>
          </cell>
          <cell r="J80">
            <v>2.0525813423275143</v>
          </cell>
          <cell r="K80">
            <v>56.746674466845661</v>
          </cell>
        </row>
        <row r="81">
          <cell r="A81" t="str">
            <v>NPCCIGas-CT</v>
          </cell>
          <cell r="B81" t="str">
            <v>NPCCI</v>
          </cell>
          <cell r="C81" t="str">
            <v>Gas-CT</v>
          </cell>
          <cell r="D81">
            <v>0.11353337575203259</v>
          </cell>
          <cell r="E81">
            <v>2.3615140167497366E-2</v>
          </cell>
          <cell r="F81">
            <v>10338.296621335865</v>
          </cell>
          <cell r="G81">
            <v>7.191914935749522</v>
          </cell>
          <cell r="H81">
            <v>74.352149881194222</v>
          </cell>
          <cell r="I81">
            <v>0.21831528779056719</v>
          </cell>
          <cell r="J81">
            <v>4.1029531743117982</v>
          </cell>
          <cell r="K81">
            <v>78.673418343296589</v>
          </cell>
        </row>
        <row r="82">
          <cell r="A82" t="str">
            <v>NPCCIGas-ST</v>
          </cell>
          <cell r="B82" t="str">
            <v>NPCCI</v>
          </cell>
          <cell r="C82" t="str">
            <v>Gas-ST</v>
          </cell>
          <cell r="D82">
            <v>8.8736273121966022E-3</v>
          </cell>
          <cell r="E82">
            <v>3.3881562965539279E-3</v>
          </cell>
          <cell r="F82">
            <v>10960.000298418649</v>
          </cell>
          <cell r="G82">
            <v>7.2125594661156835</v>
          </cell>
          <cell r="H82">
            <v>79.049653900990137</v>
          </cell>
          <cell r="I82">
            <v>1.1066619795098425</v>
          </cell>
          <cell r="J82">
            <v>1.2922687930403589</v>
          </cell>
          <cell r="K82">
            <v>81.448584673540338</v>
          </cell>
        </row>
        <row r="83">
          <cell r="A83" t="str">
            <v>NPCCINuclear</v>
          </cell>
          <cell r="B83" t="str">
            <v>NPCCI</v>
          </cell>
          <cell r="C83" t="str">
            <v>Nuclear</v>
          </cell>
          <cell r="D83">
            <v>0</v>
          </cell>
          <cell r="E83">
            <v>0.21827912822570855</v>
          </cell>
          <cell r="F83">
            <v>10158.756713807954</v>
          </cell>
          <cell r="G83">
            <v>0.75382342348957809</v>
          </cell>
          <cell r="H83">
            <v>7.6579087644004478</v>
          </cell>
          <cell r="I83">
            <v>0</v>
          </cell>
          <cell r="J83">
            <v>5.7290585283750302</v>
          </cell>
          <cell r="K83">
            <v>13.386967292775477</v>
          </cell>
        </row>
        <row r="84">
          <cell r="A84" t="str">
            <v>NPCCIOil-ST</v>
          </cell>
          <cell r="B84" t="str">
            <v>NPCCI</v>
          </cell>
          <cell r="C84" t="str">
            <v>Oil-ST</v>
          </cell>
          <cell r="D84">
            <v>0.10768288162751392</v>
          </cell>
          <cell r="E84">
            <v>1.5787108090796878E-2</v>
          </cell>
          <cell r="F84">
            <v>11105.884486167684</v>
          </cell>
          <cell r="G84">
            <v>7.7856149382091759</v>
          </cell>
          <cell r="H84">
            <v>86.466140157532664</v>
          </cell>
          <cell r="I84">
            <v>3.7595405365025107</v>
          </cell>
          <cell r="J84">
            <v>1.3313882874146425</v>
          </cell>
          <cell r="K84">
            <v>91.557068981449817</v>
          </cell>
        </row>
        <row r="85">
          <cell r="A85" t="str">
            <v>NPCCIOther</v>
          </cell>
          <cell r="B85" t="str">
            <v>NPCCI</v>
          </cell>
          <cell r="C85" t="str">
            <v>Other</v>
          </cell>
          <cell r="D85">
            <v>5.1676568324928507E-2</v>
          </cell>
          <cell r="E85">
            <v>0.20521075355293128</v>
          </cell>
          <cell r="F85">
            <v>12121.160178336275</v>
          </cell>
          <cell r="G85">
            <v>0.63371873469268991</v>
          </cell>
          <cell r="H85">
            <v>7.6814062912226841</v>
          </cell>
          <cell r="I85">
            <v>7.3746738685192936E-2</v>
          </cell>
          <cell r="J85">
            <v>2.53135676842891</v>
          </cell>
          <cell r="K85">
            <v>10.286509798336787</v>
          </cell>
        </row>
        <row r="86">
          <cell r="A86" t="str">
            <v>NPCCNCoal</v>
          </cell>
          <cell r="B86" t="str">
            <v>NPCCN</v>
          </cell>
          <cell r="C86" t="str">
            <v>Coal</v>
          </cell>
          <cell r="D86">
            <v>0.15936929029292829</v>
          </cell>
          <cell r="E86">
            <v>0.27601351391504814</v>
          </cell>
          <cell r="F86">
            <v>10520.367761887328</v>
          </cell>
          <cell r="G86">
            <v>2.4305290114301297</v>
          </cell>
          <cell r="H86">
            <v>25.570059056181414</v>
          </cell>
          <cell r="I86">
            <v>8.6490353032498906</v>
          </cell>
          <cell r="J86">
            <v>2.0923898695672971</v>
          </cell>
          <cell r="K86">
            <v>36.311484228998602</v>
          </cell>
        </row>
        <row r="87">
          <cell r="A87" t="str">
            <v>NPCCNGas-CC</v>
          </cell>
          <cell r="B87" t="str">
            <v>NPCCN</v>
          </cell>
          <cell r="C87" t="str">
            <v>Gas-CC</v>
          </cell>
          <cell r="D87">
            <v>0.32895213615254082</v>
          </cell>
          <cell r="E87">
            <v>0.33972129024016079</v>
          </cell>
          <cell r="F87">
            <v>7762.757182635718</v>
          </cell>
          <cell r="G87">
            <v>7.0387516408078996</v>
          </cell>
          <cell r="H87">
            <v>54.640119856470463</v>
          </cell>
          <cell r="I87">
            <v>0.15454901540740495</v>
          </cell>
          <cell r="J87">
            <v>2.046092184308848</v>
          </cell>
          <cell r="K87">
            <v>56.840761056186714</v>
          </cell>
        </row>
        <row r="88">
          <cell r="A88" t="str">
            <v>NPCCNGas-CT</v>
          </cell>
          <cell r="B88" t="str">
            <v>NPCCN</v>
          </cell>
          <cell r="C88" t="str">
            <v>Gas-CT</v>
          </cell>
          <cell r="D88">
            <v>0.13587385134956712</v>
          </cell>
          <cell r="E88">
            <v>5.7976655208645117E-2</v>
          </cell>
          <cell r="F88">
            <v>10504.193985146961</v>
          </cell>
          <cell r="G88">
            <v>7.1756911597563438</v>
          </cell>
          <cell r="H88">
            <v>75.374851919584813</v>
          </cell>
          <cell r="I88">
            <v>0.16724470979152001</v>
          </cell>
          <cell r="J88">
            <v>3.7163013615274334</v>
          </cell>
          <cell r="K88">
            <v>79.258397990903759</v>
          </cell>
        </row>
        <row r="89">
          <cell r="A89" t="str">
            <v>NPCCNGas-ST</v>
          </cell>
          <cell r="B89" t="str">
            <v>NPCCN</v>
          </cell>
          <cell r="C89" t="str">
            <v>Gas-ST</v>
          </cell>
          <cell r="D89">
            <v>0.24563256177535941</v>
          </cell>
          <cell r="E89">
            <v>5.6478262569840273E-2</v>
          </cell>
          <cell r="F89">
            <v>11065.509676605663</v>
          </cell>
          <cell r="G89">
            <v>7.2362115916852066</v>
          </cell>
          <cell r="H89">
            <v>80.07236938975872</v>
          </cell>
          <cell r="I89">
            <v>2.0763335290145624</v>
          </cell>
          <cell r="J89">
            <v>1.3542100048045655</v>
          </cell>
          <cell r="K89">
            <v>83.502912923577853</v>
          </cell>
        </row>
        <row r="90">
          <cell r="A90" t="str">
            <v>NPCCNNuclear</v>
          </cell>
          <cell r="B90" t="str">
            <v>NPCCN</v>
          </cell>
          <cell r="C90" t="str">
            <v>Nuclear</v>
          </cell>
          <cell r="D90">
            <v>2.8459336739602658E-3</v>
          </cell>
          <cell r="E90">
            <v>0.15039145405016352</v>
          </cell>
          <cell r="F90">
            <v>10424.119301122015</v>
          </cell>
          <cell r="G90">
            <v>0.75382342143754866</v>
          </cell>
          <cell r="H90">
            <v>7.8579452770449851</v>
          </cell>
          <cell r="I90">
            <v>0</v>
          </cell>
          <cell r="J90">
            <v>5.7290581342132274</v>
          </cell>
          <cell r="K90">
            <v>13.587003411258213</v>
          </cell>
        </row>
        <row r="91">
          <cell r="A91" t="str">
            <v>NPCCNOil-ST</v>
          </cell>
          <cell r="B91" t="str">
            <v>NPCCN</v>
          </cell>
          <cell r="C91" t="str">
            <v>Oil-ST</v>
          </cell>
          <cell r="D91">
            <v>3.6191496156181419E-2</v>
          </cell>
          <cell r="E91">
            <v>4.4870346152229136E-4</v>
          </cell>
          <cell r="F91">
            <v>11912.782275294578</v>
          </cell>
          <cell r="G91">
            <v>7.3873081507605685</v>
          </cell>
          <cell r="H91">
            <v>88.003393600519672</v>
          </cell>
          <cell r="I91">
            <v>3.2354590140301758</v>
          </cell>
          <cell r="J91">
            <v>1.2133949287558543</v>
          </cell>
          <cell r="K91">
            <v>92.452247543305702</v>
          </cell>
        </row>
        <row r="92">
          <cell r="A92" t="str">
            <v>NPCCNOther</v>
          </cell>
          <cell r="B92" t="str">
            <v>NPCCN</v>
          </cell>
          <cell r="C92" t="str">
            <v>Other</v>
          </cell>
          <cell r="D92">
            <v>9.0228467061887169E-2</v>
          </cell>
          <cell r="E92">
            <v>0.11897011569878262</v>
          </cell>
          <cell r="F92">
            <v>11452.246823772284</v>
          </cell>
          <cell r="G92">
            <v>1.1998576703608508</v>
          </cell>
          <cell r="H92">
            <v>13.741066194368864</v>
          </cell>
          <cell r="I92">
            <v>0.15368520213294243</v>
          </cell>
          <cell r="J92">
            <v>2.425905250474909</v>
          </cell>
          <cell r="K92">
            <v>16.320656646976715</v>
          </cell>
        </row>
        <row r="93">
          <cell r="A93" t="str">
            <v>OntarioCoal</v>
          </cell>
          <cell r="B93" t="str">
            <v>Ontario</v>
          </cell>
          <cell r="C93" t="str">
            <v>Coal</v>
          </cell>
          <cell r="D93">
            <v>0.28548424283663398</v>
          </cell>
          <cell r="E93">
            <v>0.24441655198733001</v>
          </cell>
          <cell r="F93">
            <v>9666.0120031634833</v>
          </cell>
          <cell r="G93">
            <v>2.6706887628074156</v>
          </cell>
          <cell r="H93">
            <v>25.814909638010313</v>
          </cell>
          <cell r="I93">
            <v>0</v>
          </cell>
          <cell r="J93">
            <v>7.1720915365570281</v>
          </cell>
          <cell r="K93">
            <v>32.987001174567339</v>
          </cell>
        </row>
        <row r="94">
          <cell r="A94" t="str">
            <v>OntarioGas-CC</v>
          </cell>
          <cell r="B94" t="str">
            <v>Ontario</v>
          </cell>
          <cell r="C94" t="str">
            <v>Gas-CC</v>
          </cell>
          <cell r="D94">
            <v>0.313779617547989</v>
          </cell>
          <cell r="E94">
            <v>0.144496734937032</v>
          </cell>
          <cell r="F94">
            <v>7331.0004116851323</v>
          </cell>
          <cell r="G94">
            <v>6.4325813022436673</v>
          </cell>
          <cell r="H94">
            <v>47.157256174946411</v>
          </cell>
          <cell r="I94">
            <v>0</v>
          </cell>
          <cell r="J94">
            <v>2.5581175137741941</v>
          </cell>
          <cell r="K94">
            <v>49.715373688720604</v>
          </cell>
        </row>
        <row r="95">
          <cell r="A95" t="str">
            <v>OntarioGas-CT</v>
          </cell>
          <cell r="B95" t="str">
            <v>Ontario</v>
          </cell>
          <cell r="C95" t="str">
            <v>Gas-CT</v>
          </cell>
          <cell r="D95">
            <v>0.34817115783691399</v>
          </cell>
          <cell r="E95">
            <v>2.8514654636383099E-2</v>
          </cell>
          <cell r="F95">
            <v>9527.0003541005808</v>
          </cell>
          <cell r="G95">
            <v>6.5311183730533457</v>
          </cell>
          <cell r="H95">
            <v>62.221967052752035</v>
          </cell>
          <cell r="I95">
            <v>0</v>
          </cell>
          <cell r="J95">
            <v>4.1029532133980871</v>
          </cell>
          <cell r="K95">
            <v>66.324920266150116</v>
          </cell>
        </row>
        <row r="96">
          <cell r="A96" t="str">
            <v>OntarioGas-ST</v>
          </cell>
          <cell r="B96" t="str">
            <v>Ontario</v>
          </cell>
          <cell r="C96" t="str">
            <v>Gas-ST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OntarioNuclear</v>
          </cell>
          <cell r="B97" t="str">
            <v>Ontario</v>
          </cell>
          <cell r="C97" t="str">
            <v>Nuclear</v>
          </cell>
          <cell r="D97">
            <v>7.7064643303553296E-3</v>
          </cell>
          <cell r="E97">
            <v>0.58257205724716199</v>
          </cell>
          <cell r="F97">
            <v>10499.999982125781</v>
          </cell>
          <cell r="G97">
            <v>0.75382343541489782</v>
          </cell>
          <cell r="H97">
            <v>7.9151460583824207</v>
          </cell>
          <cell r="I97">
            <v>0</v>
          </cell>
          <cell r="J97">
            <v>5.7290583228283563</v>
          </cell>
          <cell r="K97">
            <v>13.644204381210777</v>
          </cell>
        </row>
        <row r="98">
          <cell r="A98" t="str">
            <v>OntarioOil-ST</v>
          </cell>
          <cell r="B98" t="str">
            <v>Ontario</v>
          </cell>
          <cell r="C98" t="str">
            <v>Oil-ST</v>
          </cell>
          <cell r="D98">
            <v>4.48585232098897E-2</v>
          </cell>
          <cell r="E98">
            <v>0</v>
          </cell>
          <cell r="F98">
            <v>9400.0001389329063</v>
          </cell>
          <cell r="G98">
            <v>8.7721973182612825</v>
          </cell>
          <cell r="H98">
            <v>82.458656010402919</v>
          </cell>
          <cell r="I98">
            <v>0</v>
          </cell>
          <cell r="J98">
            <v>6.6659529773574802</v>
          </cell>
          <cell r="K98">
            <v>89.124608987760396</v>
          </cell>
        </row>
        <row r="99">
          <cell r="A99" t="str">
            <v>OntarioOther</v>
          </cell>
          <cell r="B99" t="str">
            <v>Ontario</v>
          </cell>
          <cell r="C99" t="str">
            <v>Other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QuebecCoal</v>
          </cell>
          <cell r="B100" t="str">
            <v>Quebec</v>
          </cell>
          <cell r="C100" t="str">
            <v>Coal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QuebecGas-CC</v>
          </cell>
          <cell r="B101" t="str">
            <v>Quebec</v>
          </cell>
          <cell r="C101" t="str">
            <v>Gas-CC</v>
          </cell>
          <cell r="D101">
            <v>0.16931217193603501</v>
          </cell>
          <cell r="E101">
            <v>1.46198829015096E-2</v>
          </cell>
          <cell r="F101">
            <v>6700.0001168392191</v>
          </cell>
          <cell r="G101">
            <v>6.0413565002054668</v>
          </cell>
          <cell r="H101">
            <v>40.477089257243996</v>
          </cell>
          <cell r="I101">
            <v>0</v>
          </cell>
          <cell r="J101">
            <v>2.0460921762203501</v>
          </cell>
          <cell r="K101">
            <v>42.523181433464345</v>
          </cell>
        </row>
        <row r="102">
          <cell r="A102" t="str">
            <v>QuebecGas-CT</v>
          </cell>
          <cell r="B102" t="str">
            <v>Quebec</v>
          </cell>
          <cell r="C102" t="str">
            <v>Gas-CT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QuebecGas-ST</v>
          </cell>
          <cell r="B103" t="str">
            <v>Quebec</v>
          </cell>
          <cell r="C103" t="str">
            <v>Gas-ST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QuebecNuclear</v>
          </cell>
          <cell r="B104" t="str">
            <v>Quebec</v>
          </cell>
          <cell r="C104" t="str">
            <v>Nuclear</v>
          </cell>
          <cell r="D104">
            <v>0.82275132497151704</v>
          </cell>
          <cell r="E104">
            <v>0.50761976877848303</v>
          </cell>
          <cell r="F104">
            <v>10499.999849022375</v>
          </cell>
          <cell r="G104">
            <v>0.75382345359942782</v>
          </cell>
          <cell r="H104">
            <v>7.9151461489835171</v>
          </cell>
          <cell r="I104">
            <v>0</v>
          </cell>
          <cell r="J104">
            <v>5.7290583087667573</v>
          </cell>
          <cell r="K104">
            <v>13.644204457750273</v>
          </cell>
        </row>
        <row r="105">
          <cell r="A105" t="str">
            <v>QuebecOil-ST</v>
          </cell>
          <cell r="B105" t="str">
            <v>Quebec</v>
          </cell>
          <cell r="C105" t="str">
            <v>Oil-ST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QuebecOther</v>
          </cell>
          <cell r="B106" t="str">
            <v>Quebec</v>
          </cell>
          <cell r="C106" t="str">
            <v>Other</v>
          </cell>
          <cell r="D106">
            <v>5.2910053730011002E-3</v>
          </cell>
          <cell r="E106">
            <v>0.12872207701206215</v>
          </cell>
          <cell r="F106">
            <v>150.16886280930063</v>
          </cell>
          <cell r="G106">
            <v>5.3844531829852153E-2</v>
          </cell>
          <cell r="H106">
            <v>8.0857721133880903E-3</v>
          </cell>
          <cell r="I106">
            <v>0</v>
          </cell>
          <cell r="J106">
            <v>2.6330655344799656E-2</v>
          </cell>
          <cell r="K106">
            <v>3.4416427458187744E-2</v>
          </cell>
        </row>
        <row r="107">
          <cell r="A107" t="str">
            <v>SERCECoal</v>
          </cell>
          <cell r="B107" t="str">
            <v>SERCE</v>
          </cell>
          <cell r="C107" t="str">
            <v>Coal</v>
          </cell>
          <cell r="D107">
            <v>0.16643662234147399</v>
          </cell>
          <cell r="E107">
            <v>0.65458380281925199</v>
          </cell>
          <cell r="F107">
            <v>11309.160800625807</v>
          </cell>
          <cell r="G107">
            <v>1.9873995026380289</v>
          </cell>
          <cell r="H107">
            <v>22.475820550417222</v>
          </cell>
          <cell r="I107">
            <v>2.7401008560622206</v>
          </cell>
          <cell r="J107">
            <v>1.6324177759474336</v>
          </cell>
          <cell r="K107">
            <v>26.848339182426876</v>
          </cell>
        </row>
        <row r="108">
          <cell r="A108" t="str">
            <v>SERCEGas-CC</v>
          </cell>
          <cell r="B108" t="str">
            <v>SERCE</v>
          </cell>
          <cell r="C108" t="str">
            <v>Gas-CC</v>
          </cell>
          <cell r="D108">
            <v>0.39095927993456497</v>
          </cell>
          <cell r="E108">
            <v>0.25713999211788202</v>
          </cell>
          <cell r="F108">
            <v>7853.7049048070494</v>
          </cell>
          <cell r="G108">
            <v>6.2192303626186369</v>
          </cell>
          <cell r="H108">
            <v>48.844000003022913</v>
          </cell>
          <cell r="I108">
            <v>0</v>
          </cell>
          <cell r="J108">
            <v>2.0460922079794517</v>
          </cell>
          <cell r="K108">
            <v>50.890092211002361</v>
          </cell>
        </row>
        <row r="109">
          <cell r="A109" t="str">
            <v>SERCEGas-CT</v>
          </cell>
          <cell r="B109" t="str">
            <v>SERCE</v>
          </cell>
          <cell r="C109" t="str">
            <v>Gas-CT</v>
          </cell>
          <cell r="D109">
            <v>1.7828387618064899E-2</v>
          </cell>
          <cell r="E109">
            <v>0</v>
          </cell>
          <cell r="F109">
            <v>11801.387082569314</v>
          </cell>
          <cell r="G109">
            <v>6.3297327210213226</v>
          </cell>
          <cell r="H109">
            <v>74.699625969977347</v>
          </cell>
          <cell r="I109">
            <v>0</v>
          </cell>
          <cell r="J109">
            <v>4.1029530857802072</v>
          </cell>
          <cell r="K109">
            <v>78.802579055757548</v>
          </cell>
        </row>
        <row r="110">
          <cell r="A110" t="str">
            <v>SERCEGas-ST</v>
          </cell>
          <cell r="B110" t="str">
            <v>SERCE</v>
          </cell>
          <cell r="C110" t="str">
            <v>Gas-ST</v>
          </cell>
          <cell r="D110">
            <v>0.42477570752302801</v>
          </cell>
          <cell r="E110">
            <v>8.8276204268137606E-2</v>
          </cell>
          <cell r="F110">
            <v>10801.020589704944</v>
          </cell>
          <cell r="G110">
            <v>6.4271262640726103</v>
          </cell>
          <cell r="H110">
            <v>69.41952311088167</v>
          </cell>
          <cell r="I110">
            <v>0.12881179690370911</v>
          </cell>
          <cell r="J110">
            <v>1.3934753929045001</v>
          </cell>
          <cell r="K110">
            <v>70.94181030068988</v>
          </cell>
        </row>
        <row r="111">
          <cell r="A111" t="str">
            <v>SERCENuclear</v>
          </cell>
          <cell r="B111" t="str">
            <v>SERCE</v>
          </cell>
          <cell r="C111" t="str">
            <v>Nuclear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</row>
        <row r="112">
          <cell r="A112" t="str">
            <v>SERCEOil-ST</v>
          </cell>
          <cell r="B112" t="str">
            <v>SERCE</v>
          </cell>
          <cell r="C112" t="str">
            <v>Oil-ST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SERCEOther</v>
          </cell>
          <cell r="B113" t="str">
            <v>SERCE</v>
          </cell>
          <cell r="C113" t="str">
            <v>Other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SERCSCoal</v>
          </cell>
          <cell r="B114" t="str">
            <v>SERCS</v>
          </cell>
          <cell r="C114" t="str">
            <v>Coal</v>
          </cell>
          <cell r="D114">
            <v>0.182309638659159</v>
          </cell>
          <cell r="E114">
            <v>0.66679042140642797</v>
          </cell>
          <cell r="F114">
            <v>10273.928939380936</v>
          </cell>
          <cell r="G114">
            <v>2.5470349597214907</v>
          </cell>
          <cell r="H114">
            <v>26.16805618229758</v>
          </cell>
          <cell r="I114">
            <v>5.9736608332701318</v>
          </cell>
          <cell r="J114">
            <v>1.5526893152113288</v>
          </cell>
          <cell r="K114">
            <v>33.694406330779046</v>
          </cell>
        </row>
        <row r="115">
          <cell r="A115" t="str">
            <v>SERCSGas-CC</v>
          </cell>
          <cell r="B115" t="str">
            <v>SERCS</v>
          </cell>
          <cell r="C115" t="str">
            <v>Gas-CC</v>
          </cell>
          <cell r="D115">
            <v>0.38543823341528599</v>
          </cell>
          <cell r="E115">
            <v>0.24220112919807399</v>
          </cell>
          <cell r="F115">
            <v>7804.1524234296385</v>
          </cell>
          <cell r="G115">
            <v>6.8132234038305022</v>
          </cell>
          <cell r="H115">
            <v>53.171433938371337</v>
          </cell>
          <cell r="I115">
            <v>6.5531321622696495E-2</v>
          </cell>
          <cell r="J115">
            <v>2.0460921900687996</v>
          </cell>
          <cell r="K115">
            <v>55.283057450062834</v>
          </cell>
        </row>
        <row r="116">
          <cell r="A116" t="str">
            <v>SERCSGas-CT</v>
          </cell>
          <cell r="B116" t="str">
            <v>SERCS</v>
          </cell>
          <cell r="C116" t="str">
            <v>Gas-CT</v>
          </cell>
          <cell r="D116">
            <v>0.396135268608729</v>
          </cell>
          <cell r="E116">
            <v>9.1008444428443899E-2</v>
          </cell>
          <cell r="F116">
            <v>11060.010147161684</v>
          </cell>
          <cell r="G116">
            <v>6.9699852217023111</v>
          </cell>
          <cell r="H116">
            <v>77.088107277594531</v>
          </cell>
          <cell r="I116">
            <v>4.305446693430217E-2</v>
          </cell>
          <cell r="J116">
            <v>4.1029532369113459</v>
          </cell>
          <cell r="K116">
            <v>81.234114981440186</v>
          </cell>
        </row>
        <row r="117">
          <cell r="A117" t="str">
            <v>SERCSGas-ST</v>
          </cell>
          <cell r="B117" t="str">
            <v>SERCS</v>
          </cell>
          <cell r="C117" t="str">
            <v>Gas-ST</v>
          </cell>
          <cell r="D117">
            <v>2.5764895677566499E-2</v>
          </cell>
          <cell r="E117">
            <v>0</v>
          </cell>
          <cell r="F117">
            <v>12425.26184953098</v>
          </cell>
          <cell r="G117">
            <v>6.5143740277575111</v>
          </cell>
          <cell r="H117">
            <v>80.94280308067087</v>
          </cell>
          <cell r="I117">
            <v>2.5118219721623398E-3</v>
          </cell>
          <cell r="J117">
            <v>1.2922687808680884</v>
          </cell>
          <cell r="K117">
            <v>82.237583683511119</v>
          </cell>
        </row>
        <row r="118">
          <cell r="A118" t="str">
            <v>SERCSNuclear</v>
          </cell>
          <cell r="B118" t="str">
            <v>SERCS</v>
          </cell>
          <cell r="C118" t="str">
            <v>Nuclear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SERCSOil-ST</v>
          </cell>
          <cell r="B119" t="str">
            <v>SERCS</v>
          </cell>
          <cell r="C119" t="str">
            <v>Oil-ST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SERCSOther</v>
          </cell>
          <cell r="B120" t="str">
            <v>SERCS</v>
          </cell>
          <cell r="C120" t="str">
            <v>Other</v>
          </cell>
          <cell r="D120">
            <v>1.03519668181737E-2</v>
          </cell>
          <cell r="E120">
            <v>0</v>
          </cell>
          <cell r="F120">
            <v>11872.000359214031</v>
          </cell>
          <cell r="G120">
            <v>6.7596239802866469</v>
          </cell>
          <cell r="H120">
            <v>80.250258322114846</v>
          </cell>
          <cell r="I120">
            <v>0</v>
          </cell>
          <cell r="J120">
            <v>4.1029531237240029</v>
          </cell>
          <cell r="K120">
            <v>84.353211445838852</v>
          </cell>
        </row>
        <row r="121">
          <cell r="A121" t="str">
            <v>SERCTCoal</v>
          </cell>
          <cell r="B121" t="str">
            <v>SERCT</v>
          </cell>
          <cell r="C121" t="str">
            <v>Coal</v>
          </cell>
          <cell r="D121">
            <v>0.29606625715891499</v>
          </cell>
          <cell r="E121">
            <v>0.76733947952588444</v>
          </cell>
          <cell r="F121">
            <v>10651.354497936356</v>
          </cell>
          <cell r="G121">
            <v>2.1306627585050735</v>
          </cell>
          <cell r="H121">
            <v>22.694444356388498</v>
          </cell>
          <cell r="I121">
            <v>7.7372711845210524</v>
          </cell>
          <cell r="J121">
            <v>2.142757876471173</v>
          </cell>
          <cell r="K121">
            <v>32.574473417380723</v>
          </cell>
        </row>
        <row r="122">
          <cell r="A122" t="str">
            <v>SERCTGas-CC</v>
          </cell>
          <cell r="B122" t="str">
            <v>SERCT</v>
          </cell>
          <cell r="C122" t="str">
            <v>Gas-CC</v>
          </cell>
          <cell r="D122">
            <v>0.35725788036982198</v>
          </cell>
          <cell r="E122">
            <v>0.15923775951067601</v>
          </cell>
          <cell r="F122">
            <v>8077.0143094129235</v>
          </cell>
          <cell r="G122">
            <v>6.5389958918355626</v>
          </cell>
          <cell r="H122">
            <v>52.815563387548153</v>
          </cell>
          <cell r="I122">
            <v>4.335212551244616E-2</v>
          </cell>
          <cell r="J122">
            <v>2.0460921713217868</v>
          </cell>
          <cell r="K122">
            <v>54.90500768438239</v>
          </cell>
        </row>
        <row r="123">
          <cell r="A123" t="str">
            <v>SERCTGas-CT</v>
          </cell>
          <cell r="B123" t="str">
            <v>SERCT</v>
          </cell>
          <cell r="C123" t="str">
            <v>Gas-CT</v>
          </cell>
          <cell r="D123">
            <v>0.34667586604754103</v>
          </cell>
          <cell r="E123">
            <v>7.3422751426696797E-2</v>
          </cell>
          <cell r="F123">
            <v>12128.723674124838</v>
          </cell>
          <cell r="G123">
            <v>6.549042036156</v>
          </cell>
          <cell r="H123">
            <v>79.431521186764016</v>
          </cell>
          <cell r="I123">
            <v>0.23406600879652095</v>
          </cell>
          <cell r="J123">
            <v>4.1029534073806238</v>
          </cell>
          <cell r="K123">
            <v>83.768540602941158</v>
          </cell>
        </row>
        <row r="124">
          <cell r="A124" t="str">
            <v>SERCTGas-ST</v>
          </cell>
          <cell r="B124" t="str">
            <v>SERCT</v>
          </cell>
          <cell r="C124" t="str">
            <v>Gas-ST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SERCTNuclear</v>
          </cell>
          <cell r="B125" t="str">
            <v>SERCT</v>
          </cell>
          <cell r="C125" t="str">
            <v>Nuclear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SERCTOil-ST</v>
          </cell>
          <cell r="B126" t="str">
            <v>SERCT</v>
          </cell>
          <cell r="C126" t="str">
            <v>Oil-ST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SERCTOther</v>
          </cell>
          <cell r="B127" t="str">
            <v>SERCT</v>
          </cell>
          <cell r="C127" t="str">
            <v>Other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SERCVCoal</v>
          </cell>
          <cell r="B128" t="str">
            <v>SERCV</v>
          </cell>
          <cell r="C128" t="str">
            <v>Coal</v>
          </cell>
          <cell r="D128">
            <v>0.33838766121877739</v>
          </cell>
          <cell r="E128">
            <v>0.84236381982471242</v>
          </cell>
          <cell r="F128">
            <v>10032.480863045759</v>
          </cell>
          <cell r="G128">
            <v>2.6973685253671582</v>
          </cell>
          <cell r="H128">
            <v>27.061298111327975</v>
          </cell>
          <cell r="I128">
            <v>7.4236701772017408</v>
          </cell>
          <cell r="J128">
            <v>1.9852641743960584</v>
          </cell>
          <cell r="K128">
            <v>36.470232462925772</v>
          </cell>
        </row>
        <row r="129">
          <cell r="A129" t="str">
            <v>SERCVGas-CC</v>
          </cell>
          <cell r="B129" t="str">
            <v>SERCV</v>
          </cell>
          <cell r="C129" t="str">
            <v>Gas-CC</v>
          </cell>
          <cell r="D129">
            <v>0.29659612834764371</v>
          </cell>
          <cell r="E129">
            <v>0.13713500508107723</v>
          </cell>
          <cell r="F129">
            <v>8317.1370336080836</v>
          </cell>
          <cell r="G129">
            <v>6.9364930598460735</v>
          </cell>
          <cell r="H129">
            <v>57.691763311411222</v>
          </cell>
          <cell r="I129">
            <v>0.31221849771502153</v>
          </cell>
          <cell r="J129">
            <v>2.046092227301854</v>
          </cell>
          <cell r="K129">
            <v>60.0500740364281</v>
          </cell>
        </row>
        <row r="130">
          <cell r="A130" t="str">
            <v>SERCVGas-CT</v>
          </cell>
          <cell r="B130" t="str">
            <v>SERCV</v>
          </cell>
          <cell r="C130" t="str">
            <v>Gas-CT</v>
          </cell>
          <cell r="D130">
            <v>0.36265964600587935</v>
          </cell>
          <cell r="E130">
            <v>1.9632960431329331E-2</v>
          </cell>
          <cell r="F130">
            <v>11563.897843108971</v>
          </cell>
          <cell r="G130">
            <v>7.0081008505407061</v>
          </cell>
          <cell r="H130">
            <v>81.040962309857818</v>
          </cell>
          <cell r="I130">
            <v>0.47382537275645686</v>
          </cell>
          <cell r="J130">
            <v>4.1033642943002118</v>
          </cell>
          <cell r="K130">
            <v>85.618151976914476</v>
          </cell>
        </row>
        <row r="131">
          <cell r="A131" t="str">
            <v>SERCVGas-ST</v>
          </cell>
          <cell r="B131" t="str">
            <v>SERCV</v>
          </cell>
          <cell r="C131" t="str">
            <v>Gas-ST</v>
          </cell>
          <cell r="D131">
            <v>1.5710457518852354E-3</v>
          </cell>
          <cell r="E131">
            <v>0</v>
          </cell>
          <cell r="F131">
            <v>13246.999885975958</v>
          </cell>
          <cell r="G131">
            <v>6.5690326280212012</v>
          </cell>
          <cell r="H131">
            <v>87.019974474369207</v>
          </cell>
          <cell r="I131">
            <v>1.0862546575805936</v>
          </cell>
          <cell r="J131">
            <v>6.6659532398044687</v>
          </cell>
          <cell r="K131">
            <v>94.772182371754269</v>
          </cell>
        </row>
        <row r="132">
          <cell r="A132" t="str">
            <v>SERCVNuclear</v>
          </cell>
          <cell r="B132" t="str">
            <v>SERCV</v>
          </cell>
          <cell r="C132" t="str">
            <v>Nuclear</v>
          </cell>
          <cell r="D132">
            <v>0</v>
          </cell>
          <cell r="E132">
            <v>8.682094727281793E-4</v>
          </cell>
          <cell r="F132">
            <v>10068.000341996281</v>
          </cell>
          <cell r="G132">
            <v>0.75382338533218074</v>
          </cell>
          <cell r="H132">
            <v>7.5894941013291897</v>
          </cell>
          <cell r="I132">
            <v>0</v>
          </cell>
          <cell r="J132">
            <v>5.7290583201580922</v>
          </cell>
          <cell r="K132">
            <v>13.318552421487283</v>
          </cell>
        </row>
        <row r="133">
          <cell r="A133" t="str">
            <v>SERCVOil-ST</v>
          </cell>
          <cell r="B133" t="str">
            <v>SERCV</v>
          </cell>
          <cell r="C133" t="str">
            <v>Oil-ST</v>
          </cell>
          <cell r="D133">
            <v>7.8552287594261768E-4</v>
          </cell>
          <cell r="E133">
            <v>0</v>
          </cell>
          <cell r="F133">
            <v>10778.000390002104</v>
          </cell>
          <cell r="G133">
            <v>8.70127596765475</v>
          </cell>
          <cell r="H133">
            <v>93.782355772898825</v>
          </cell>
          <cell r="I133">
            <v>7.703389517990054</v>
          </cell>
          <cell r="J133">
            <v>1.2922688478297635</v>
          </cell>
          <cell r="K133">
            <v>102.77801413871863</v>
          </cell>
        </row>
        <row r="134">
          <cell r="A134" t="str">
            <v>SERCVOther</v>
          </cell>
          <cell r="B134" t="str">
            <v>SERCV</v>
          </cell>
          <cell r="C134" t="str">
            <v>Other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SPPCoal</v>
          </cell>
          <cell r="B135" t="str">
            <v>SPP</v>
          </cell>
          <cell r="C135" t="str">
            <v>Coal</v>
          </cell>
          <cell r="D135">
            <v>5.1299746235211698E-2</v>
          </cell>
          <cell r="E135">
            <v>0.460487531224887</v>
          </cell>
          <cell r="F135">
            <v>11512.085664918768</v>
          </cell>
          <cell r="G135">
            <v>1.8288743641472978</v>
          </cell>
          <cell r="H135">
            <v>21.054158350437532</v>
          </cell>
          <cell r="I135">
            <v>2.8046243070658714</v>
          </cell>
          <cell r="J135">
            <v>2.0223612854005415</v>
          </cell>
          <cell r="K135">
            <v>25.881143942903947</v>
          </cell>
        </row>
        <row r="136">
          <cell r="A136" t="str">
            <v>SPPGas-CC</v>
          </cell>
          <cell r="B136" t="str">
            <v>SPP</v>
          </cell>
          <cell r="C136" t="str">
            <v>Gas-CC</v>
          </cell>
          <cell r="D136">
            <v>0.31527490278085102</v>
          </cell>
          <cell r="E136">
            <v>0.29609380861123402</v>
          </cell>
          <cell r="F136">
            <v>8038.3598160731954</v>
          </cell>
          <cell r="G136">
            <v>5.9060092773696411</v>
          </cell>
          <cell r="H136">
            <v>47.474627648563612</v>
          </cell>
          <cell r="I136">
            <v>2.9787993943009721E-2</v>
          </cell>
          <cell r="J136">
            <v>2.1007925485902095</v>
          </cell>
          <cell r="K136">
            <v>49.605208191096828</v>
          </cell>
        </row>
        <row r="137">
          <cell r="A137" t="str">
            <v>SPPGas-CT</v>
          </cell>
          <cell r="B137" t="str">
            <v>SPP</v>
          </cell>
          <cell r="C137" t="str">
            <v>Gas-CT</v>
          </cell>
          <cell r="D137">
            <v>0.111801243424416</v>
          </cell>
          <cell r="E137">
            <v>2.73224035898844E-3</v>
          </cell>
          <cell r="F137">
            <v>10948.461879593027</v>
          </cell>
          <cell r="G137">
            <v>6.1571287764002651</v>
          </cell>
          <cell r="H137">
            <v>67.411089696163572</v>
          </cell>
          <cell r="I137">
            <v>0</v>
          </cell>
          <cell r="J137">
            <v>4.1029531623793538</v>
          </cell>
          <cell r="K137">
            <v>71.514042858542922</v>
          </cell>
        </row>
        <row r="138">
          <cell r="A138" t="str">
            <v>SPPGas-ST</v>
          </cell>
          <cell r="B138" t="str">
            <v>SPP</v>
          </cell>
          <cell r="C138" t="str">
            <v>Gas-ST</v>
          </cell>
          <cell r="D138">
            <v>0.48550724804401402</v>
          </cell>
          <cell r="E138">
            <v>0.23492387076218901</v>
          </cell>
          <cell r="F138">
            <v>10789.302029547776</v>
          </cell>
          <cell r="G138">
            <v>6.0369313246817615</v>
          </cell>
          <cell r="H138">
            <v>65.134275393629466</v>
          </cell>
          <cell r="I138">
            <v>0.26779888322017603</v>
          </cell>
          <cell r="J138">
            <v>1.2922687585932295</v>
          </cell>
          <cell r="K138">
            <v>66.69434303544287</v>
          </cell>
        </row>
        <row r="139">
          <cell r="A139" t="str">
            <v>SPPNuclear</v>
          </cell>
          <cell r="B139" t="str">
            <v>SPP</v>
          </cell>
          <cell r="C139" t="str">
            <v>Nuclear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SPPOil-ST</v>
          </cell>
          <cell r="B140" t="str">
            <v>SPP</v>
          </cell>
          <cell r="C140" t="str">
            <v>Oil-ST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SPPOther</v>
          </cell>
          <cell r="B141" t="str">
            <v>SPP</v>
          </cell>
          <cell r="C141" t="str">
            <v>Other</v>
          </cell>
          <cell r="D141">
            <v>3.611686269442245E-2</v>
          </cell>
          <cell r="E141">
            <v>5.7625434796015401E-3</v>
          </cell>
          <cell r="F141">
            <v>11017.715821724227</v>
          </cell>
          <cell r="G141">
            <v>5.7739366857152969</v>
          </cell>
          <cell r="H141">
            <v>63.61559357583937</v>
          </cell>
          <cell r="I141">
            <v>4.6594507306922687E-3</v>
          </cell>
          <cell r="J141">
            <v>4.3700400708905942</v>
          </cell>
          <cell r="K141">
            <v>67.990293097460651</v>
          </cell>
        </row>
        <row r="142">
          <cell r="A142" t="str">
            <v>WECCACoal</v>
          </cell>
          <cell r="B142" t="str">
            <v>WECCA</v>
          </cell>
          <cell r="C142" t="str">
            <v>Coal</v>
          </cell>
          <cell r="D142">
            <v>4.3915381164697759E-2</v>
          </cell>
          <cell r="E142">
            <v>0.49575003539770057</v>
          </cell>
          <cell r="F142">
            <v>10769.589118417067</v>
          </cell>
          <cell r="G142">
            <v>2.0514352606646655</v>
          </cell>
          <cell r="H142">
            <v>22.09311486039126</v>
          </cell>
          <cell r="I142">
            <v>1.8987406344525746</v>
          </cell>
          <cell r="J142">
            <v>3.0102079973244851</v>
          </cell>
          <cell r="K142">
            <v>27.002063492168322</v>
          </cell>
        </row>
        <row r="143">
          <cell r="A143" t="str">
            <v>WECCAGas-CC</v>
          </cell>
          <cell r="B143" t="str">
            <v>WECCA</v>
          </cell>
          <cell r="C143" t="str">
            <v>Gas-CC</v>
          </cell>
          <cell r="D143">
            <v>0.74955932098865607</v>
          </cell>
          <cell r="E143">
            <v>0.42134028780541039</v>
          </cell>
          <cell r="F143">
            <v>7773.5571791865686</v>
          </cell>
          <cell r="G143">
            <v>5.9815700485689511</v>
          </cell>
          <cell r="H143">
            <v>46.49807679386052</v>
          </cell>
          <cell r="I143">
            <v>2.4457979749828673E-4</v>
          </cell>
          <cell r="J143">
            <v>2.0462446583100697</v>
          </cell>
          <cell r="K143">
            <v>48.544566031968088</v>
          </cell>
        </row>
        <row r="144">
          <cell r="A144" t="str">
            <v>WECCAGas-CT</v>
          </cell>
          <cell r="B144" t="str">
            <v>WECCA</v>
          </cell>
          <cell r="C144" t="str">
            <v>Gas-CT</v>
          </cell>
          <cell r="D144">
            <v>6.4383449520810071E-2</v>
          </cell>
          <cell r="E144">
            <v>1.45201334047957E-2</v>
          </cell>
          <cell r="F144">
            <v>10507.971309227509</v>
          </cell>
          <cell r="G144">
            <v>6.0188571564684032</v>
          </cell>
          <cell r="H144">
            <v>63.245978314508648</v>
          </cell>
          <cell r="I144">
            <v>0</v>
          </cell>
          <cell r="J144">
            <v>4.1029532871800765</v>
          </cell>
          <cell r="K144">
            <v>67.348931601688719</v>
          </cell>
        </row>
        <row r="145">
          <cell r="A145" t="str">
            <v>WECCAGas-ST</v>
          </cell>
          <cell r="B145" t="str">
            <v>WECCA</v>
          </cell>
          <cell r="C145" t="str">
            <v>Gas-ST</v>
          </cell>
          <cell r="D145">
            <v>0.13831892181708116</v>
          </cell>
          <cell r="E145">
            <v>1.0272876261478599E-2</v>
          </cell>
          <cell r="F145">
            <v>11149.245303915735</v>
          </cell>
          <cell r="G145">
            <v>5.9771479105769201</v>
          </cell>
          <cell r="H145">
            <v>66.64068827280947</v>
          </cell>
          <cell r="I145">
            <v>2.5663350963084409E-2</v>
          </cell>
          <cell r="J145">
            <v>1.2922688232074262</v>
          </cell>
          <cell r="K145">
            <v>67.958620446979978</v>
          </cell>
        </row>
        <row r="146">
          <cell r="A146" t="str">
            <v>WECCANuclear</v>
          </cell>
          <cell r="B146" t="str">
            <v>WECCA</v>
          </cell>
          <cell r="C146" t="str">
            <v>Nuclear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WECCAOil-ST</v>
          </cell>
          <cell r="B147" t="str">
            <v>WECCA</v>
          </cell>
          <cell r="C147" t="str">
            <v>Oil-ST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WECCAOther</v>
          </cell>
          <cell r="B148" t="str">
            <v>WECCA</v>
          </cell>
          <cell r="C148" t="str">
            <v>Other</v>
          </cell>
          <cell r="D148">
            <v>3.822925276620451E-3</v>
          </cell>
          <cell r="E148">
            <v>5.8116662427795215E-2</v>
          </cell>
          <cell r="F148">
            <v>19954.041051437784</v>
          </cell>
          <cell r="G148">
            <v>1.570640769068719</v>
          </cell>
          <cell r="H148">
            <v>31.340630383059025</v>
          </cell>
          <cell r="I148">
            <v>0</v>
          </cell>
          <cell r="J148">
            <v>0.35161945377876291</v>
          </cell>
          <cell r="K148">
            <v>31.692249836837789</v>
          </cell>
        </row>
        <row r="149">
          <cell r="A149" t="str">
            <v>WECCCCoal</v>
          </cell>
          <cell r="B149" t="str">
            <v>WECCC</v>
          </cell>
          <cell r="C149" t="str">
            <v>Coal</v>
          </cell>
          <cell r="D149">
            <v>7.9763776330253231E-4</v>
          </cell>
          <cell r="E149">
            <v>8.4537356740352176E-2</v>
          </cell>
          <cell r="F149">
            <v>10625.857557068764</v>
          </cell>
          <cell r="G149">
            <v>1.6907183123835712</v>
          </cell>
          <cell r="H149">
            <v>17.965331956515517</v>
          </cell>
          <cell r="I149">
            <v>0.63660833388921989</v>
          </cell>
          <cell r="J149">
            <v>7.1720912776192041</v>
          </cell>
          <cell r="K149">
            <v>25.774031568023943</v>
          </cell>
        </row>
        <row r="150">
          <cell r="A150" t="str">
            <v>WECCCGas-CC</v>
          </cell>
          <cell r="B150" t="str">
            <v>WECCC</v>
          </cell>
          <cell r="C150" t="str">
            <v>Gas-CC</v>
          </cell>
          <cell r="D150">
            <v>0.32904560418646289</v>
          </cell>
          <cell r="E150">
            <v>0.57479149773754479</v>
          </cell>
          <cell r="F150">
            <v>7792.1844534091751</v>
          </cell>
          <cell r="G150">
            <v>6.1739663708692429</v>
          </cell>
          <cell r="H150">
            <v>48.108684770958391</v>
          </cell>
          <cell r="I150">
            <v>0</v>
          </cell>
          <cell r="J150">
            <v>2.0460921477620739</v>
          </cell>
          <cell r="K150">
            <v>50.154776918720465</v>
          </cell>
        </row>
        <row r="151">
          <cell r="A151" t="str">
            <v>WECCCGas-CT</v>
          </cell>
          <cell r="B151" t="str">
            <v>WECCC</v>
          </cell>
          <cell r="C151" t="str">
            <v>Gas-CT</v>
          </cell>
          <cell r="D151">
            <v>0.18927867000953166</v>
          </cell>
          <cell r="E151">
            <v>2.376940457106113E-2</v>
          </cell>
          <cell r="F151">
            <v>10321.488354782203</v>
          </cell>
          <cell r="G151">
            <v>6.0388069781443896</v>
          </cell>
          <cell r="H151">
            <v>62.329475901694821</v>
          </cell>
          <cell r="I151">
            <v>0</v>
          </cell>
          <cell r="J151">
            <v>4.1029533521943895</v>
          </cell>
          <cell r="K151">
            <v>66.432429253889211</v>
          </cell>
        </row>
        <row r="152">
          <cell r="A152" t="str">
            <v>WECCCGas-ST</v>
          </cell>
          <cell r="B152" t="str">
            <v>WECCC</v>
          </cell>
          <cell r="C152" t="str">
            <v>Gas-ST</v>
          </cell>
          <cell r="D152">
            <v>0.45772792367684956</v>
          </cell>
          <cell r="E152">
            <v>0.11900593434532318</v>
          </cell>
          <cell r="F152">
            <v>10268.071323778564</v>
          </cell>
          <cell r="G152">
            <v>6.2698242070834409</v>
          </cell>
          <cell r="H152">
            <v>64.379002145886162</v>
          </cell>
          <cell r="I152">
            <v>2.2128565205192198E-3</v>
          </cell>
          <cell r="J152">
            <v>1.2922688322792146</v>
          </cell>
          <cell r="K152">
            <v>65.673483834685896</v>
          </cell>
        </row>
        <row r="153">
          <cell r="A153" t="str">
            <v>WECCCNuclear</v>
          </cell>
          <cell r="B153" t="str">
            <v>WECCC</v>
          </cell>
          <cell r="C153" t="str">
            <v>Nuclear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WECCCOil-ST</v>
          </cell>
          <cell r="B154" t="str">
            <v>WECCC</v>
          </cell>
          <cell r="C154" t="str">
            <v>Oil-ST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WECCCOther</v>
          </cell>
          <cell r="B155" t="str">
            <v>WECCC</v>
          </cell>
          <cell r="C155" t="str">
            <v>Other</v>
          </cell>
          <cell r="D155">
            <v>2.3150163742047394E-2</v>
          </cell>
          <cell r="E155">
            <v>0.19789579344022803</v>
          </cell>
          <cell r="F155">
            <v>20482.639636658023</v>
          </cell>
          <cell r="G155">
            <v>1.6125009977461853</v>
          </cell>
          <cell r="H155">
            <v>33.028276850586622</v>
          </cell>
          <cell r="I155">
            <v>0</v>
          </cell>
          <cell r="J155">
            <v>0.11765198201766142</v>
          </cell>
          <cell r="K155">
            <v>33.145928832604284</v>
          </cell>
        </row>
        <row r="156">
          <cell r="A156" t="str">
            <v>WECCNCoal</v>
          </cell>
          <cell r="B156" t="str">
            <v>WECCN</v>
          </cell>
          <cell r="C156" t="str">
            <v>Coal</v>
          </cell>
          <cell r="D156">
            <v>2.7803233288412246E-2</v>
          </cell>
          <cell r="E156">
            <v>0.37216408420066355</v>
          </cell>
          <cell r="F156">
            <v>11068.348133184703</v>
          </cell>
          <cell r="G156">
            <v>1.9073866520434803</v>
          </cell>
          <cell r="H156">
            <v>21.111619489406877</v>
          </cell>
          <cell r="I156">
            <v>0.46909740004619743</v>
          </cell>
          <cell r="J156">
            <v>2.6683968200369503</v>
          </cell>
          <cell r="K156">
            <v>24.249113709490025</v>
          </cell>
        </row>
        <row r="157">
          <cell r="A157" t="str">
            <v>WECCNGas-CC</v>
          </cell>
          <cell r="B157" t="str">
            <v>WECCN</v>
          </cell>
          <cell r="C157" t="str">
            <v>Gas-CC</v>
          </cell>
          <cell r="D157">
            <v>0.34475317524850468</v>
          </cell>
          <cell r="E157">
            <v>0.28246164346450015</v>
          </cell>
          <cell r="F157">
            <v>7810.7286890813084</v>
          </cell>
          <cell r="G157">
            <v>5.4446777479695232</v>
          </cell>
          <cell r="H157">
            <v>42.52690068886816</v>
          </cell>
          <cell r="I157">
            <v>0</v>
          </cell>
          <cell r="J157">
            <v>2.0460921553688745</v>
          </cell>
          <cell r="K157">
            <v>44.572992844237035</v>
          </cell>
        </row>
        <row r="158">
          <cell r="A158" t="str">
            <v>WECCNGas-CT</v>
          </cell>
          <cell r="B158" t="str">
            <v>WECCN</v>
          </cell>
          <cell r="C158" t="str">
            <v>Gas-CT</v>
          </cell>
          <cell r="D158">
            <v>0.3458731048838376</v>
          </cell>
          <cell r="E158">
            <v>4.7450338054564764E-2</v>
          </cell>
          <cell r="F158">
            <v>10892.526746986372</v>
          </cell>
          <cell r="G158">
            <v>5.5984578096079742</v>
          </cell>
          <cell r="H158">
            <v>60.981351433029602</v>
          </cell>
          <cell r="I158">
            <v>0</v>
          </cell>
          <cell r="J158">
            <v>4.0870357800570689</v>
          </cell>
          <cell r="K158">
            <v>65.068387213086666</v>
          </cell>
        </row>
        <row r="159">
          <cell r="A159" t="str">
            <v>WECCNGas-ST</v>
          </cell>
          <cell r="B159" t="str">
            <v>WECCN</v>
          </cell>
          <cell r="C159" t="str">
            <v>Gas-ST</v>
          </cell>
          <cell r="D159">
            <v>4.8313592815023773E-2</v>
          </cell>
          <cell r="E159">
            <v>7.7699628686467258E-3</v>
          </cell>
          <cell r="F159">
            <v>11287.631455712179</v>
          </cell>
          <cell r="G159">
            <v>5.897584961314104</v>
          </cell>
          <cell r="H159">
            <v>66.569765522064174</v>
          </cell>
          <cell r="I159">
            <v>6.7154988773659059E-3</v>
          </cell>
          <cell r="J159">
            <v>1.3032486848854352</v>
          </cell>
          <cell r="K159">
            <v>67.879729705826975</v>
          </cell>
        </row>
        <row r="160">
          <cell r="A160" t="str">
            <v>WECCNNuclear</v>
          </cell>
          <cell r="B160" t="str">
            <v>WECCN</v>
          </cell>
          <cell r="C160" t="str">
            <v>Nuclear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WECCNOil-ST</v>
          </cell>
          <cell r="B161" t="str">
            <v>WECCN</v>
          </cell>
          <cell r="C161" t="str">
            <v>Oil-ST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WECCNOther</v>
          </cell>
          <cell r="B162" t="str">
            <v>WECCN</v>
          </cell>
          <cell r="C162" t="str">
            <v>Other</v>
          </cell>
          <cell r="D162">
            <v>0.23325689796004972</v>
          </cell>
          <cell r="E162">
            <v>0.29015395833331625</v>
          </cell>
          <cell r="F162">
            <v>9315.9150096923531</v>
          </cell>
          <cell r="G162">
            <v>5.0966871085368091</v>
          </cell>
          <cell r="H162">
            <v>47.480303934123583</v>
          </cell>
          <cell r="I162">
            <v>0</v>
          </cell>
          <cell r="J162">
            <v>3.9332996937619993</v>
          </cell>
          <cell r="K162">
            <v>51.413603627885585</v>
          </cell>
        </row>
        <row r="163">
          <cell r="A163" t="str">
            <v>WECCRCoal</v>
          </cell>
          <cell r="B163" t="str">
            <v>WECCR</v>
          </cell>
          <cell r="C163" t="str">
            <v>Coal</v>
          </cell>
          <cell r="D163">
            <v>0.14703315012302204</v>
          </cell>
          <cell r="E163">
            <v>0.70068564523637122</v>
          </cell>
          <cell r="F163">
            <v>11265.917658246814</v>
          </cell>
          <cell r="G163">
            <v>1.9871166652541512</v>
          </cell>
          <cell r="H163">
            <v>22.386692728083268</v>
          </cell>
          <cell r="I163">
            <v>1.6039479749807324</v>
          </cell>
          <cell r="J163">
            <v>2.5347813550992435</v>
          </cell>
          <cell r="K163">
            <v>26.525422058163247</v>
          </cell>
        </row>
        <row r="164">
          <cell r="A164" t="str">
            <v>WECCRGas-CC</v>
          </cell>
          <cell r="B164" t="str">
            <v>WECCR</v>
          </cell>
          <cell r="C164" t="str">
            <v>Gas-CC</v>
          </cell>
          <cell r="D164">
            <v>0.3300520486402258</v>
          </cell>
          <cell r="E164">
            <v>0.20347460735621933</v>
          </cell>
          <cell r="F164">
            <v>8156.5240177762907</v>
          </cell>
          <cell r="G164">
            <v>5.5235356969905807</v>
          </cell>
          <cell r="H164">
            <v>45.052851575548367</v>
          </cell>
          <cell r="I164">
            <v>0</v>
          </cell>
          <cell r="J164">
            <v>2.0460921782261114</v>
          </cell>
          <cell r="K164">
            <v>47.098943753774478</v>
          </cell>
        </row>
        <row r="165">
          <cell r="A165" t="str">
            <v>WECCRGas-CT</v>
          </cell>
          <cell r="B165" t="str">
            <v>WECCR</v>
          </cell>
          <cell r="C165" t="str">
            <v>Gas-CT</v>
          </cell>
          <cell r="D165">
            <v>0.4367196987202418</v>
          </cell>
          <cell r="E165">
            <v>8.3791137666090226E-2</v>
          </cell>
          <cell r="F165">
            <v>11357.744732934112</v>
          </cell>
          <cell r="G165">
            <v>5.6244681707189645</v>
          </cell>
          <cell r="H165">
            <v>63.881273741538884</v>
          </cell>
          <cell r="I165">
            <v>0</v>
          </cell>
          <cell r="J165">
            <v>4.1029531939570036</v>
          </cell>
          <cell r="K165">
            <v>67.984226935495883</v>
          </cell>
        </row>
        <row r="166">
          <cell r="A166" t="str">
            <v>WECCRGas-ST</v>
          </cell>
          <cell r="B166" t="str">
            <v>WECCR</v>
          </cell>
          <cell r="C166" t="str">
            <v>Gas-ST</v>
          </cell>
          <cell r="D166">
            <v>1.0005343429416544E-2</v>
          </cell>
          <cell r="E166">
            <v>3.0436591987541301E-3</v>
          </cell>
          <cell r="F166">
            <v>11430.874542151903</v>
          </cell>
          <cell r="G166">
            <v>5.9031874757124854</v>
          </cell>
          <cell r="H166">
            <v>67.478595433671813</v>
          </cell>
          <cell r="I166">
            <v>0</v>
          </cell>
          <cell r="J166">
            <v>6.6659532758167295</v>
          </cell>
          <cell r="K166">
            <v>74.144548709488546</v>
          </cell>
        </row>
        <row r="167">
          <cell r="A167" t="str">
            <v>WECCRNuclear</v>
          </cell>
          <cell r="B167" t="str">
            <v>WECCR</v>
          </cell>
          <cell r="C167" t="str">
            <v>Nuclear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WECCROil-ST</v>
          </cell>
          <cell r="B168" t="str">
            <v>WECCR</v>
          </cell>
          <cell r="C168" t="str">
            <v>Oil-ST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WECCROther</v>
          </cell>
          <cell r="B169" t="str">
            <v>WECCR</v>
          </cell>
          <cell r="C169" t="str">
            <v>Other</v>
          </cell>
          <cell r="D169">
            <v>7.6189758801831195E-2</v>
          </cell>
          <cell r="E169">
            <v>9.0049462886683737E-3</v>
          </cell>
          <cell r="F169">
            <v>11442.42384343409</v>
          </cell>
          <cell r="G169">
            <v>5.6254793945966108</v>
          </cell>
          <cell r="H169">
            <v>64.369119555479443</v>
          </cell>
          <cell r="I169">
            <v>0</v>
          </cell>
          <cell r="J169">
            <v>4.1029532638044905</v>
          </cell>
          <cell r="K169">
            <v>68.472072819283937</v>
          </cell>
        </row>
      </sheetData>
      <sheetData sheetId="2">
        <row r="26">
          <cell r="B26" t="str">
            <v>ERCOT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 1"/>
      <sheetName val="Данные 1 (2)"/>
      <sheetName val="Рис1.Мир"/>
      <sheetName val="3- демограф переход график"/>
      <sheetName val="Население"/>
      <sheetName val="показатели"/>
      <sheetName val="Прирост ВВП, насел,энерго"/>
      <sheetName val="структуры"/>
      <sheetName val="урбанизация2"/>
      <sheetName val="gdp"/>
      <sheetName val="потребл 2010"/>
      <sheetName val="душевое"/>
      <sheetName val="энергоемкость"/>
      <sheetName val="приоритеты энергополитики"/>
      <sheetName val="потрбл по регионам мира"/>
      <sheetName val="рисунок 16"/>
      <sheetName val="Рис1.МирЦены (2)"/>
      <sheetName val="Мир потребл структура"/>
      <sheetName val="потребл по видам"/>
      <sheetName val="структура 2010 -40"/>
      <sheetName val="потребл перв (2)"/>
      <sheetName val="electricity произв по регионам"/>
      <sheetName val="electricity по видам"/>
      <sheetName val="electricity ОЭСР не-ОЭСР"/>
      <sheetName val="25 потоки"/>
      <sheetName val="co2"/>
      <sheetName val="Расход топлива"/>
      <sheetName val="31"/>
      <sheetName val="Добыча по видам ряд"/>
      <sheetName val="Спрос и предложение"/>
      <sheetName val="Добыча сланцевый сценарий"/>
      <sheetName val="США тайт оил"/>
      <sheetName val="34"/>
      <sheetName val="WTI Brent"/>
      <sheetName val="b10"/>
      <sheetName val="b40"/>
      <sheetName val="Балансовые цены2"/>
      <sheetName val="Объемы нефтепереработки"/>
      <sheetName val="43"/>
      <sheetName val="44"/>
      <sheetName val="45"/>
      <sheetName val="Мощности ОПЕК"/>
      <sheetName val="газ"/>
      <sheetName val="кривая предлож 2040 баз"/>
      <sheetName val="газ по типам ресурсов"/>
      <sheetName val="цены газ"/>
      <sheetName val="55"/>
      <sheetName val="темп роста потребления"/>
      <sheetName val="установленные мощности+планы"/>
      <sheetName val="Кривые предложения"/>
      <sheetName val="уголь цена"/>
      <sheetName val="63"/>
      <sheetName val="64"/>
      <sheetName val="рис 65"/>
      <sheetName val="66"/>
      <sheetName val="67"/>
      <sheetName val="68"/>
      <sheetName val="69 ВИЭ По регионам"/>
      <sheetName val="70 ВИЭ По видам"/>
      <sheetName val="71ВИЭ"/>
      <sheetName val="72ВИЭ"/>
      <sheetName val="73ВИЭ"/>
      <sheetName val="рис 2.1 и 2.2"/>
      <sheetName val="бал цены"/>
      <sheetName val="s10"/>
      <sheetName val="s40"/>
      <sheetName val="Экспорт экспортеров (2)"/>
      <sheetName val="бал цены (2)"/>
      <sheetName val="сланец нефть провал"/>
      <sheetName val="Сланцевы обвал"/>
      <sheetName val="Цены ГМТ"/>
      <sheetName val="КПГ"/>
      <sheetName val="2,22"/>
      <sheetName val="2,23-2,24"/>
      <sheetName val="Лист1"/>
      <sheetName val="Электромобили (2)"/>
      <sheetName val="7,26"/>
      <sheetName val="8,28"/>
      <sheetName val="Динамика ВВП России"/>
      <sheetName val="Динамика энергоемкости ВВП Росс"/>
      <sheetName val="Потребление первичных энергорес"/>
      <sheetName val="Экспорт энергоресурсов"/>
      <sheetName val="Производство первичной энергии "/>
      <sheetName val="Капиталовложения в ТЭК"/>
      <sheetName val="Лист29"/>
      <sheetName val="Мир"/>
      <sheetName val="ОЭСР"/>
      <sheetName val="не-ОЭСР"/>
      <sheetName val="Сев Америка"/>
      <sheetName val="Ю и Ц Америка "/>
      <sheetName val="Европа"/>
      <sheetName val="СНГ"/>
      <sheetName val="разв Азия"/>
      <sheetName val="развивающ Азия"/>
      <sheetName val="Ближний Восток"/>
      <sheetName val="Африка"/>
      <sheetName val="Регионы"/>
      <sheetName val="Виды топлива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D3">
            <v>0.45782358799999995</v>
          </cell>
        </row>
      </sheetData>
      <sheetData sheetId="5" refreshError="1"/>
      <sheetData sheetId="6" refreshError="1"/>
      <sheetData sheetId="7" refreshError="1"/>
      <sheetData sheetId="8" refreshError="1"/>
      <sheetData sheetId="9">
        <row r="113">
          <cell r="C113">
            <v>2010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4">
          <cell r="B4" t="str">
            <v xml:space="preserve">Нефть 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1">
          <cell r="B1" t="str">
            <v>Традиционная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>
        <row r="1">
          <cell r="B1" t="str">
            <v>Традиционная</v>
          </cell>
        </row>
      </sheetData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Page"/>
      <sheetName val="NCR"/>
      <sheetName val="Energy Prices"/>
      <sheetName val="Com_Fuels"/>
      <sheetName val="Prod_Data"/>
      <sheetName val="Pipe_Data"/>
      <sheetName val="LIQ_Data"/>
      <sheetName val=" Regas_Data"/>
      <sheetName val="Con(L)-data"/>
      <sheetName val="Con(P)_Data"/>
      <sheetName val="Con(T)_Data"/>
      <sheetName val="LNG Assumptions"/>
      <sheetName val="LNG Route_Data"/>
      <sheetName val="Stor_Data"/>
      <sheetName val="Dem to nodes"/>
      <sheetName val="Demand by country "/>
      <sheetName val="Demand "/>
      <sheetName val="LNGCheck"/>
      <sheetName val="DSR"/>
      <sheetName val="Misc Assumptions"/>
      <sheetName val="Node Check"/>
      <sheetName val="Warning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14">
          <cell r="AZ614" t="str">
            <v>CV</v>
          </cell>
        </row>
        <row r="615">
          <cell r="AZ615" t="str">
            <v>Shale</v>
          </cell>
        </row>
        <row r="616">
          <cell r="AZ616" t="str">
            <v>CBM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B! Status"/>
      <sheetName val="NCR"/>
      <sheetName val="StartPage"/>
      <sheetName val="Master"/>
      <sheetName val="Energy Prices"/>
      <sheetName val="Topol"/>
      <sheetName val="Topol (2)"/>
      <sheetName val="Production"/>
      <sheetName val="Liq"/>
      <sheetName val="Regas"/>
      <sheetName val="Pipes"/>
      <sheetName val="LNG_routes"/>
      <sheetName val="Con_P"/>
      <sheetName val="Con_L"/>
      <sheetName val="TOP_P"/>
      <sheetName val="SOP_P"/>
      <sheetName val="TOP_L"/>
      <sheetName val="Storage"/>
      <sheetName val="Demand"/>
      <sheetName val="Consump"/>
      <sheetName val="ProdOut"/>
      <sheetName val="NodeOut"/>
      <sheetName val="Pipeout"/>
      <sheetName val="LiqOut"/>
      <sheetName val="RegasOut"/>
      <sheetName val="LNGOut"/>
      <sheetName val="PConout"/>
      <sheetName val="LConout"/>
      <sheetName val="TConOut"/>
      <sheetName val="PriceOut"/>
      <sheetName val="Summary Balances"/>
      <sheetName val="ConsSummary"/>
      <sheetName val="DSR"/>
      <sheetName val="ProdSummary"/>
      <sheetName val="Pipe Flows"/>
      <sheetName val="LNGCap"/>
      <sheetName val="LNG Flows"/>
      <sheetName val="Undertakes"/>
      <sheetName val="Prices"/>
      <sheetName val="Node summary"/>
      <sheetName val="Country Summary"/>
    </sheetNames>
    <sheetDataSet>
      <sheetData sheetId="0" refreshError="1"/>
      <sheetData sheetId="1">
        <row r="3">
          <cell r="B3" t="str">
            <v>IGU Regions</v>
          </cell>
          <cell r="C3" t="str">
            <v>IEA Regions</v>
          </cell>
          <cell r="D3" t="str">
            <v>Test</v>
          </cell>
          <cell r="E3" t="str">
            <v>ERIRAS</v>
          </cell>
        </row>
        <row r="4">
          <cell r="A4">
            <v>1</v>
          </cell>
          <cell r="B4" t="str">
            <v>North America</v>
          </cell>
          <cell r="C4" t="str">
            <v>OECD Americas</v>
          </cell>
          <cell r="D4" t="str">
            <v>USA</v>
          </cell>
          <cell r="E4" t="str">
            <v>North America</v>
          </cell>
        </row>
        <row r="5">
          <cell r="A5">
            <v>2</v>
          </cell>
          <cell r="B5" t="str">
            <v>Europe</v>
          </cell>
          <cell r="C5" t="str">
            <v>OECD Europe</v>
          </cell>
          <cell r="D5" t="str">
            <v>Canada</v>
          </cell>
          <cell r="E5" t="str">
            <v>Europe</v>
          </cell>
        </row>
        <row r="6">
          <cell r="A6">
            <v>3</v>
          </cell>
          <cell r="B6" t="str">
            <v>Asia</v>
          </cell>
          <cell r="C6" t="str">
            <v>OECD Asia/Oceania</v>
          </cell>
          <cell r="D6" t="str">
            <v>Europe</v>
          </cell>
          <cell r="E6" t="str">
            <v>OECD Asia</v>
          </cell>
        </row>
        <row r="7">
          <cell r="A7">
            <v>4</v>
          </cell>
          <cell r="B7" t="str">
            <v>Asia Pacific</v>
          </cell>
          <cell r="C7" t="str">
            <v>Latin America</v>
          </cell>
          <cell r="D7" t="str">
            <v>Asia Exporters</v>
          </cell>
          <cell r="E7" t="str">
            <v>non-OECD Asia</v>
          </cell>
        </row>
        <row r="8">
          <cell r="A8">
            <v>5</v>
          </cell>
          <cell r="B8" t="str">
            <v>Latin America</v>
          </cell>
          <cell r="C8" t="str">
            <v>Non-OECD Europe</v>
          </cell>
          <cell r="D8" t="str">
            <v>Asia Mainland</v>
          </cell>
          <cell r="E8" t="str">
            <v>Latin America</v>
          </cell>
        </row>
        <row r="9">
          <cell r="A9">
            <v>6</v>
          </cell>
          <cell r="B9" t="str">
            <v>FSU</v>
          </cell>
          <cell r="C9" t="str">
            <v>Eurasia</v>
          </cell>
          <cell r="D9" t="str">
            <v>Asia P Importers</v>
          </cell>
          <cell r="E9" t="str">
            <v>FSU</v>
          </cell>
        </row>
        <row r="10">
          <cell r="A10">
            <v>7</v>
          </cell>
          <cell r="B10" t="str">
            <v>Africa</v>
          </cell>
          <cell r="C10" t="str">
            <v>Africa</v>
          </cell>
          <cell r="D10" t="str">
            <v>Latin America</v>
          </cell>
          <cell r="E10" t="str">
            <v>Africa</v>
          </cell>
        </row>
        <row r="11">
          <cell r="A11">
            <v>8</v>
          </cell>
          <cell r="B11" t="str">
            <v>Middle East</v>
          </cell>
          <cell r="C11" t="str">
            <v>Middle East</v>
          </cell>
          <cell r="D11" t="str">
            <v>Russia</v>
          </cell>
          <cell r="E11" t="str">
            <v>Middle East</v>
          </cell>
        </row>
        <row r="12">
          <cell r="A12">
            <v>9</v>
          </cell>
          <cell r="B12" t="str">
            <v>Not in Use</v>
          </cell>
          <cell r="C12" t="str">
            <v>Asia</v>
          </cell>
          <cell r="D12" t="str">
            <v>Other FSU</v>
          </cell>
          <cell r="E12" t="str">
            <v>Not defined</v>
          </cell>
        </row>
        <row r="13">
          <cell r="A13">
            <v>10</v>
          </cell>
          <cell r="B13" t="str">
            <v>Not in Use</v>
          </cell>
          <cell r="C13" t="str">
            <v>Not in Use</v>
          </cell>
          <cell r="D13" t="str">
            <v>North Africa</v>
          </cell>
          <cell r="E13" t="str">
            <v>Not in Use</v>
          </cell>
        </row>
        <row r="14">
          <cell r="A14">
            <v>11</v>
          </cell>
          <cell r="B14" t="str">
            <v>Not in Use</v>
          </cell>
          <cell r="C14" t="str">
            <v>Not in Use</v>
          </cell>
          <cell r="D14" t="str">
            <v>Sub Saharan Africa</v>
          </cell>
          <cell r="E14" t="str">
            <v>Not in Use</v>
          </cell>
        </row>
        <row r="15">
          <cell r="A15">
            <v>12</v>
          </cell>
          <cell r="B15" t="str">
            <v>Not in Use</v>
          </cell>
          <cell r="C15" t="str">
            <v>Not in Use</v>
          </cell>
          <cell r="D15" t="str">
            <v>Middle East</v>
          </cell>
          <cell r="E15" t="str">
            <v>Not in Use</v>
          </cell>
        </row>
        <row r="16">
          <cell r="A16">
            <v>13</v>
          </cell>
          <cell r="B16" t="str">
            <v>Not in Use</v>
          </cell>
          <cell r="C16" t="str">
            <v>Not in Use</v>
          </cell>
          <cell r="D16" t="str">
            <v>China</v>
          </cell>
          <cell r="E16" t="str">
            <v>Not in Use</v>
          </cell>
        </row>
        <row r="17">
          <cell r="A17">
            <v>14</v>
          </cell>
          <cell r="B17" t="str">
            <v>Not in Use</v>
          </cell>
          <cell r="C17" t="str">
            <v>Not in Use</v>
          </cell>
          <cell r="D17" t="str">
            <v>India</v>
          </cell>
          <cell r="E17" t="str">
            <v>Not in Use</v>
          </cell>
        </row>
        <row r="18">
          <cell r="A18">
            <v>15</v>
          </cell>
          <cell r="B18" t="str">
            <v>Not in Use</v>
          </cell>
          <cell r="C18" t="str">
            <v>Not in Use</v>
          </cell>
          <cell r="D18" t="str">
            <v>Not in Use</v>
          </cell>
          <cell r="E18" t="str">
            <v>Not in Use</v>
          </cell>
        </row>
      </sheetData>
      <sheetData sheetId="2">
        <row r="16">
          <cell r="C16">
            <v>1</v>
          </cell>
        </row>
      </sheetData>
      <sheetData sheetId="3">
        <row r="5">
          <cell r="C5">
            <v>2005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B! Status"/>
      <sheetName val="NCR"/>
      <sheetName val="StartPage"/>
      <sheetName val="Master"/>
      <sheetName val="Energy Prices"/>
      <sheetName val="Topol"/>
      <sheetName val="Topol (2)"/>
      <sheetName val="Production"/>
      <sheetName val="Liq"/>
      <sheetName val="Regas"/>
      <sheetName val="Pipes"/>
      <sheetName val="LNG_routes"/>
      <sheetName val="Con_P"/>
      <sheetName val="Con_L"/>
      <sheetName val="TOP_P"/>
      <sheetName val="SOP_P"/>
      <sheetName val="TOP_L"/>
      <sheetName val="Storage"/>
      <sheetName val="Demand"/>
      <sheetName val="Consump"/>
      <sheetName val="ProdOut"/>
      <sheetName val="NodeOut"/>
      <sheetName val="Pipeout"/>
      <sheetName val="LiqOut"/>
      <sheetName val="RegasOut"/>
      <sheetName val="LNGOut"/>
      <sheetName val="PConout"/>
      <sheetName val="LConout"/>
      <sheetName val="TConOut"/>
      <sheetName val="PriceOut"/>
      <sheetName val="Summary Balances"/>
      <sheetName val="ConsSummary"/>
      <sheetName val="DSR"/>
      <sheetName val="ProdSummary"/>
      <sheetName val="Pipe Flows"/>
      <sheetName val="LNGCap"/>
      <sheetName val="LNG Flows"/>
      <sheetName val="Undertakes"/>
      <sheetName val="Prices"/>
      <sheetName val="Node summary"/>
      <sheetName val="Country Summary"/>
    </sheetNames>
    <sheetDataSet>
      <sheetData sheetId="0" refreshError="1"/>
      <sheetData sheetId="1">
        <row r="3">
          <cell r="B3" t="str">
            <v>IGU Regions</v>
          </cell>
          <cell r="C3" t="str">
            <v>IEA Regions</v>
          </cell>
          <cell r="D3" t="str">
            <v>Test</v>
          </cell>
          <cell r="E3" t="str">
            <v>ERIRAS</v>
          </cell>
        </row>
        <row r="4">
          <cell r="A4">
            <v>1</v>
          </cell>
          <cell r="B4" t="str">
            <v>North America</v>
          </cell>
          <cell r="C4" t="str">
            <v>OECD Americas</v>
          </cell>
          <cell r="D4" t="str">
            <v>USA</v>
          </cell>
          <cell r="E4" t="str">
            <v>North America</v>
          </cell>
        </row>
        <row r="5">
          <cell r="A5">
            <v>2</v>
          </cell>
          <cell r="B5" t="str">
            <v>Europe</v>
          </cell>
          <cell r="C5" t="str">
            <v>OECD Europe</v>
          </cell>
          <cell r="D5" t="str">
            <v>Canada</v>
          </cell>
          <cell r="E5" t="str">
            <v>Europe</v>
          </cell>
        </row>
        <row r="6">
          <cell r="A6">
            <v>3</v>
          </cell>
          <cell r="B6" t="str">
            <v>Asia</v>
          </cell>
          <cell r="C6" t="str">
            <v>OECD Asia/Oceania</v>
          </cell>
          <cell r="D6" t="str">
            <v>Europe</v>
          </cell>
          <cell r="E6" t="str">
            <v>OECD Asia</v>
          </cell>
        </row>
        <row r="7">
          <cell r="A7">
            <v>4</v>
          </cell>
          <cell r="B7" t="str">
            <v>Asia Pacific</v>
          </cell>
          <cell r="C7" t="str">
            <v>Latin America</v>
          </cell>
          <cell r="D7" t="str">
            <v>Asia Exporters</v>
          </cell>
          <cell r="E7" t="str">
            <v>non-OECD Asia</v>
          </cell>
        </row>
        <row r="8">
          <cell r="A8">
            <v>5</v>
          </cell>
          <cell r="B8" t="str">
            <v>Latin America</v>
          </cell>
          <cell r="C8" t="str">
            <v>Non-OECD Europe</v>
          </cell>
          <cell r="D8" t="str">
            <v>Asia Mainland</v>
          </cell>
          <cell r="E8" t="str">
            <v>Latin America</v>
          </cell>
        </row>
        <row r="9">
          <cell r="A9">
            <v>6</v>
          </cell>
          <cell r="B9" t="str">
            <v>FSU</v>
          </cell>
          <cell r="C9" t="str">
            <v>Eurasia</v>
          </cell>
          <cell r="D9" t="str">
            <v>Asia P Importers</v>
          </cell>
          <cell r="E9" t="str">
            <v>FSU</v>
          </cell>
        </row>
        <row r="10">
          <cell r="A10">
            <v>7</v>
          </cell>
          <cell r="B10" t="str">
            <v>Africa</v>
          </cell>
          <cell r="C10" t="str">
            <v>Africa</v>
          </cell>
          <cell r="D10" t="str">
            <v>Latin America</v>
          </cell>
          <cell r="E10" t="str">
            <v>Africa</v>
          </cell>
        </row>
        <row r="11">
          <cell r="A11">
            <v>8</v>
          </cell>
          <cell r="B11" t="str">
            <v>Middle East</v>
          </cell>
          <cell r="C11" t="str">
            <v>Middle East</v>
          </cell>
          <cell r="D11" t="str">
            <v>Russia</v>
          </cell>
          <cell r="E11" t="str">
            <v>Middle East</v>
          </cell>
        </row>
        <row r="12">
          <cell r="A12">
            <v>9</v>
          </cell>
          <cell r="B12" t="str">
            <v>Not in Use</v>
          </cell>
          <cell r="C12" t="str">
            <v>Asia</v>
          </cell>
          <cell r="D12" t="str">
            <v>Other FSU</v>
          </cell>
          <cell r="E12" t="str">
            <v>Not defined</v>
          </cell>
        </row>
        <row r="13">
          <cell r="A13">
            <v>10</v>
          </cell>
          <cell r="B13" t="str">
            <v>Not in Use</v>
          </cell>
          <cell r="C13" t="str">
            <v>Not in Use</v>
          </cell>
          <cell r="D13" t="str">
            <v>North Africa</v>
          </cell>
          <cell r="E13" t="str">
            <v>Not in Use</v>
          </cell>
        </row>
        <row r="14">
          <cell r="A14">
            <v>11</v>
          </cell>
          <cell r="B14" t="str">
            <v>Not in Use</v>
          </cell>
          <cell r="C14" t="str">
            <v>Not in Use</v>
          </cell>
          <cell r="D14" t="str">
            <v>Sub Saharan Africa</v>
          </cell>
          <cell r="E14" t="str">
            <v>Not in Use</v>
          </cell>
        </row>
        <row r="15">
          <cell r="A15">
            <v>12</v>
          </cell>
          <cell r="B15" t="str">
            <v>Not in Use</v>
          </cell>
          <cell r="C15" t="str">
            <v>Not in Use</v>
          </cell>
          <cell r="D15" t="str">
            <v>Middle East</v>
          </cell>
          <cell r="E15" t="str">
            <v>Not in Use</v>
          </cell>
        </row>
        <row r="16">
          <cell r="A16">
            <v>13</v>
          </cell>
          <cell r="B16" t="str">
            <v>Not in Use</v>
          </cell>
          <cell r="C16" t="str">
            <v>Not in Use</v>
          </cell>
          <cell r="D16" t="str">
            <v>China</v>
          </cell>
          <cell r="E16" t="str">
            <v>Not in Use</v>
          </cell>
        </row>
        <row r="17">
          <cell r="A17">
            <v>14</v>
          </cell>
          <cell r="B17" t="str">
            <v>Not in Use</v>
          </cell>
          <cell r="C17" t="str">
            <v>Not in Use</v>
          </cell>
          <cell r="D17" t="str">
            <v>India</v>
          </cell>
          <cell r="E17" t="str">
            <v>Not in Use</v>
          </cell>
        </row>
        <row r="18">
          <cell r="A18">
            <v>15</v>
          </cell>
          <cell r="B18" t="str">
            <v>Not in Use</v>
          </cell>
          <cell r="C18" t="str">
            <v>Not in Use</v>
          </cell>
          <cell r="D18" t="str">
            <v>Not in Use</v>
          </cell>
          <cell r="E18" t="str">
            <v>Not in Use</v>
          </cell>
        </row>
      </sheetData>
      <sheetData sheetId="2">
        <row r="16">
          <cell r="C16">
            <v>1</v>
          </cell>
        </row>
      </sheetData>
      <sheetData sheetId="3">
        <row r="5">
          <cell r="C5">
            <v>2005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abSelected="1" workbookViewId="0">
      <selection activeCell="J16" sqref="J16"/>
    </sheetView>
  </sheetViews>
  <sheetFormatPr defaultRowHeight="15"/>
  <cols>
    <col min="2" max="2" width="30.7109375" bestFit="1" customWidth="1"/>
    <col min="3" max="3" width="28.85546875" bestFit="1" customWidth="1"/>
    <col min="4" max="4" width="22.5703125" bestFit="1" customWidth="1"/>
    <col min="5" max="5" width="38" bestFit="1" customWidth="1"/>
  </cols>
  <sheetData>
    <row r="1" spans="1:5">
      <c r="C1" t="s">
        <v>82</v>
      </c>
      <c r="D1" t="s">
        <v>83</v>
      </c>
      <c r="E1" t="s">
        <v>84</v>
      </c>
    </row>
    <row r="2" spans="1:5">
      <c r="B2" t="s">
        <v>85</v>
      </c>
      <c r="C2" s="9">
        <v>0.109042107</v>
      </c>
      <c r="D2" s="44">
        <v>17.356961242899214</v>
      </c>
      <c r="E2">
        <v>258.49347072464752</v>
      </c>
    </row>
    <row r="3" spans="1:5">
      <c r="B3" t="s">
        <v>86</v>
      </c>
      <c r="C3" s="9">
        <v>3.2264800999999954E-2</v>
      </c>
      <c r="D3" s="44">
        <v>11.044909852916867</v>
      </c>
      <c r="E3">
        <v>-70.255845282281143</v>
      </c>
    </row>
    <row r="4" spans="1:5">
      <c r="B4" t="s">
        <v>87</v>
      </c>
      <c r="C4" s="9">
        <v>-2.410322999999992E-3</v>
      </c>
      <c r="D4" s="44">
        <v>3.767069790970714</v>
      </c>
      <c r="E4">
        <v>-18.770236435364041</v>
      </c>
    </row>
    <row r="5" spans="1:5">
      <c r="B5" t="s">
        <v>88</v>
      </c>
      <c r="C5" s="9">
        <v>0.76</v>
      </c>
      <c r="D5" s="44">
        <v>67.176159783210977</v>
      </c>
      <c r="E5">
        <v>3415.7734685539399</v>
      </c>
    </row>
    <row r="6" spans="1:5">
      <c r="B6" s="45" t="s">
        <v>63</v>
      </c>
      <c r="C6" s="9">
        <v>6.2188360000000054E-3</v>
      </c>
      <c r="D6" s="44">
        <v>5.0593186810430408</v>
      </c>
      <c r="E6">
        <v>311.95371550764548</v>
      </c>
    </row>
    <row r="7" spans="1:5">
      <c r="B7" t="s">
        <v>67</v>
      </c>
      <c r="C7" s="9">
        <v>0.11656566499999976</v>
      </c>
      <c r="D7" s="44">
        <v>9.1637888924879256</v>
      </c>
      <c r="E7">
        <v>364.87557197296189</v>
      </c>
    </row>
    <row r="8" spans="1:5">
      <c r="B8" t="s">
        <v>89</v>
      </c>
      <c r="C8" s="9">
        <v>0.12112817899999997</v>
      </c>
      <c r="D8" s="44">
        <v>4.4536317843387936</v>
      </c>
      <c r="E8">
        <v>393.99549594590212</v>
      </c>
    </row>
    <row r="9" spans="1:5">
      <c r="B9" t="s">
        <v>66</v>
      </c>
      <c r="C9" s="9">
        <v>0.84732683899999972</v>
      </c>
      <c r="D9" s="44">
        <v>8.8216780037371869</v>
      </c>
      <c r="E9">
        <v>508.7265909837763</v>
      </c>
    </row>
    <row r="10" spans="1:5">
      <c r="A10" s="33"/>
      <c r="B10" s="33"/>
      <c r="C10" s="33"/>
      <c r="D10" s="33"/>
      <c r="E10" s="33">
        <v>5164.7922319712306</v>
      </c>
    </row>
    <row r="11" spans="1:5">
      <c r="A11" s="33"/>
      <c r="B11" s="33"/>
      <c r="C11" s="33"/>
      <c r="D11" s="33"/>
      <c r="E11" s="33"/>
    </row>
    <row r="12" spans="1:5">
      <c r="A12" s="33"/>
      <c r="B12" s="33"/>
      <c r="C12" s="33"/>
      <c r="D12" s="33"/>
      <c r="E12" s="33"/>
    </row>
    <row r="13" spans="1:5">
      <c r="A13" s="33"/>
      <c r="B13" s="33"/>
      <c r="C13" s="46"/>
      <c r="D13" s="33"/>
      <c r="E13" s="33"/>
    </row>
    <row r="14" spans="1:5">
      <c r="A14" s="33"/>
      <c r="B14" s="33"/>
      <c r="C14" s="33"/>
      <c r="D14" s="33"/>
      <c r="E14" s="33"/>
    </row>
    <row r="15" spans="1:5">
      <c r="A15" s="33"/>
      <c r="B15" s="33"/>
      <c r="C15" s="33"/>
      <c r="D15" s="33"/>
      <c r="E15" s="33"/>
    </row>
    <row r="16" spans="1:5">
      <c r="A16" s="33"/>
      <c r="B16" s="33"/>
      <c r="C16" s="33"/>
      <c r="D16" s="33"/>
      <c r="E16" s="33"/>
    </row>
    <row r="17" spans="1:13">
      <c r="A17" s="33"/>
      <c r="B17" s="33"/>
      <c r="C17" s="33"/>
      <c r="D17" s="33"/>
      <c r="E17" s="33"/>
    </row>
    <row r="18" spans="1:13">
      <c r="A18" s="33"/>
      <c r="B18" s="33"/>
      <c r="C18" s="33"/>
      <c r="D18" s="33"/>
      <c r="E18" s="33"/>
      <c r="I18" s="47"/>
      <c r="J18" s="47"/>
      <c r="K18" s="47"/>
      <c r="L18" s="47"/>
      <c r="M18" s="47"/>
    </row>
    <row r="19" spans="1:13">
      <c r="A19" s="33"/>
      <c r="B19" s="33"/>
      <c r="C19" s="33"/>
      <c r="D19" s="33"/>
      <c r="E19" s="33"/>
      <c r="I19" s="48"/>
      <c r="J19" s="48"/>
      <c r="K19" s="48"/>
      <c r="L19" s="48"/>
      <c r="M19" s="48"/>
    </row>
    <row r="20" spans="1:13">
      <c r="A20" s="33"/>
      <c r="B20" s="33"/>
      <c r="C20" s="33"/>
      <c r="D20" s="33"/>
      <c r="E20" s="33"/>
      <c r="I20" s="48"/>
      <c r="J20" s="48"/>
      <c r="K20" s="48"/>
      <c r="L20" s="48"/>
      <c r="M20" s="48"/>
    </row>
    <row r="21" spans="1:13">
      <c r="A21" s="33"/>
      <c r="B21" s="33"/>
      <c r="C21" s="33"/>
      <c r="D21" s="33"/>
      <c r="E21" s="33"/>
      <c r="I21" s="48"/>
      <c r="J21" s="48"/>
      <c r="K21" s="48"/>
      <c r="L21" s="48"/>
      <c r="M21" s="48"/>
    </row>
    <row r="22" spans="1:13">
      <c r="A22" s="33"/>
      <c r="B22" s="33"/>
      <c r="C22" s="33"/>
      <c r="D22" s="33"/>
      <c r="E22" s="33"/>
      <c r="I22" s="48"/>
      <c r="J22" s="48"/>
      <c r="K22" s="48"/>
      <c r="L22" s="48"/>
      <c r="M22" s="48"/>
    </row>
    <row r="23" spans="1:13">
      <c r="A23" s="33"/>
      <c r="B23" s="33"/>
      <c r="C23" s="33"/>
      <c r="D23" s="33"/>
      <c r="E23" s="33"/>
      <c r="I23" s="48"/>
      <c r="J23" s="48"/>
      <c r="K23" s="48"/>
      <c r="L23" s="48"/>
      <c r="M23" s="48"/>
    </row>
    <row r="24" spans="1:13">
      <c r="A24" s="33"/>
      <c r="B24" s="33"/>
      <c r="C24" s="33"/>
      <c r="D24" s="33"/>
      <c r="E24" s="33"/>
      <c r="I24" s="48"/>
      <c r="J24" s="48"/>
      <c r="K24" s="48"/>
      <c r="L24" s="48"/>
      <c r="M24" s="48"/>
    </row>
    <row r="25" spans="1:13">
      <c r="A25" s="33"/>
      <c r="B25" s="33"/>
      <c r="C25" s="33"/>
      <c r="D25" s="33"/>
      <c r="E25" s="33"/>
      <c r="I25" s="48"/>
      <c r="J25" s="48"/>
      <c r="K25" s="48"/>
      <c r="L25" s="48"/>
      <c r="M25" s="48"/>
    </row>
    <row r="26" spans="1:13">
      <c r="A26" s="33"/>
      <c r="B26" s="33"/>
      <c r="C26" s="33"/>
      <c r="D26" s="33"/>
      <c r="E26" s="33"/>
      <c r="I26" s="48"/>
      <c r="J26" s="48"/>
      <c r="K26" s="48"/>
      <c r="L26" s="48"/>
      <c r="M26" s="48"/>
    </row>
    <row r="27" spans="1:13">
      <c r="A27" s="33"/>
      <c r="B27" s="33"/>
      <c r="C27" s="33"/>
      <c r="D27" s="33"/>
      <c r="E27" s="33"/>
    </row>
    <row r="28" spans="1:13">
      <c r="A28" s="33"/>
      <c r="B28" s="33"/>
      <c r="C28" s="33"/>
      <c r="D28" s="33"/>
      <c r="E28" s="33"/>
    </row>
    <row r="29" spans="1:13">
      <c r="A29" s="33"/>
      <c r="B29" s="33"/>
      <c r="C29" s="33"/>
      <c r="D29" s="33"/>
      <c r="E29" s="33"/>
    </row>
    <row r="30" spans="1:13">
      <c r="A30" s="33"/>
      <c r="B30" s="33"/>
      <c r="C30" s="33"/>
      <c r="D30" s="33"/>
      <c r="E30" s="33"/>
    </row>
    <row r="31" spans="1:13">
      <c r="A31" s="33"/>
      <c r="B31" s="33"/>
      <c r="C31" s="33"/>
      <c r="D31" s="33"/>
      <c r="E31" s="33"/>
    </row>
    <row r="39" spans="2:8">
      <c r="B39" s="49"/>
      <c r="C39" s="50"/>
      <c r="D39" s="50"/>
      <c r="E39" s="47"/>
      <c r="F39" s="47"/>
      <c r="G39" s="47"/>
      <c r="H39" s="47"/>
    </row>
    <row r="40" spans="2:8">
      <c r="B40" s="30"/>
      <c r="C40" s="51"/>
      <c r="D40" s="51"/>
      <c r="E40" s="48"/>
      <c r="F40" s="48"/>
      <c r="G40" s="48"/>
      <c r="H40" s="48"/>
    </row>
    <row r="41" spans="2:8">
      <c r="B41" s="30"/>
      <c r="C41" s="51"/>
      <c r="D41" s="51"/>
      <c r="E41" s="48"/>
      <c r="F41" s="48"/>
      <c r="G41" s="48"/>
      <c r="H41" s="48"/>
    </row>
    <row r="42" spans="2:8">
      <c r="B42" s="30"/>
      <c r="C42" s="51"/>
      <c r="D42" s="51"/>
      <c r="E42" s="48"/>
      <c r="F42" s="48"/>
      <c r="G42" s="48"/>
      <c r="H42" s="48"/>
    </row>
    <row r="43" spans="2:8">
      <c r="B43" s="52"/>
      <c r="C43" s="51"/>
      <c r="D43" s="51"/>
      <c r="E43" s="48"/>
      <c r="F43" s="48"/>
      <c r="G43" s="48"/>
      <c r="H43" s="48"/>
    </row>
    <row r="44" spans="2:8">
      <c r="B44" s="52"/>
      <c r="C44" s="51"/>
      <c r="D44" s="51"/>
      <c r="E44" s="48"/>
      <c r="F44" s="48"/>
      <c r="G44" s="48"/>
      <c r="H44" s="48"/>
    </row>
    <row r="45" spans="2:8">
      <c r="C45" s="51"/>
      <c r="D45" s="51"/>
      <c r="E45" s="48"/>
      <c r="F45" s="48"/>
      <c r="G45" s="48"/>
      <c r="H45" s="48"/>
    </row>
    <row r="46" spans="2:8">
      <c r="B46" s="30"/>
      <c r="C46" s="51"/>
      <c r="D46" s="51"/>
      <c r="E46" s="48"/>
      <c r="F46" s="48"/>
      <c r="G46" s="48"/>
      <c r="H46" s="48"/>
    </row>
    <row r="47" spans="2:8">
      <c r="B47" s="30"/>
      <c r="C47" s="51"/>
      <c r="D47" s="51"/>
      <c r="E47" s="48"/>
      <c r="F47" s="48"/>
      <c r="G47" s="48"/>
      <c r="H47" s="48"/>
    </row>
    <row r="52" spans="2:4">
      <c r="B52" s="1"/>
    </row>
    <row r="53" spans="2:4">
      <c r="B53" s="1"/>
      <c r="C53" s="1"/>
      <c r="D53" s="1"/>
    </row>
    <row r="54" spans="2:4">
      <c r="B54" s="1"/>
      <c r="C54" s="1"/>
      <c r="D54" s="1"/>
    </row>
    <row r="55" spans="2:4">
      <c r="B55" s="1"/>
      <c r="C55" s="1"/>
      <c r="D55" s="1"/>
    </row>
    <row r="56" spans="2:4">
      <c r="B56" s="1"/>
      <c r="C56" s="1"/>
      <c r="D56" s="1"/>
    </row>
    <row r="57" spans="2:4">
      <c r="B57" s="1"/>
      <c r="C57" s="1"/>
      <c r="D57" s="1"/>
    </row>
    <row r="58" spans="2:4">
      <c r="B58" s="1"/>
      <c r="C58" s="1"/>
      <c r="D58" s="1"/>
    </row>
    <row r="59" spans="2:4">
      <c r="B59" s="1"/>
      <c r="C59" s="1"/>
      <c r="D59" s="1"/>
    </row>
    <row r="60" spans="2:4">
      <c r="B60" s="1"/>
      <c r="C60" s="1"/>
      <c r="D60" s="1"/>
    </row>
    <row r="61" spans="2:4">
      <c r="B61" s="1"/>
      <c r="C61" s="1"/>
      <c r="D61" s="1"/>
    </row>
    <row r="62" spans="2:4">
      <c r="C62" s="1"/>
      <c r="D62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K6"/>
  <sheetViews>
    <sheetView workbookViewId="0">
      <selection activeCell="C37" sqref="C37"/>
    </sheetView>
  </sheetViews>
  <sheetFormatPr defaultRowHeight="15"/>
  <sheetData>
    <row r="4" spans="1:63">
      <c r="C4">
        <v>1980</v>
      </c>
      <c r="D4">
        <v>1981</v>
      </c>
      <c r="E4">
        <v>1982</v>
      </c>
      <c r="F4">
        <v>1983</v>
      </c>
      <c r="G4">
        <v>1984</v>
      </c>
      <c r="H4">
        <v>1985</v>
      </c>
      <c r="I4">
        <v>1986</v>
      </c>
      <c r="J4">
        <v>1987</v>
      </c>
      <c r="K4">
        <v>1988</v>
      </c>
      <c r="L4">
        <v>1989</v>
      </c>
      <c r="M4">
        <v>1990</v>
      </c>
      <c r="N4">
        <v>1991</v>
      </c>
      <c r="O4">
        <v>1992</v>
      </c>
      <c r="P4">
        <v>1993</v>
      </c>
      <c r="Q4">
        <v>1994</v>
      </c>
      <c r="R4">
        <v>1995</v>
      </c>
      <c r="S4">
        <v>1996</v>
      </c>
      <c r="T4">
        <v>1997</v>
      </c>
      <c r="U4">
        <v>1998</v>
      </c>
      <c r="V4">
        <v>1999</v>
      </c>
      <c r="W4">
        <v>2000</v>
      </c>
      <c r="X4">
        <v>2001</v>
      </c>
      <c r="Y4">
        <v>2002</v>
      </c>
      <c r="Z4">
        <v>2003</v>
      </c>
      <c r="AA4">
        <v>2004</v>
      </c>
      <c r="AB4">
        <v>2005</v>
      </c>
      <c r="AC4">
        <v>2006</v>
      </c>
      <c r="AD4">
        <v>2007</v>
      </c>
      <c r="AE4">
        <v>2008</v>
      </c>
      <c r="AF4">
        <v>2009</v>
      </c>
      <c r="AG4">
        <v>2010</v>
      </c>
      <c r="AH4">
        <v>2011</v>
      </c>
      <c r="AI4">
        <v>2012</v>
      </c>
      <c r="AJ4">
        <v>2013</v>
      </c>
      <c r="AK4">
        <v>2014</v>
      </c>
      <c r="AL4">
        <v>2015</v>
      </c>
      <c r="AM4">
        <v>2016</v>
      </c>
      <c r="AN4">
        <v>2017</v>
      </c>
      <c r="AO4">
        <v>2018</v>
      </c>
      <c r="AP4">
        <v>2019</v>
      </c>
      <c r="AQ4">
        <v>2020</v>
      </c>
      <c r="AR4">
        <v>2021</v>
      </c>
      <c r="AS4">
        <v>2022</v>
      </c>
      <c r="AT4">
        <v>2023</v>
      </c>
      <c r="AU4">
        <v>2024</v>
      </c>
      <c r="AV4">
        <v>2025</v>
      </c>
      <c r="AW4">
        <v>2026</v>
      </c>
      <c r="AX4">
        <v>2027</v>
      </c>
      <c r="AY4">
        <v>2028</v>
      </c>
      <c r="AZ4">
        <v>2029</v>
      </c>
      <c r="BA4">
        <v>2030</v>
      </c>
      <c r="BB4">
        <v>2031</v>
      </c>
      <c r="BC4">
        <v>2032</v>
      </c>
      <c r="BD4">
        <v>2033</v>
      </c>
      <c r="BE4">
        <v>2034</v>
      </c>
      <c r="BF4">
        <v>2035</v>
      </c>
      <c r="BG4">
        <v>2036</v>
      </c>
      <c r="BH4">
        <v>2037</v>
      </c>
      <c r="BI4">
        <v>2038</v>
      </c>
      <c r="BJ4">
        <v>2039</v>
      </c>
      <c r="BK4">
        <v>2040</v>
      </c>
    </row>
    <row r="5" spans="1:63">
      <c r="A5" t="s">
        <v>1</v>
      </c>
      <c r="B5" t="s">
        <v>0</v>
      </c>
      <c r="C5">
        <v>26653.71141268784</v>
      </c>
      <c r="D5">
        <v>27031.940892962128</v>
      </c>
      <c r="E5">
        <v>27143.148939238414</v>
      </c>
      <c r="F5">
        <v>27919.637027980978</v>
      </c>
      <c r="G5">
        <v>29245.500604510027</v>
      </c>
      <c r="H5">
        <v>30336.612406010077</v>
      </c>
      <c r="I5">
        <v>31310.421053347345</v>
      </c>
      <c r="J5">
        <v>32451.67692578326</v>
      </c>
      <c r="K5">
        <v>33846.861124984272</v>
      </c>
      <c r="L5">
        <v>35105.586464275621</v>
      </c>
      <c r="M5">
        <v>36166.908931944716</v>
      </c>
      <c r="N5">
        <v>36847.070328250607</v>
      </c>
      <c r="O5">
        <v>40436.610275363608</v>
      </c>
      <c r="P5">
        <v>41271.791461338464</v>
      </c>
      <c r="Q5">
        <v>42571.077222964668</v>
      </c>
      <c r="R5">
        <v>44111.625302065608</v>
      </c>
      <c r="S5">
        <v>45733.431464567046</v>
      </c>
      <c r="T5">
        <v>47575.672839278508</v>
      </c>
      <c r="U5">
        <v>48781.162548428423</v>
      </c>
      <c r="V5">
        <v>50518.092388924793</v>
      </c>
      <c r="W5">
        <v>52985.851926714422</v>
      </c>
      <c r="X5">
        <v>54186.32379836202</v>
      </c>
      <c r="Y5">
        <v>55697.619442847761</v>
      </c>
      <c r="Z5">
        <v>57694.561412671079</v>
      </c>
      <c r="AA5">
        <v>60483.271017678169</v>
      </c>
      <c r="AB5">
        <v>63103.347538639995</v>
      </c>
      <c r="AC5">
        <v>66344.867718882902</v>
      </c>
      <c r="AD5">
        <v>69833.743127933587</v>
      </c>
      <c r="AE5">
        <v>71696.923099067062</v>
      </c>
      <c r="AF5">
        <v>71092.131709638532</v>
      </c>
      <c r="AG5">
        <v>74683.809000000008</v>
      </c>
      <c r="AH5">
        <v>77321.544945932837</v>
      </c>
      <c r="AI5">
        <v>79737.67160552241</v>
      </c>
      <c r="AJ5">
        <v>82466.179558253076</v>
      </c>
      <c r="AK5">
        <v>85577.163793096523</v>
      </c>
      <c r="AL5">
        <v>88907.426933742798</v>
      </c>
      <c r="AM5">
        <v>92326.827711547492</v>
      </c>
      <c r="AN5">
        <v>95723.709357398475</v>
      </c>
      <c r="AO5">
        <v>99067.635315135034</v>
      </c>
      <c r="AP5">
        <v>102482.42660130745</v>
      </c>
      <c r="AQ5">
        <v>105976.53225031683</v>
      </c>
      <c r="AR5">
        <v>109525.43825122106</v>
      </c>
      <c r="AS5">
        <v>113136.10627630877</v>
      </c>
      <c r="AT5">
        <v>116816.76442334778</v>
      </c>
      <c r="AU5">
        <v>120619.54095795899</v>
      </c>
      <c r="AV5">
        <v>124565.15975130277</v>
      </c>
      <c r="AW5">
        <v>128654.00854418598</v>
      </c>
      <c r="AX5">
        <v>132897.68430564518</v>
      </c>
      <c r="AY5">
        <v>137304.91584323227</v>
      </c>
      <c r="AZ5">
        <v>141849.30866757251</v>
      </c>
      <c r="BA5">
        <v>146535.81661159455</v>
      </c>
      <c r="BB5">
        <v>151364.89779775531</v>
      </c>
      <c r="BC5">
        <v>156345.82326124597</v>
      </c>
      <c r="BD5">
        <v>161484.20021924513</v>
      </c>
      <c r="BE5">
        <v>166760.11478279257</v>
      </c>
      <c r="BF5">
        <v>172176.06638523683</v>
      </c>
      <c r="BG5">
        <v>177729.0890690184</v>
      </c>
      <c r="BH5">
        <v>183426.01982755138</v>
      </c>
      <c r="BI5">
        <v>189268.75069006527</v>
      </c>
      <c r="BJ5">
        <v>195300.27773215983</v>
      </c>
      <c r="BK5">
        <v>201527.32703160471</v>
      </c>
    </row>
    <row r="6" spans="1:63">
      <c r="A6" t="s">
        <v>2</v>
      </c>
      <c r="B6" t="s">
        <v>3</v>
      </c>
      <c r="C6">
        <v>7195.3910000000005</v>
      </c>
      <c r="D6">
        <v>7145.8319999999994</v>
      </c>
      <c r="E6">
        <v>7148.9070000000011</v>
      </c>
      <c r="F6">
        <v>7230.3140000000003</v>
      </c>
      <c r="G6">
        <v>7514.402</v>
      </c>
      <c r="H6">
        <v>7718.3920000000016</v>
      </c>
      <c r="I6">
        <v>7879.8459999999995</v>
      </c>
      <c r="J6">
        <v>8174.3969999999999</v>
      </c>
      <c r="K6">
        <v>8460.1260000000002</v>
      </c>
      <c r="L6">
        <v>8605.5660000000007</v>
      </c>
      <c r="M6">
        <v>8772.4259999999995</v>
      </c>
      <c r="N6">
        <v>8850.982</v>
      </c>
      <c r="O6">
        <v>8860.0439999999999</v>
      </c>
      <c r="P6">
        <v>8944.27</v>
      </c>
      <c r="Q6">
        <v>9010.0160000000014</v>
      </c>
      <c r="R6">
        <v>9234.8319999999985</v>
      </c>
      <c r="S6">
        <v>9474.1200000000008</v>
      </c>
      <c r="T6">
        <v>9574.2819999999992</v>
      </c>
      <c r="U6">
        <v>9609.0679999999993</v>
      </c>
      <c r="V6">
        <v>9803.0190000000002</v>
      </c>
      <c r="W6">
        <v>10007.286</v>
      </c>
      <c r="X6">
        <v>10059.370000000001</v>
      </c>
      <c r="Y6">
        <v>10278.712</v>
      </c>
      <c r="Z6">
        <v>10631.442999999997</v>
      </c>
      <c r="AA6">
        <v>11171.106</v>
      </c>
      <c r="AB6">
        <v>11450.876999999999</v>
      </c>
      <c r="AC6">
        <v>11751.079</v>
      </c>
      <c r="AD6">
        <v>12032.085999999999</v>
      </c>
      <c r="AE6">
        <v>12261.499</v>
      </c>
      <c r="AF6">
        <v>12170.075999999999</v>
      </c>
      <c r="AG6">
        <v>12763.043</v>
      </c>
      <c r="AH6">
        <v>12767.448841939949</v>
      </c>
      <c r="AI6">
        <v>12933.03555399781</v>
      </c>
      <c r="AJ6">
        <v>13117.992485890562</v>
      </c>
      <c r="AK6">
        <v>13320.627347560119</v>
      </c>
      <c r="AL6">
        <v>13534.8308305758</v>
      </c>
      <c r="AM6">
        <v>13748.912089001216</v>
      </c>
      <c r="AN6">
        <v>13958.796129462751</v>
      </c>
      <c r="AO6">
        <v>14156.935310334462</v>
      </c>
      <c r="AP6">
        <v>14347.748369456809</v>
      </c>
      <c r="AQ6">
        <v>14532.85309039307</v>
      </c>
      <c r="AR6">
        <v>14709.786558427071</v>
      </c>
      <c r="AS6">
        <v>14879.180312588511</v>
      </c>
      <c r="AT6">
        <v>15039.854695936177</v>
      </c>
      <c r="AU6">
        <v>15191.619098136653</v>
      </c>
      <c r="AV6">
        <v>15350.787212483132</v>
      </c>
      <c r="AW6">
        <v>15512.38256806044</v>
      </c>
      <c r="AX6">
        <v>15674.513551623544</v>
      </c>
      <c r="AY6">
        <v>15836.114123502053</v>
      </c>
      <c r="AZ6">
        <v>15995.795078461388</v>
      </c>
      <c r="BA6">
        <v>16152.369398714807</v>
      </c>
      <c r="BB6">
        <v>16315.824250713335</v>
      </c>
      <c r="BC6">
        <v>16484.501644166648</v>
      </c>
      <c r="BD6">
        <v>16657.598847182413</v>
      </c>
      <c r="BE6">
        <v>16834.230998757892</v>
      </c>
      <c r="BF6">
        <v>17013.693914891275</v>
      </c>
      <c r="BG6">
        <v>17193.35867857618</v>
      </c>
      <c r="BH6">
        <v>17374.830588518289</v>
      </c>
      <c r="BI6">
        <v>17557.735876533654</v>
      </c>
      <c r="BJ6">
        <v>17742.076227087833</v>
      </c>
      <c r="BK6">
        <v>17927.828231971227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L36"/>
  <sheetViews>
    <sheetView zoomScale="90" zoomScaleNormal="90" workbookViewId="0">
      <selection activeCell="T17" sqref="T17"/>
    </sheetView>
  </sheetViews>
  <sheetFormatPr defaultRowHeight="15"/>
  <cols>
    <col min="4" max="4" width="9.140625" customWidth="1"/>
    <col min="6" max="6" width="9.140625" customWidth="1"/>
    <col min="8" max="8" width="9.140625" customWidth="1"/>
    <col min="10" max="10" width="9.140625" customWidth="1"/>
  </cols>
  <sheetData>
    <row r="2" spans="2:18">
      <c r="B2" s="1" t="s">
        <v>90</v>
      </c>
      <c r="C2" s="1"/>
      <c r="D2" s="1"/>
      <c r="E2" s="1"/>
      <c r="F2" s="1"/>
      <c r="G2" s="1"/>
      <c r="H2" s="1"/>
      <c r="I2" s="1"/>
      <c r="J2" s="1"/>
      <c r="K2" t="s">
        <v>2</v>
      </c>
      <c r="L2" s="4"/>
      <c r="M2" s="4"/>
    </row>
    <row r="3" spans="2:18">
      <c r="B3" s="1"/>
      <c r="C3" s="1">
        <v>2000</v>
      </c>
      <c r="D3" s="1">
        <v>2005</v>
      </c>
      <c r="E3" s="1">
        <v>2010</v>
      </c>
      <c r="F3" s="1">
        <v>2015</v>
      </c>
      <c r="G3" s="1">
        <v>2020</v>
      </c>
      <c r="H3" s="1">
        <v>2025</v>
      </c>
      <c r="I3" s="1">
        <v>2030</v>
      </c>
      <c r="J3" s="1">
        <v>2035</v>
      </c>
      <c r="K3" s="1">
        <v>2040</v>
      </c>
      <c r="L3" s="4"/>
      <c r="M3" s="4"/>
      <c r="P3" s="1"/>
      <c r="R3" t="s">
        <v>2</v>
      </c>
    </row>
    <row r="4" spans="2:18">
      <c r="B4" s="2" t="s">
        <v>4</v>
      </c>
      <c r="C4" s="1">
        <v>3654.9140000000002</v>
      </c>
      <c r="D4" s="1">
        <v>4018.837</v>
      </c>
      <c r="E4" s="1">
        <v>4107.8549999999996</v>
      </c>
      <c r="F4" s="1">
        <v>4244.8193664708988</v>
      </c>
      <c r="G4" s="1">
        <v>4414.4268069414766</v>
      </c>
      <c r="H4" s="1">
        <v>4532.1196519066934</v>
      </c>
      <c r="I4" s="1">
        <v>4634.2045817523376</v>
      </c>
      <c r="J4" s="1">
        <v>4724.7247376197001</v>
      </c>
      <c r="K4" s="1">
        <v>4796.3062954928582</v>
      </c>
      <c r="L4" s="4"/>
      <c r="M4" s="4"/>
      <c r="P4" s="1"/>
      <c r="Q4" s="1">
        <v>2010</v>
      </c>
      <c r="R4" s="1">
        <v>2040</v>
      </c>
    </row>
    <row r="5" spans="2:18">
      <c r="B5" s="2" t="s">
        <v>5</v>
      </c>
      <c r="C5" s="1">
        <v>2072.201</v>
      </c>
      <c r="D5" s="1">
        <v>2368.2559999999999</v>
      </c>
      <c r="E5" s="1">
        <v>2734.92</v>
      </c>
      <c r="F5" s="1">
        <v>2929.9985388348528</v>
      </c>
      <c r="G5" s="1">
        <v>3194.8632098918147</v>
      </c>
      <c r="H5" s="1">
        <v>3461.0406488738899</v>
      </c>
      <c r="I5" s="1">
        <v>3719.1844913804489</v>
      </c>
      <c r="J5" s="1">
        <v>4052.6586463796975</v>
      </c>
      <c r="K5" s="1">
        <v>4418.4438816454622</v>
      </c>
      <c r="L5" s="4"/>
      <c r="M5" s="4"/>
      <c r="P5" s="2" t="s">
        <v>4</v>
      </c>
      <c r="Q5" s="1">
        <v>4107.8549999999996</v>
      </c>
      <c r="R5" s="1">
        <v>4796.3062954928582</v>
      </c>
    </row>
    <row r="6" spans="2:18">
      <c r="B6" s="2" t="s">
        <v>6</v>
      </c>
      <c r="C6" s="1">
        <v>2292.4879999999998</v>
      </c>
      <c r="D6" s="1">
        <v>2900.4780000000001</v>
      </c>
      <c r="E6" s="1">
        <v>3517.4290000000001</v>
      </c>
      <c r="F6" s="1">
        <v>3735.7972016501831</v>
      </c>
      <c r="G6" s="1">
        <v>3947.148008102401</v>
      </c>
      <c r="H6" s="1">
        <v>4072.819329514683</v>
      </c>
      <c r="I6" s="1">
        <v>4194.5689410327577</v>
      </c>
      <c r="J6" s="1">
        <v>4370.2218183816576</v>
      </c>
      <c r="K6" s="1">
        <v>4551.526715785345</v>
      </c>
      <c r="L6" s="4"/>
      <c r="M6" s="4"/>
      <c r="P6" s="2" t="s">
        <v>5</v>
      </c>
      <c r="Q6" s="1">
        <v>2734.92</v>
      </c>
      <c r="R6" s="1">
        <v>4418.4438816454622</v>
      </c>
    </row>
    <row r="7" spans="2:18">
      <c r="B7" s="2" t="s">
        <v>7</v>
      </c>
      <c r="C7" s="1">
        <v>675.58799999999997</v>
      </c>
      <c r="D7" s="1">
        <v>721.83500000000004</v>
      </c>
      <c r="E7" s="1">
        <v>718.95899999999995</v>
      </c>
      <c r="F7" s="1">
        <v>734.18796664651325</v>
      </c>
      <c r="G7" s="1">
        <v>873.21936079679108</v>
      </c>
      <c r="H7" s="1">
        <v>965.08378437526994</v>
      </c>
      <c r="I7" s="1">
        <v>1068.9596114086464</v>
      </c>
      <c r="J7" s="1">
        <v>1112.9895971132994</v>
      </c>
      <c r="K7" s="1">
        <v>1181.2877312038593</v>
      </c>
      <c r="L7" s="4"/>
      <c r="M7" s="4"/>
      <c r="P7" s="2" t="s">
        <v>6</v>
      </c>
      <c r="Q7" s="1">
        <v>3517.4290000000001</v>
      </c>
      <c r="R7" s="1">
        <v>4551.526715785345</v>
      </c>
    </row>
    <row r="8" spans="2:18">
      <c r="B8" s="2" t="s">
        <v>8</v>
      </c>
      <c r="C8" s="1">
        <v>225.54299999999998</v>
      </c>
      <c r="D8" s="1">
        <v>252.03200000000001</v>
      </c>
      <c r="E8" s="1">
        <v>295.62299999999999</v>
      </c>
      <c r="F8" s="1">
        <v>326.16473696756935</v>
      </c>
      <c r="G8" s="1">
        <v>361.39562485378804</v>
      </c>
      <c r="H8" s="1">
        <v>397.56298995049235</v>
      </c>
      <c r="I8" s="1">
        <v>434.69980147513002</v>
      </c>
      <c r="J8" s="1">
        <v>473.32689410251044</v>
      </c>
      <c r="K8" s="1">
        <v>513.2526792776506</v>
      </c>
      <c r="L8" s="4"/>
      <c r="M8" s="4"/>
      <c r="P8" s="2" t="s">
        <v>7</v>
      </c>
      <c r="Q8" s="1">
        <v>718.95899999999995</v>
      </c>
      <c r="R8" s="1">
        <v>1181.2877312038593</v>
      </c>
    </row>
    <row r="9" spans="2:18">
      <c r="B9" s="3" t="s">
        <v>9</v>
      </c>
      <c r="C9" s="1">
        <v>59.225000000000001</v>
      </c>
      <c r="D9" s="1">
        <v>69.349000000000004</v>
      </c>
      <c r="E9" s="1">
        <v>110.226</v>
      </c>
      <c r="F9" s="1">
        <v>205.64535019735047</v>
      </c>
      <c r="G9" s="1">
        <v>301.68831748722221</v>
      </c>
      <c r="H9" s="1">
        <v>398.58285345142042</v>
      </c>
      <c r="I9" s="1">
        <v>497.48293530998092</v>
      </c>
      <c r="J9" s="1">
        <v>596.65347861073519</v>
      </c>
      <c r="K9" s="1">
        <v>698.13411980156638</v>
      </c>
      <c r="L9" s="4"/>
      <c r="M9" s="4"/>
      <c r="P9" s="2" t="s">
        <v>8</v>
      </c>
      <c r="Q9" s="1">
        <v>295.62299999999999</v>
      </c>
      <c r="R9" s="1">
        <v>513.2526792776506</v>
      </c>
    </row>
    <row r="10" spans="2:18">
      <c r="B10" s="2" t="s">
        <v>10</v>
      </c>
      <c r="C10" s="1">
        <v>1027.327</v>
      </c>
      <c r="D10" s="1">
        <v>1120.0899999999999</v>
      </c>
      <c r="E10" s="1">
        <v>1278.0309999999999</v>
      </c>
      <c r="F10" s="1">
        <v>1358.2176698084309</v>
      </c>
      <c r="G10" s="1">
        <v>1440.1117623195771</v>
      </c>
      <c r="H10" s="1">
        <v>1523.5779544106795</v>
      </c>
      <c r="I10" s="1">
        <v>1603.2690363555057</v>
      </c>
      <c r="J10" s="1">
        <v>1683.1187426836768</v>
      </c>
      <c r="K10" s="1">
        <v>1768.876808764486</v>
      </c>
      <c r="L10" s="4"/>
      <c r="M10" s="4"/>
      <c r="P10" s="3" t="s">
        <v>9</v>
      </c>
      <c r="Q10" s="1">
        <v>110.226</v>
      </c>
      <c r="R10" s="1">
        <v>698.13411980156638</v>
      </c>
    </row>
    <row r="11" spans="2:18">
      <c r="B11" t="s">
        <v>11</v>
      </c>
      <c r="C11">
        <v>10007.285999999998</v>
      </c>
      <c r="D11">
        <v>11450.876999999999</v>
      </c>
      <c r="E11">
        <v>12763.043000000001</v>
      </c>
      <c r="F11">
        <v>13534.8308305758</v>
      </c>
      <c r="G11">
        <v>14532.85309039307</v>
      </c>
      <c r="H11">
        <v>15350.78721248313</v>
      </c>
      <c r="I11">
        <v>16152.369398714807</v>
      </c>
      <c r="J11">
        <v>17013.693914891279</v>
      </c>
      <c r="K11">
        <v>17927.828231971231</v>
      </c>
      <c r="P11" s="2" t="s">
        <v>10</v>
      </c>
      <c r="Q11" s="1">
        <v>1278.0309999999999</v>
      </c>
      <c r="R11" s="1">
        <v>1768.876808764486</v>
      </c>
    </row>
    <row r="12" spans="2:18">
      <c r="P12" t="s">
        <v>11</v>
      </c>
      <c r="Q12" s="1">
        <v>12763.043000000001</v>
      </c>
      <c r="R12" s="1">
        <v>17927.828231971231</v>
      </c>
    </row>
    <row r="14" spans="2:18">
      <c r="B14" s="1"/>
      <c r="L14" s="1"/>
    </row>
    <row r="15" spans="2:18"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2:18">
      <c r="B16" s="1"/>
    </row>
    <row r="17" spans="2:16">
      <c r="B17" s="1"/>
    </row>
    <row r="18" spans="2:16">
      <c r="B18" s="1"/>
    </row>
    <row r="19" spans="2:16">
      <c r="B19" s="1"/>
    </row>
    <row r="20" spans="2:16">
      <c r="B20" s="1"/>
    </row>
    <row r="21" spans="2:16">
      <c r="B21" s="1"/>
    </row>
    <row r="22" spans="2:16">
      <c r="B22" s="1"/>
    </row>
    <row r="23" spans="2:16">
      <c r="B23" s="1"/>
    </row>
    <row r="24" spans="2:16">
      <c r="B24" s="1"/>
      <c r="L24" s="1"/>
      <c r="P24" s="1"/>
    </row>
    <row r="26" spans="2:16">
      <c r="B26" s="1"/>
      <c r="L26" s="1"/>
    </row>
    <row r="27" spans="2:16"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2:16"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2:16"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2:16"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2:16"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2:16"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2:12"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2:12"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2:12"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2:12">
      <c r="B36" s="1"/>
      <c r="L36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"/>
  <sheetViews>
    <sheetView workbookViewId="0">
      <selection activeCell="AJ5" sqref="AJ5"/>
    </sheetView>
  </sheetViews>
  <sheetFormatPr defaultRowHeight="15" outlineLevelCol="1"/>
  <cols>
    <col min="1" max="1" width="64.140625" bestFit="1" customWidth="1"/>
    <col min="2" max="2" width="9.140625" customWidth="1"/>
    <col min="3" max="10" width="9.140625" hidden="1" customWidth="1" outlineLevel="1"/>
    <col min="11" max="11" width="9.140625" collapsed="1"/>
    <col min="12" max="20" width="0" hidden="1" customWidth="1" outlineLevel="1"/>
    <col min="21" max="21" width="9.140625" collapsed="1"/>
    <col min="22" max="30" width="0" hidden="1" customWidth="1" outlineLevel="1"/>
    <col min="31" max="31" width="9.140625" collapsed="1"/>
  </cols>
  <sheetData>
    <row r="1" spans="1:31">
      <c r="A1" t="s">
        <v>12</v>
      </c>
      <c r="B1" s="5">
        <v>2011</v>
      </c>
      <c r="C1" s="5">
        <v>2012</v>
      </c>
      <c r="D1" s="5">
        <v>2013</v>
      </c>
      <c r="E1" s="5">
        <v>2014</v>
      </c>
      <c r="F1" s="5">
        <v>2015</v>
      </c>
      <c r="G1" s="5">
        <v>2016</v>
      </c>
      <c r="H1" s="5">
        <v>2017</v>
      </c>
      <c r="I1" s="5">
        <v>2018</v>
      </c>
      <c r="J1" s="5">
        <v>2019</v>
      </c>
      <c r="K1" s="5">
        <v>2020</v>
      </c>
      <c r="L1" s="5">
        <v>2021</v>
      </c>
      <c r="M1" s="5">
        <v>2022</v>
      </c>
      <c r="N1" s="5">
        <v>2023</v>
      </c>
      <c r="O1" s="5">
        <v>2024</v>
      </c>
      <c r="P1" s="5">
        <v>2025</v>
      </c>
      <c r="Q1" s="5">
        <v>2026</v>
      </c>
      <c r="R1" s="5">
        <v>2027</v>
      </c>
      <c r="S1" s="5">
        <v>2028</v>
      </c>
      <c r="T1" s="5">
        <v>2029</v>
      </c>
      <c r="U1" s="5">
        <v>2030</v>
      </c>
      <c r="V1" s="5">
        <v>2031</v>
      </c>
      <c r="W1" s="5">
        <v>2032</v>
      </c>
      <c r="X1" s="5">
        <v>2033</v>
      </c>
      <c r="Y1" s="5">
        <v>2034</v>
      </c>
      <c r="Z1" s="5">
        <v>2035</v>
      </c>
      <c r="AA1" s="5">
        <v>2036</v>
      </c>
      <c r="AB1" s="5">
        <v>2037</v>
      </c>
      <c r="AC1" s="5">
        <v>2038</v>
      </c>
      <c r="AD1" s="5">
        <v>2039</v>
      </c>
      <c r="AE1" s="5">
        <v>2040</v>
      </c>
    </row>
    <row r="2" spans="1:31">
      <c r="A2" t="s">
        <v>13</v>
      </c>
      <c r="B2" s="6"/>
      <c r="K2" s="6"/>
      <c r="U2" s="6"/>
      <c r="AE2" s="6"/>
    </row>
    <row r="3" spans="1:31">
      <c r="A3" t="s">
        <v>14</v>
      </c>
      <c r="B3" s="7"/>
      <c r="C3" s="7"/>
      <c r="D3" s="7"/>
      <c r="E3" s="8"/>
      <c r="F3" s="7"/>
      <c r="G3" s="6"/>
      <c r="H3" s="6"/>
      <c r="I3" s="6"/>
      <c r="J3" s="6"/>
      <c r="K3" s="7"/>
      <c r="L3" s="9"/>
      <c r="M3" s="9"/>
      <c r="N3" s="9"/>
      <c r="O3" s="9"/>
      <c r="P3" s="7"/>
      <c r="Q3" s="7"/>
      <c r="R3" s="7"/>
      <c r="S3" s="7"/>
      <c r="T3" s="7"/>
      <c r="U3" s="7"/>
      <c r="V3" s="6"/>
      <c r="W3" s="6"/>
      <c r="X3" s="6"/>
      <c r="Y3" s="6"/>
      <c r="Z3" s="7"/>
      <c r="AA3" s="7"/>
      <c r="AB3" s="7"/>
      <c r="AC3" s="7"/>
      <c r="AD3" s="7"/>
      <c r="AE3" s="10"/>
    </row>
    <row r="4" spans="1:31">
      <c r="A4" t="s">
        <v>15</v>
      </c>
      <c r="B4" s="6"/>
      <c r="K4" s="6"/>
      <c r="U4" s="6"/>
      <c r="AE4" s="6"/>
    </row>
    <row r="6" spans="1:31">
      <c r="A6" t="s">
        <v>16</v>
      </c>
      <c r="B6" s="6">
        <v>-11</v>
      </c>
      <c r="C6" s="6">
        <v>-110.99222749999998</v>
      </c>
      <c r="D6" s="6">
        <v>-110.5</v>
      </c>
      <c r="E6" s="6">
        <v>-110</v>
      </c>
      <c r="F6" s="6">
        <v>-109</v>
      </c>
      <c r="G6" s="6">
        <v>-107.2</v>
      </c>
      <c r="H6" s="6">
        <v>-105.4</v>
      </c>
      <c r="I6" s="6">
        <v>-103.60000000000001</v>
      </c>
      <c r="J6" s="6">
        <v>-101.80000000000001</v>
      </c>
      <c r="K6" s="6">
        <v>-2</v>
      </c>
      <c r="L6" s="6">
        <v>-100.4</v>
      </c>
      <c r="M6" s="6">
        <v>-100.80000000000001</v>
      </c>
      <c r="N6" s="6">
        <v>-101.20000000000002</v>
      </c>
      <c r="O6" s="6">
        <v>-101.60000000000002</v>
      </c>
      <c r="P6" s="6">
        <v>-102</v>
      </c>
      <c r="Q6" s="6">
        <v>-102</v>
      </c>
      <c r="R6" s="6">
        <v>-102</v>
      </c>
      <c r="S6" s="6">
        <v>-102</v>
      </c>
      <c r="T6" s="6">
        <v>-102</v>
      </c>
      <c r="U6" s="6">
        <v>-2</v>
      </c>
      <c r="V6" s="6">
        <v>-11</v>
      </c>
      <c r="W6" s="6">
        <v>-11</v>
      </c>
      <c r="X6" s="6">
        <v>-11</v>
      </c>
      <c r="Y6" s="6">
        <v>-11</v>
      </c>
      <c r="Z6" s="6">
        <v>-109</v>
      </c>
      <c r="AA6" s="6">
        <v>-109</v>
      </c>
      <c r="AB6" s="6">
        <v>-109</v>
      </c>
      <c r="AC6" s="6">
        <v>-109</v>
      </c>
      <c r="AD6" s="6">
        <v>-109</v>
      </c>
      <c r="AE6" s="6">
        <v>-6</v>
      </c>
    </row>
    <row r="7" spans="1:31">
      <c r="A7" t="s">
        <v>17</v>
      </c>
      <c r="B7" s="6">
        <v>5</v>
      </c>
      <c r="C7" s="6">
        <v>-110.99222749999998</v>
      </c>
      <c r="D7" s="6">
        <v>-110.5</v>
      </c>
      <c r="E7" s="6">
        <v>-110</v>
      </c>
      <c r="F7" s="6">
        <v>-109</v>
      </c>
      <c r="G7" s="6">
        <v>-107.2</v>
      </c>
      <c r="H7" s="6">
        <v>-105.4</v>
      </c>
      <c r="I7" s="6">
        <v>-103.60000000000001</v>
      </c>
      <c r="J7" s="6">
        <v>-101.80000000000001</v>
      </c>
      <c r="K7" s="6">
        <v>5</v>
      </c>
      <c r="L7" s="6">
        <v>-100.4</v>
      </c>
      <c r="M7" s="6">
        <v>-100.80000000000001</v>
      </c>
      <c r="N7" s="6">
        <v>-101.20000000000002</v>
      </c>
      <c r="O7" s="6">
        <v>-101.60000000000002</v>
      </c>
      <c r="P7" s="6">
        <v>-102</v>
      </c>
      <c r="Q7" s="6">
        <v>-102</v>
      </c>
      <c r="R7" s="6">
        <v>-102</v>
      </c>
      <c r="S7" s="6">
        <v>-102</v>
      </c>
      <c r="T7" s="6">
        <v>-102</v>
      </c>
      <c r="U7" s="6">
        <v>7</v>
      </c>
      <c r="V7" s="6">
        <v>5</v>
      </c>
      <c r="W7" s="6">
        <v>5</v>
      </c>
      <c r="X7" s="6">
        <v>5</v>
      </c>
      <c r="Y7" s="6">
        <v>5</v>
      </c>
      <c r="Z7" s="6">
        <v>-109</v>
      </c>
      <c r="AA7" s="6">
        <v>-109</v>
      </c>
      <c r="AB7" s="6">
        <v>-109</v>
      </c>
      <c r="AC7" s="6">
        <v>-109</v>
      </c>
      <c r="AD7" s="6">
        <v>-109</v>
      </c>
      <c r="AE7" s="6">
        <v>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1"/>
  <sheetViews>
    <sheetView zoomScale="85" zoomScaleNormal="85" workbookViewId="0">
      <selection activeCell="L20" sqref="L20"/>
    </sheetView>
  </sheetViews>
  <sheetFormatPr defaultRowHeight="15"/>
  <cols>
    <col min="2" max="2" width="26.140625" bestFit="1" customWidth="1"/>
    <col min="3" max="6" width="18" customWidth="1"/>
    <col min="7" max="7" width="18.28515625" customWidth="1"/>
    <col min="8" max="31" width="18" customWidth="1"/>
  </cols>
  <sheetData>
    <row r="1" spans="1:72">
      <c r="A1" t="s">
        <v>18</v>
      </c>
    </row>
    <row r="2" spans="1:72">
      <c r="A2" s="5"/>
      <c r="B2">
        <v>1970</v>
      </c>
      <c r="C2" s="5">
        <v>1971</v>
      </c>
      <c r="D2" s="5">
        <v>1972</v>
      </c>
      <c r="E2" s="5">
        <v>1973</v>
      </c>
      <c r="F2" s="5">
        <v>1974</v>
      </c>
      <c r="G2" s="5">
        <v>1975</v>
      </c>
      <c r="H2" s="5">
        <v>1976</v>
      </c>
      <c r="I2" s="5">
        <v>1977</v>
      </c>
      <c r="J2" s="5">
        <v>1978</v>
      </c>
      <c r="K2" s="5">
        <v>1979</v>
      </c>
      <c r="L2" s="5">
        <v>1980</v>
      </c>
      <c r="M2" s="5">
        <v>1981</v>
      </c>
      <c r="N2" s="5">
        <v>1982</v>
      </c>
      <c r="O2" s="5">
        <v>1983</v>
      </c>
      <c r="P2" s="5">
        <v>1984</v>
      </c>
      <c r="Q2" s="5">
        <v>1985</v>
      </c>
      <c r="R2" s="5">
        <v>1986</v>
      </c>
      <c r="S2" s="5">
        <v>1987</v>
      </c>
      <c r="T2" s="5">
        <v>1988</v>
      </c>
      <c r="U2" s="5">
        <v>1989</v>
      </c>
      <c r="V2" s="5">
        <v>1990</v>
      </c>
      <c r="W2" s="5">
        <v>1991</v>
      </c>
      <c r="X2" s="5">
        <v>1992</v>
      </c>
      <c r="Y2" s="5">
        <v>1993</v>
      </c>
      <c r="Z2" s="5">
        <v>1994</v>
      </c>
      <c r="AA2" s="5">
        <v>1995</v>
      </c>
      <c r="AB2" s="5">
        <v>1996</v>
      </c>
      <c r="AC2" s="5">
        <v>1997</v>
      </c>
      <c r="AD2" s="5">
        <v>1998</v>
      </c>
      <c r="AE2" s="5">
        <v>1999</v>
      </c>
      <c r="AF2" s="5">
        <v>2000</v>
      </c>
      <c r="AG2" s="5">
        <v>2001</v>
      </c>
      <c r="AH2" s="5">
        <v>2002</v>
      </c>
      <c r="AI2" s="5">
        <v>2003</v>
      </c>
      <c r="AJ2" s="5">
        <v>2004</v>
      </c>
      <c r="AK2" s="5">
        <v>2005</v>
      </c>
      <c r="AL2" s="5">
        <v>2006</v>
      </c>
      <c r="AM2" s="5">
        <v>2007</v>
      </c>
      <c r="AN2" s="5">
        <v>2008</v>
      </c>
      <c r="AO2" s="5">
        <v>2009</v>
      </c>
      <c r="AP2" s="5">
        <v>2010</v>
      </c>
      <c r="AQ2" s="5">
        <v>2011</v>
      </c>
      <c r="AR2" s="5">
        <v>2012</v>
      </c>
      <c r="AS2" s="5">
        <v>2013</v>
      </c>
      <c r="AT2" s="5">
        <v>2014</v>
      </c>
      <c r="AU2" s="5">
        <v>2015</v>
      </c>
      <c r="AV2" s="11">
        <v>2016</v>
      </c>
      <c r="AW2" s="5">
        <v>2017</v>
      </c>
      <c r="AX2" s="5">
        <v>2018</v>
      </c>
      <c r="AY2" s="5">
        <v>2019</v>
      </c>
      <c r="AZ2" s="5">
        <v>2020</v>
      </c>
      <c r="BA2" s="5">
        <v>2021</v>
      </c>
      <c r="BB2" s="5">
        <v>2022</v>
      </c>
      <c r="BC2" s="5">
        <v>2023</v>
      </c>
      <c r="BD2" s="5">
        <v>2024</v>
      </c>
      <c r="BE2" s="5">
        <v>2025</v>
      </c>
      <c r="BF2" s="5">
        <v>2026</v>
      </c>
      <c r="BG2" s="5">
        <v>2027</v>
      </c>
      <c r="BH2" s="5">
        <v>2028</v>
      </c>
      <c r="BI2" s="5">
        <v>2029</v>
      </c>
      <c r="BJ2" s="5">
        <v>2030</v>
      </c>
      <c r="BK2" s="5">
        <v>2031</v>
      </c>
      <c r="BL2" s="5">
        <v>2032</v>
      </c>
      <c r="BM2" s="5">
        <v>2033</v>
      </c>
      <c r="BN2" s="5">
        <v>2034</v>
      </c>
      <c r="BO2" s="5">
        <v>2035</v>
      </c>
      <c r="BP2" s="5">
        <v>2036</v>
      </c>
      <c r="BQ2" s="5">
        <v>2037</v>
      </c>
      <c r="BR2" s="5">
        <v>2038</v>
      </c>
      <c r="BS2" s="5">
        <v>2039</v>
      </c>
      <c r="BT2" s="5">
        <v>2040</v>
      </c>
    </row>
    <row r="3" spans="1:72" s="13" customFormat="1">
      <c r="A3" s="12" t="s">
        <v>19</v>
      </c>
      <c r="C3" s="12">
        <v>16.035</v>
      </c>
      <c r="D3" s="12">
        <v>16.43</v>
      </c>
      <c r="E3" s="12">
        <v>16</v>
      </c>
      <c r="F3" s="12">
        <v>17.239999999999998</v>
      </c>
      <c r="G3" s="12">
        <v>17.649999999999999</v>
      </c>
      <c r="H3" s="12">
        <v>18.05</v>
      </c>
      <c r="I3" s="12">
        <v>18.440000000000001</v>
      </c>
      <c r="J3" s="12">
        <v>18.82</v>
      </c>
      <c r="K3" s="12">
        <v>19.170000000000002</v>
      </c>
      <c r="L3" s="12">
        <v>19.53</v>
      </c>
      <c r="M3" s="12">
        <v>19.87</v>
      </c>
      <c r="N3" s="12">
        <v>20.190000000000001</v>
      </c>
      <c r="O3" s="12">
        <v>21.01</v>
      </c>
      <c r="P3" s="12">
        <v>21.84</v>
      </c>
      <c r="Q3" s="12">
        <v>22.66</v>
      </c>
      <c r="R3" s="12">
        <v>23.48</v>
      </c>
      <c r="S3" s="12">
        <v>24.3</v>
      </c>
      <c r="T3" s="12">
        <v>25.13</v>
      </c>
      <c r="U3" s="12">
        <v>25.95</v>
      </c>
      <c r="V3" s="12">
        <v>26.77</v>
      </c>
      <c r="W3" s="12">
        <v>27.6</v>
      </c>
      <c r="X3" s="12">
        <v>29.74</v>
      </c>
      <c r="Y3" s="12">
        <v>29.24</v>
      </c>
      <c r="Z3" s="12">
        <v>30.06</v>
      </c>
      <c r="AA3" s="12">
        <v>30.89</v>
      </c>
      <c r="AB3" s="12">
        <v>28.59</v>
      </c>
      <c r="AC3" s="12">
        <v>37.53</v>
      </c>
      <c r="AD3" s="12">
        <v>33.35</v>
      </c>
      <c r="AE3" s="12">
        <v>34.18</v>
      </c>
      <c r="AF3" s="14">
        <v>36.24</v>
      </c>
      <c r="AG3" s="14">
        <v>37</v>
      </c>
      <c r="AH3" s="14">
        <v>38</v>
      </c>
      <c r="AI3" s="14">
        <v>39</v>
      </c>
      <c r="AJ3" s="14">
        <v>43.61</v>
      </c>
      <c r="AK3" s="14">
        <v>43</v>
      </c>
      <c r="AL3" s="14">
        <v>43</v>
      </c>
      <c r="AM3" s="14">
        <v>50</v>
      </c>
      <c r="AN3" s="14">
        <v>59</v>
      </c>
      <c r="AO3" s="14">
        <v>61.62</v>
      </c>
      <c r="AP3" s="15">
        <v>83</v>
      </c>
      <c r="AQ3" s="16">
        <v>111</v>
      </c>
      <c r="AR3" s="16">
        <v>110.99222749999998</v>
      </c>
      <c r="AS3" s="17">
        <v>110</v>
      </c>
      <c r="AT3" s="17">
        <v>109.5</v>
      </c>
      <c r="AU3" s="16">
        <v>109</v>
      </c>
      <c r="AV3" s="18">
        <f>AU3-1.8</f>
        <v>107.2</v>
      </c>
      <c r="AW3" s="18">
        <f>AV3-1.8</f>
        <v>105.4</v>
      </c>
      <c r="AX3" s="18">
        <f>AW3-1.8</f>
        <v>103.60000000000001</v>
      </c>
      <c r="AY3" s="18">
        <f>AX3-1.8</f>
        <v>101.80000000000001</v>
      </c>
      <c r="AZ3" s="16">
        <v>100</v>
      </c>
      <c r="BA3" s="18">
        <f>AZ3+0.4</f>
        <v>100.4</v>
      </c>
      <c r="BB3" s="18">
        <f>BA3+0.4</f>
        <v>100.80000000000001</v>
      </c>
      <c r="BC3" s="18">
        <f>BB3+0.4</f>
        <v>101.20000000000002</v>
      </c>
      <c r="BD3" s="18">
        <f>BC3+0.4</f>
        <v>101.60000000000002</v>
      </c>
      <c r="BE3" s="16">
        <v>102</v>
      </c>
      <c r="BF3" s="16">
        <v>102</v>
      </c>
      <c r="BG3" s="16">
        <v>102</v>
      </c>
      <c r="BH3" s="16">
        <v>102</v>
      </c>
      <c r="BI3" s="16">
        <v>102</v>
      </c>
      <c r="BJ3" s="16">
        <v>102</v>
      </c>
      <c r="BK3" s="18">
        <f>BJ3+1.4</f>
        <v>103.4</v>
      </c>
      <c r="BL3" s="18">
        <f>BK3+1.4</f>
        <v>104.80000000000001</v>
      </c>
      <c r="BM3" s="18">
        <f>BL3+1.4</f>
        <v>106.20000000000002</v>
      </c>
      <c r="BN3" s="18">
        <f>BM3+1.4</f>
        <v>107.60000000000002</v>
      </c>
      <c r="BO3" s="16">
        <v>109</v>
      </c>
      <c r="BP3" s="16">
        <v>109</v>
      </c>
      <c r="BQ3" s="16">
        <v>109</v>
      </c>
      <c r="BR3" s="16">
        <v>109</v>
      </c>
      <c r="BS3" s="16">
        <v>109</v>
      </c>
      <c r="BT3" s="19">
        <v>109</v>
      </c>
    </row>
    <row r="4" spans="1:72">
      <c r="A4" t="s">
        <v>20</v>
      </c>
      <c r="C4" s="20">
        <v>12.425270457600003</v>
      </c>
      <c r="D4" s="20">
        <v>13.338162895199998</v>
      </c>
      <c r="E4" s="20">
        <v>16.658509968099999</v>
      </c>
      <c r="F4" s="20">
        <v>52.851262549799998</v>
      </c>
      <c r="G4" s="20">
        <v>48.21403259529999</v>
      </c>
      <c r="H4" s="20">
        <v>50.587881344000003</v>
      </c>
      <c r="I4" s="20">
        <v>51.632678011199999</v>
      </c>
      <c r="J4" s="20">
        <v>48.368784969325148</v>
      </c>
      <c r="K4" s="20">
        <v>97.93831666666668</v>
      </c>
      <c r="L4" s="20">
        <v>100.54008944174755</v>
      </c>
      <c r="M4" s="20">
        <v>88.911532123212311</v>
      </c>
      <c r="N4" s="20">
        <v>76.852215854922278</v>
      </c>
      <c r="O4" s="20">
        <v>66.736420180722888</v>
      </c>
      <c r="P4" s="20">
        <v>62.307453512993263</v>
      </c>
      <c r="Q4" s="20">
        <v>57.614487360594801</v>
      </c>
      <c r="R4" s="20">
        <v>29.615600091240875</v>
      </c>
      <c r="S4" s="20">
        <v>36.503163095040499</v>
      </c>
      <c r="T4" s="20">
        <v>28.376619003857144</v>
      </c>
      <c r="U4" s="20">
        <v>33.062610480554035</v>
      </c>
      <c r="V4" s="20">
        <v>40.832917310342005</v>
      </c>
      <c r="W4" s="20">
        <v>33.03628093614391</v>
      </c>
      <c r="X4" s="20">
        <v>30.976547854364931</v>
      </c>
      <c r="Y4" s="20">
        <v>26.419255538503805</v>
      </c>
      <c r="Z4" s="20">
        <v>24.007632009263158</v>
      </c>
      <c r="AA4" s="20">
        <v>25.116239599988845</v>
      </c>
      <c r="AB4" s="20">
        <v>29.631288159385598</v>
      </c>
      <c r="AC4" s="20">
        <v>26.758053206619934</v>
      </c>
      <c r="AD4" s="20">
        <v>17.547534859806749</v>
      </c>
      <c r="AE4" s="20">
        <v>24.262733074755101</v>
      </c>
      <c r="AF4" s="20">
        <v>37.222635584197448</v>
      </c>
      <c r="AG4" s="20">
        <v>31.046778205211176</v>
      </c>
      <c r="AH4" s="20">
        <v>31.287971853230683</v>
      </c>
      <c r="AI4" s="20">
        <v>35.245377851146195</v>
      </c>
      <c r="AJ4" s="20">
        <v>45.565329989412383</v>
      </c>
      <c r="AK4" s="21">
        <v>62.795285975629795</v>
      </c>
      <c r="AL4" s="21">
        <v>72.685715648251488</v>
      </c>
      <c r="AM4" s="21">
        <v>78.532699145458224</v>
      </c>
      <c r="AN4" s="21">
        <v>101.60871546452765</v>
      </c>
      <c r="AO4" s="21">
        <v>64.661445964319441</v>
      </c>
      <c r="AP4" s="21">
        <v>83</v>
      </c>
      <c r="AQ4" s="22">
        <v>111.26</v>
      </c>
      <c r="AR4" s="23">
        <v>111.6</v>
      </c>
    </row>
    <row r="5" spans="1:72">
      <c r="A5" s="4" t="s">
        <v>21</v>
      </c>
      <c r="AF5" s="22"/>
      <c r="AG5" s="22"/>
      <c r="AH5" s="22"/>
      <c r="AI5" s="22"/>
      <c r="AJ5" s="22"/>
      <c r="AK5" s="22"/>
      <c r="AL5" s="22"/>
      <c r="AM5" s="22"/>
      <c r="AN5" s="22"/>
      <c r="AO5" s="23"/>
      <c r="AP5">
        <v>83</v>
      </c>
      <c r="AQ5" s="5">
        <v>111</v>
      </c>
      <c r="AR5" s="5">
        <v>120</v>
      </c>
      <c r="AS5" s="5">
        <v>120</v>
      </c>
      <c r="AT5" s="5">
        <v>120</v>
      </c>
      <c r="AU5" s="5">
        <v>120</v>
      </c>
      <c r="AV5" s="5">
        <v>119</v>
      </c>
      <c r="AW5" s="5">
        <v>118</v>
      </c>
      <c r="AX5" s="5">
        <v>118</v>
      </c>
      <c r="AY5" s="5">
        <v>118</v>
      </c>
      <c r="AZ5" s="5">
        <v>118</v>
      </c>
      <c r="BA5" s="5">
        <v>117</v>
      </c>
      <c r="BB5" s="5">
        <v>117</v>
      </c>
      <c r="BC5" s="5">
        <v>118</v>
      </c>
      <c r="BD5" s="5">
        <v>120</v>
      </c>
      <c r="BE5" s="5">
        <v>120</v>
      </c>
      <c r="BF5" s="5">
        <v>120</v>
      </c>
      <c r="BG5" s="5">
        <v>120</v>
      </c>
      <c r="BH5" s="5">
        <v>120</v>
      </c>
      <c r="BI5" s="5">
        <v>120</v>
      </c>
      <c r="BJ5" s="5">
        <v>120</v>
      </c>
      <c r="BK5" s="5">
        <v>121</v>
      </c>
      <c r="BL5" s="5">
        <v>123</v>
      </c>
      <c r="BM5" s="5">
        <v>124</v>
      </c>
      <c r="BN5" s="5">
        <v>124</v>
      </c>
      <c r="BO5" s="5">
        <v>126</v>
      </c>
      <c r="BP5" s="5">
        <v>126</v>
      </c>
      <c r="BQ5" s="5">
        <v>126</v>
      </c>
      <c r="BR5" s="5">
        <v>126</v>
      </c>
      <c r="BS5" s="5">
        <v>126</v>
      </c>
      <c r="BT5" s="5">
        <v>126</v>
      </c>
    </row>
    <row r="6" spans="1:72">
      <c r="AF6" s="22"/>
      <c r="AG6" s="22"/>
      <c r="AH6" s="22"/>
      <c r="AI6" s="22"/>
      <c r="AJ6" s="22"/>
      <c r="AK6" s="22"/>
      <c r="AL6" s="22"/>
      <c r="AM6" s="22"/>
      <c r="AN6" s="22"/>
      <c r="AO6" s="23"/>
      <c r="AP6">
        <v>83</v>
      </c>
      <c r="AQ6">
        <v>94</v>
      </c>
      <c r="AR6">
        <v>94</v>
      </c>
      <c r="AS6">
        <v>94</v>
      </c>
      <c r="AT6">
        <v>93</v>
      </c>
      <c r="AU6">
        <v>92</v>
      </c>
      <c r="AV6">
        <v>90</v>
      </c>
      <c r="AW6">
        <v>88</v>
      </c>
      <c r="AX6">
        <v>87</v>
      </c>
      <c r="AY6">
        <v>85</v>
      </c>
      <c r="AZ6">
        <v>83</v>
      </c>
      <c r="BA6">
        <v>83</v>
      </c>
      <c r="BB6">
        <v>83</v>
      </c>
      <c r="BC6">
        <v>84</v>
      </c>
      <c r="BD6">
        <v>84</v>
      </c>
      <c r="BE6">
        <v>85</v>
      </c>
      <c r="BF6">
        <v>85</v>
      </c>
      <c r="BG6">
        <v>85</v>
      </c>
      <c r="BH6">
        <v>85</v>
      </c>
      <c r="BI6">
        <v>85</v>
      </c>
      <c r="BJ6">
        <v>85</v>
      </c>
      <c r="BK6">
        <v>85</v>
      </c>
      <c r="BL6">
        <v>85</v>
      </c>
      <c r="BM6">
        <v>85</v>
      </c>
      <c r="BN6">
        <v>85</v>
      </c>
      <c r="BO6">
        <v>87</v>
      </c>
      <c r="BP6">
        <v>87</v>
      </c>
      <c r="BQ6">
        <v>87</v>
      </c>
      <c r="BR6">
        <v>87</v>
      </c>
      <c r="BS6">
        <v>87</v>
      </c>
      <c r="BT6">
        <v>87</v>
      </c>
    </row>
    <row r="7" spans="1:72">
      <c r="AF7" s="22"/>
      <c r="AG7" s="22"/>
      <c r="AH7" s="22"/>
      <c r="AI7" s="22"/>
      <c r="AJ7" s="22"/>
      <c r="AK7" s="22"/>
      <c r="AL7" s="22"/>
      <c r="AM7" s="22"/>
      <c r="AN7" s="22"/>
      <c r="AO7" s="23"/>
      <c r="AP7" s="22"/>
      <c r="AQ7" s="22"/>
      <c r="AR7" s="23"/>
    </row>
    <row r="8" spans="1:72">
      <c r="A8" s="5"/>
    </row>
    <row r="9" spans="1:72">
      <c r="J9" s="6"/>
    </row>
    <row r="11" spans="1:72">
      <c r="AC11">
        <f>4/5</f>
        <v>0.8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56"/>
  <sheetViews>
    <sheetView topLeftCell="A47" zoomScale="80" zoomScaleNormal="80" workbookViewId="0">
      <selection activeCell="T57" sqref="T57"/>
    </sheetView>
  </sheetViews>
  <sheetFormatPr defaultRowHeight="15"/>
  <cols>
    <col min="2" max="2" width="23.5703125" bestFit="1" customWidth="1"/>
    <col min="3" max="3" width="18.140625" bestFit="1" customWidth="1"/>
    <col min="4" max="4" width="22" bestFit="1" customWidth="1"/>
    <col min="10" max="10" width="24.140625" bestFit="1" customWidth="1"/>
    <col min="12" max="12" width="10.85546875" customWidth="1"/>
    <col min="13" max="16" width="9.5703125" bestFit="1" customWidth="1"/>
    <col min="17" max="17" width="20.5703125" bestFit="1" customWidth="1"/>
    <col min="18" max="19" width="9.5703125" bestFit="1" customWidth="1"/>
  </cols>
  <sheetData>
    <row r="1" spans="2:37" hidden="1">
      <c r="C1">
        <v>2010</v>
      </c>
      <c r="D1">
        <v>2015</v>
      </c>
      <c r="E1">
        <v>2020</v>
      </c>
      <c r="F1">
        <v>2025</v>
      </c>
      <c r="G1">
        <v>2030</v>
      </c>
      <c r="H1">
        <v>2035</v>
      </c>
      <c r="I1">
        <v>2040</v>
      </c>
      <c r="M1">
        <v>2010</v>
      </c>
      <c r="N1">
        <v>2015</v>
      </c>
      <c r="O1">
        <v>2020</v>
      </c>
      <c r="P1">
        <v>2025</v>
      </c>
      <c r="Q1">
        <v>2030</v>
      </c>
      <c r="R1">
        <v>2035</v>
      </c>
      <c r="S1">
        <v>2040</v>
      </c>
    </row>
    <row r="2" spans="2:37" hidden="1">
      <c r="B2" t="s">
        <v>22</v>
      </c>
      <c r="C2">
        <v>-68270.100000000006</v>
      </c>
      <c r="D2">
        <v>-71519.431699950015</v>
      </c>
      <c r="E2">
        <v>-73622.633755221497</v>
      </c>
      <c r="F2">
        <v>-77458.474303623007</v>
      </c>
      <c r="G2">
        <v>-87070.596171130601</v>
      </c>
      <c r="H2">
        <v>-91614.584710756055</v>
      </c>
      <c r="I2">
        <v>-91614.584710756055</v>
      </c>
      <c r="L2" t="s">
        <v>22</v>
      </c>
      <c r="M2" s="24">
        <v>-68270</v>
      </c>
      <c r="N2" s="24">
        <v>-71519</v>
      </c>
      <c r="O2" s="24">
        <v>-73623</v>
      </c>
      <c r="P2" s="24">
        <v>-77458</v>
      </c>
      <c r="Q2" s="24">
        <v>-87071</v>
      </c>
      <c r="R2" s="24">
        <v>-91615</v>
      </c>
      <c r="S2" s="24">
        <v>-91615</v>
      </c>
      <c r="T2" s="25"/>
      <c r="U2" s="25"/>
      <c r="V2" s="25"/>
      <c r="W2" s="25"/>
      <c r="X2" s="25"/>
      <c r="Y2" s="25"/>
    </row>
    <row r="3" spans="2:37" hidden="1">
      <c r="B3" t="s">
        <v>23</v>
      </c>
      <c r="C3" s="24">
        <v>-78452</v>
      </c>
      <c r="D3" s="24">
        <v>-107101</v>
      </c>
      <c r="E3" s="24">
        <v>-145643</v>
      </c>
      <c r="F3" s="24">
        <v>-143232</v>
      </c>
      <c r="G3" s="24">
        <v>-132313</v>
      </c>
      <c r="H3" s="24">
        <v>-119360</v>
      </c>
      <c r="I3" s="24">
        <v>-119360</v>
      </c>
      <c r="L3" t="s">
        <v>23</v>
      </c>
      <c r="M3" s="24">
        <v>-78452</v>
      </c>
      <c r="N3" s="24">
        <v>-107101</v>
      </c>
      <c r="O3" s="24">
        <v>-145643</v>
      </c>
      <c r="P3" s="24">
        <v>-143232</v>
      </c>
      <c r="Q3" s="24">
        <v>-132313</v>
      </c>
      <c r="R3" s="24">
        <v>-119360</v>
      </c>
      <c r="S3" s="24">
        <v>-119360</v>
      </c>
    </row>
    <row r="4" spans="2:37" hidden="1">
      <c r="B4" t="s">
        <v>24</v>
      </c>
      <c r="C4" s="24">
        <v>-124317</v>
      </c>
      <c r="D4" s="24">
        <v>-52373</v>
      </c>
      <c r="E4" s="24">
        <v>-48815</v>
      </c>
      <c r="F4" s="24">
        <v>-27425</v>
      </c>
      <c r="G4" s="25">
        <v>0</v>
      </c>
      <c r="H4" s="25">
        <v>0</v>
      </c>
      <c r="I4" s="25">
        <v>0</v>
      </c>
      <c r="L4" t="s">
        <v>24</v>
      </c>
      <c r="M4" s="24">
        <v>-124317</v>
      </c>
      <c r="N4" s="24">
        <v>-52373</v>
      </c>
      <c r="O4" s="24">
        <v>-48815</v>
      </c>
      <c r="P4" s="24">
        <v>-27425</v>
      </c>
      <c r="Q4" s="25">
        <v>0</v>
      </c>
      <c r="R4" s="25">
        <v>0</v>
      </c>
      <c r="S4" s="25">
        <v>0</v>
      </c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</row>
    <row r="5" spans="2:37" hidden="1">
      <c r="B5" t="s">
        <v>25</v>
      </c>
      <c r="C5" s="24">
        <v>-45114</v>
      </c>
      <c r="D5" s="24">
        <v>-208571</v>
      </c>
      <c r="E5" s="24">
        <v>-380910</v>
      </c>
      <c r="F5" s="24">
        <v>-417360</v>
      </c>
      <c r="G5" s="24">
        <v>-391395</v>
      </c>
      <c r="H5" s="24">
        <v>-344861</v>
      </c>
      <c r="I5" s="24">
        <v>-344861</v>
      </c>
      <c r="J5" s="25"/>
      <c r="K5" s="25"/>
      <c r="L5" t="s">
        <v>25</v>
      </c>
      <c r="M5" s="24">
        <v>-45114</v>
      </c>
      <c r="N5" s="24">
        <v>-208571</v>
      </c>
      <c r="O5" s="24">
        <v>-380910</v>
      </c>
      <c r="P5" s="24">
        <v>-417360</v>
      </c>
      <c r="Q5" s="24">
        <v>-391395</v>
      </c>
      <c r="R5" s="24">
        <v>-344861</v>
      </c>
      <c r="S5" s="24">
        <v>-344861</v>
      </c>
      <c r="T5" s="25"/>
      <c r="U5" s="25"/>
      <c r="V5" s="25"/>
      <c r="W5" s="25"/>
      <c r="X5" s="25"/>
      <c r="Y5" s="25"/>
    </row>
    <row r="6" spans="2:37" hidden="1">
      <c r="B6" t="s">
        <v>26</v>
      </c>
      <c r="C6" s="24">
        <v>-77528</v>
      </c>
      <c r="D6" s="24">
        <v>-67870</v>
      </c>
      <c r="E6" s="24">
        <v>-70425</v>
      </c>
      <c r="F6" s="24">
        <v>-83200</v>
      </c>
      <c r="G6" s="24">
        <v>-104326</v>
      </c>
      <c r="H6" s="24">
        <v>-120691</v>
      </c>
      <c r="I6" s="24">
        <v>-120691</v>
      </c>
      <c r="J6" s="25"/>
      <c r="K6" s="25"/>
      <c r="L6" t="s">
        <v>26</v>
      </c>
      <c r="M6" s="24">
        <v>-77528</v>
      </c>
      <c r="N6" s="24">
        <v>-67870</v>
      </c>
      <c r="O6" s="24">
        <v>-70425</v>
      </c>
      <c r="P6" s="24">
        <v>-83200</v>
      </c>
      <c r="Q6" s="24">
        <v>-104326</v>
      </c>
      <c r="R6" s="24">
        <v>-120691</v>
      </c>
      <c r="S6" s="24">
        <v>-120691</v>
      </c>
      <c r="T6" s="25"/>
      <c r="U6" s="25"/>
      <c r="V6" s="25"/>
      <c r="W6" s="25"/>
      <c r="X6" s="25"/>
      <c r="Y6" s="25"/>
    </row>
    <row r="7" spans="2:37" hidden="1">
      <c r="B7" t="s">
        <v>27</v>
      </c>
      <c r="C7" s="24">
        <v>-122117</v>
      </c>
      <c r="D7" s="24">
        <v>-83151</v>
      </c>
      <c r="E7" s="24">
        <v>-26075</v>
      </c>
      <c r="F7" s="24">
        <v>-60706</v>
      </c>
      <c r="G7" s="24">
        <v>-35824</v>
      </c>
      <c r="H7" s="24">
        <v>-36590</v>
      </c>
      <c r="I7" s="24">
        <v>-36590</v>
      </c>
      <c r="J7" s="25"/>
      <c r="K7" s="25"/>
      <c r="L7" t="s">
        <v>27</v>
      </c>
      <c r="M7" s="24">
        <v>-122117</v>
      </c>
      <c r="N7" s="24">
        <v>-83151</v>
      </c>
      <c r="O7" s="24">
        <v>-26075</v>
      </c>
      <c r="P7" s="24">
        <v>-60706</v>
      </c>
      <c r="Q7" s="24">
        <v>-35824</v>
      </c>
      <c r="R7" s="24">
        <v>-36590</v>
      </c>
      <c r="S7" s="24">
        <v>-36590</v>
      </c>
      <c r="T7" s="25"/>
      <c r="U7" s="25"/>
      <c r="V7" s="25"/>
      <c r="W7" s="25"/>
      <c r="X7" s="25"/>
      <c r="Y7" s="25"/>
    </row>
    <row r="8" spans="2:37" hidden="1">
      <c r="B8" t="s">
        <v>28</v>
      </c>
      <c r="C8" s="24">
        <v>-421748</v>
      </c>
      <c r="D8" s="24">
        <v>-347082</v>
      </c>
      <c r="E8" s="24">
        <v>-369509</v>
      </c>
      <c r="F8" s="24">
        <v>-342481</v>
      </c>
      <c r="G8" s="24">
        <v>-288097</v>
      </c>
      <c r="H8" s="24">
        <v>-320605</v>
      </c>
      <c r="I8" s="24">
        <v>-320605</v>
      </c>
      <c r="J8" s="25"/>
      <c r="K8" s="25"/>
      <c r="L8" t="s">
        <v>28</v>
      </c>
      <c r="M8" s="24">
        <v>-421748</v>
      </c>
      <c r="N8" s="24">
        <v>-347082</v>
      </c>
      <c r="O8" s="24">
        <v>-369509</v>
      </c>
      <c r="P8" s="24">
        <v>-342481</v>
      </c>
      <c r="Q8" s="24">
        <v>-288097</v>
      </c>
      <c r="R8" s="24">
        <v>-320605</v>
      </c>
      <c r="S8" s="24">
        <v>-320605</v>
      </c>
    </row>
    <row r="9" spans="2:37" hidden="1">
      <c r="B9" t="s">
        <v>29</v>
      </c>
      <c r="C9" s="24">
        <v>-130020</v>
      </c>
      <c r="D9" s="24">
        <v>-148950</v>
      </c>
      <c r="E9" s="24">
        <v>-162222</v>
      </c>
      <c r="F9" s="24">
        <v>-151896</v>
      </c>
      <c r="G9" s="24">
        <v>-156045</v>
      </c>
      <c r="H9" s="24">
        <v>-150548</v>
      </c>
      <c r="I9" s="24">
        <v>-150548</v>
      </c>
      <c r="L9" t="s">
        <v>29</v>
      </c>
      <c r="M9" s="24">
        <v>-130020</v>
      </c>
      <c r="N9" s="24">
        <v>-148950</v>
      </c>
      <c r="O9" s="24">
        <v>-162222</v>
      </c>
      <c r="P9" s="24">
        <v>-151896</v>
      </c>
      <c r="Q9" s="24">
        <v>-156045</v>
      </c>
      <c r="R9" s="24">
        <v>-150548</v>
      </c>
      <c r="S9" s="24">
        <v>-150548</v>
      </c>
      <c r="T9" s="25"/>
      <c r="U9" s="25"/>
      <c r="V9" s="25"/>
      <c r="W9" s="25"/>
      <c r="X9" s="25"/>
      <c r="Y9" s="25"/>
    </row>
    <row r="10" spans="2:37" hidden="1">
      <c r="B10" t="s">
        <v>30</v>
      </c>
      <c r="C10" s="24">
        <v>-83332</v>
      </c>
      <c r="D10" s="24">
        <v>-84207</v>
      </c>
      <c r="E10" s="24">
        <v>-79626</v>
      </c>
      <c r="F10" s="24">
        <v>-74413</v>
      </c>
      <c r="G10" s="24">
        <v>-54242</v>
      </c>
      <c r="H10" s="24">
        <v>-59314</v>
      </c>
      <c r="I10" s="24">
        <v>-69902</v>
      </c>
      <c r="J10" s="25"/>
      <c r="K10" s="25"/>
      <c r="L10" t="s">
        <v>30</v>
      </c>
      <c r="M10" s="24">
        <v>-83332</v>
      </c>
      <c r="N10" s="24">
        <v>-84207</v>
      </c>
      <c r="O10" s="24">
        <v>-79626</v>
      </c>
      <c r="P10" s="24">
        <v>-74413</v>
      </c>
      <c r="Q10" s="24">
        <v>-54242</v>
      </c>
      <c r="R10" s="24">
        <v>-59314</v>
      </c>
      <c r="S10" s="24">
        <v>-69902</v>
      </c>
    </row>
    <row r="11" spans="2:37" hidden="1">
      <c r="B11" t="s">
        <v>31</v>
      </c>
      <c r="C11" s="24">
        <v>0</v>
      </c>
      <c r="D11" s="24">
        <v>-122660</v>
      </c>
      <c r="E11" s="24">
        <v>-144396</v>
      </c>
      <c r="F11" s="24">
        <v>-182321</v>
      </c>
      <c r="G11" s="24">
        <v>-204889</v>
      </c>
      <c r="H11" s="24">
        <v>-233148</v>
      </c>
      <c r="I11" s="24">
        <v>-233148</v>
      </c>
      <c r="J11" s="25"/>
      <c r="K11" s="25"/>
      <c r="L11" t="s">
        <v>31</v>
      </c>
      <c r="M11" s="24">
        <v>-134592</v>
      </c>
      <c r="N11" s="24">
        <v>-122660</v>
      </c>
      <c r="O11" s="24">
        <v>-156764</v>
      </c>
      <c r="P11" s="24">
        <v>-182321</v>
      </c>
      <c r="Q11" s="24">
        <v>-204889</v>
      </c>
      <c r="R11" s="24">
        <v>-233148</v>
      </c>
      <c r="S11" s="24">
        <v>-233148</v>
      </c>
      <c r="T11" s="25"/>
      <c r="U11" s="25"/>
      <c r="V11" s="25"/>
      <c r="W11" s="25"/>
      <c r="X11" s="25"/>
      <c r="Y11" s="26"/>
      <c r="Z11" s="26"/>
      <c r="AA11" s="26"/>
      <c r="AB11" s="26"/>
      <c r="AC11" s="26"/>
      <c r="AD11" s="26"/>
    </row>
    <row r="12" spans="2:37" hidden="1">
      <c r="B12" s="27" t="s">
        <v>32</v>
      </c>
      <c r="C12">
        <f>SUM(C2:C11)</f>
        <v>-1150898.1000000001</v>
      </c>
      <c r="D12">
        <f t="shared" ref="D12:I12" si="0">SUM(D2:D11)</f>
        <v>-1293484.43169995</v>
      </c>
      <c r="E12">
        <f t="shared" si="0"/>
        <v>-1501243.6337552215</v>
      </c>
      <c r="F12">
        <f t="shared" si="0"/>
        <v>-1560492.474303623</v>
      </c>
      <c r="G12">
        <f t="shared" si="0"/>
        <v>-1454201.5961711307</v>
      </c>
      <c r="H12">
        <f t="shared" si="0"/>
        <v>-1476731.5847107561</v>
      </c>
      <c r="I12">
        <f t="shared" si="0"/>
        <v>-1487319.5847107561</v>
      </c>
      <c r="L12" s="28" t="s">
        <v>32</v>
      </c>
      <c r="M12" s="24">
        <f>SUM(M2:M11)</f>
        <v>-1285490</v>
      </c>
      <c r="N12" s="24">
        <f t="shared" ref="N12:S12" si="1">SUM(N2:N11)</f>
        <v>-1293484</v>
      </c>
      <c r="O12" s="24">
        <f t="shared" si="1"/>
        <v>-1513612</v>
      </c>
      <c r="P12" s="24">
        <f t="shared" si="1"/>
        <v>-1560492</v>
      </c>
      <c r="Q12" s="24">
        <f t="shared" si="1"/>
        <v>-1454202</v>
      </c>
      <c r="R12" s="24">
        <f t="shared" si="1"/>
        <v>-1476732</v>
      </c>
      <c r="S12" s="24">
        <f t="shared" si="1"/>
        <v>-1487320</v>
      </c>
      <c r="T12" s="25"/>
      <c r="U12" s="25"/>
      <c r="V12" s="25"/>
      <c r="W12" s="25"/>
      <c r="X12" s="25"/>
      <c r="Y12" s="26"/>
      <c r="Z12" s="26"/>
      <c r="AA12" s="26"/>
      <c r="AB12" s="26"/>
      <c r="AC12" s="26"/>
      <c r="AD12" s="26"/>
    </row>
    <row r="13" spans="2:37" hidden="1">
      <c r="J13" s="25"/>
      <c r="K13" s="25"/>
      <c r="M13" s="25" t="s">
        <v>33</v>
      </c>
      <c r="N13" s="25"/>
      <c r="O13" s="25"/>
    </row>
    <row r="14" spans="2:37" hidden="1">
      <c r="B14" t="s">
        <v>34</v>
      </c>
      <c r="D14" s="24">
        <v>-270860</v>
      </c>
      <c r="E14" s="24">
        <v>-238971</v>
      </c>
      <c r="F14" s="24">
        <v>-246800</v>
      </c>
      <c r="G14" s="24">
        <v>-249854</v>
      </c>
      <c r="H14" s="24">
        <v>-245840</v>
      </c>
      <c r="I14" s="24">
        <v>-219116</v>
      </c>
      <c r="L14" t="s">
        <v>34</v>
      </c>
      <c r="M14" s="24">
        <v>-212864</v>
      </c>
      <c r="N14" s="24">
        <v>-270135</v>
      </c>
      <c r="O14" s="24">
        <v>-281926</v>
      </c>
      <c r="P14" s="24">
        <v>-286784</v>
      </c>
      <c r="Q14" s="24">
        <v>-295649</v>
      </c>
      <c r="R14" s="24">
        <v>-294435</v>
      </c>
      <c r="S14" s="24">
        <v>-274511</v>
      </c>
    </row>
    <row r="15" spans="2:37" hidden="1">
      <c r="B15" t="s">
        <v>35</v>
      </c>
      <c r="D15" s="24">
        <v>-69635</v>
      </c>
      <c r="E15" s="24">
        <v>-75210</v>
      </c>
      <c r="F15" s="24">
        <v>-74936</v>
      </c>
      <c r="G15" s="24">
        <v>-78736</v>
      </c>
      <c r="H15" s="24">
        <v>-78067</v>
      </c>
      <c r="I15" s="24">
        <v>-78067</v>
      </c>
      <c r="J15" s="25"/>
      <c r="K15" s="25"/>
      <c r="L15" t="s">
        <v>35</v>
      </c>
      <c r="M15" s="24">
        <v>-68992</v>
      </c>
      <c r="N15" s="24">
        <v>-69635</v>
      </c>
      <c r="O15" s="24">
        <v>-75210</v>
      </c>
      <c r="P15" s="24">
        <v>-74936</v>
      </c>
      <c r="Q15" s="24">
        <v>-78736</v>
      </c>
      <c r="R15" s="24">
        <v>-78067</v>
      </c>
      <c r="S15" s="24">
        <v>-78067</v>
      </c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</row>
    <row r="16" spans="2:37" hidden="1">
      <c r="B16" t="s">
        <v>36</v>
      </c>
      <c r="C16" s="25">
        <v>0</v>
      </c>
      <c r="D16" s="25">
        <v>-257</v>
      </c>
      <c r="E16" s="24">
        <v>-1143</v>
      </c>
      <c r="F16" s="24">
        <v>-1435</v>
      </c>
      <c r="G16" s="24">
        <v>-2797</v>
      </c>
      <c r="H16" s="24">
        <v>-3400</v>
      </c>
      <c r="I16" s="24">
        <v>-2858</v>
      </c>
      <c r="J16" s="25"/>
      <c r="K16" s="25"/>
      <c r="L16" t="s">
        <v>36</v>
      </c>
      <c r="M16" s="25">
        <v>342</v>
      </c>
      <c r="N16" s="25">
        <v>-142</v>
      </c>
      <c r="O16" s="24">
        <v>-1266</v>
      </c>
      <c r="P16" s="24">
        <v>-1935</v>
      </c>
      <c r="Q16" s="24">
        <v>-2833</v>
      </c>
      <c r="R16" s="24">
        <v>-3258</v>
      </c>
      <c r="S16" s="24">
        <v>-2858</v>
      </c>
      <c r="T16" s="25"/>
      <c r="U16" s="25"/>
      <c r="V16" s="25"/>
      <c r="W16" s="25"/>
      <c r="X16" s="25"/>
      <c r="Y16" s="25"/>
    </row>
    <row r="17" spans="2:33" hidden="1">
      <c r="B17" t="s">
        <v>37</v>
      </c>
      <c r="C17" s="25">
        <v>0</v>
      </c>
      <c r="D17" s="25">
        <v>97</v>
      </c>
      <c r="E17" s="24">
        <v>11800</v>
      </c>
      <c r="F17" s="24">
        <v>8431</v>
      </c>
      <c r="G17" s="24">
        <v>5097</v>
      </c>
      <c r="H17" s="24">
        <v>11200</v>
      </c>
      <c r="I17" s="24">
        <v>28714</v>
      </c>
      <c r="J17" s="29"/>
      <c r="K17" s="29"/>
      <c r="L17" t="s">
        <v>37</v>
      </c>
      <c r="M17" s="24">
        <v>2300</v>
      </c>
      <c r="N17" s="24">
        <v>11800</v>
      </c>
      <c r="O17" s="24">
        <v>11800</v>
      </c>
      <c r="P17" s="24">
        <v>11800</v>
      </c>
      <c r="Q17" s="24">
        <v>11800</v>
      </c>
      <c r="R17" s="24">
        <v>11800</v>
      </c>
      <c r="S17" s="24">
        <v>11800</v>
      </c>
      <c r="T17" s="25"/>
      <c r="U17" s="25"/>
      <c r="V17" s="25"/>
      <c r="W17" s="25"/>
      <c r="X17" s="25"/>
      <c r="Y17" s="25"/>
      <c r="Z17" s="29"/>
      <c r="AA17" s="29"/>
      <c r="AB17" s="29"/>
      <c r="AC17" s="29"/>
      <c r="AD17" s="29"/>
      <c r="AE17" s="29"/>
      <c r="AF17" s="29"/>
      <c r="AG17" s="29"/>
    </row>
    <row r="18" spans="2:33" hidden="1">
      <c r="B18" t="s">
        <v>38</v>
      </c>
      <c r="C18" s="25">
        <v>0</v>
      </c>
      <c r="D18" s="24">
        <v>-7937</v>
      </c>
      <c r="E18" s="24">
        <v>7129</v>
      </c>
      <c r="F18" s="24">
        <v>11480</v>
      </c>
      <c r="G18" s="24">
        <v>20905</v>
      </c>
      <c r="H18" s="24">
        <v>26348</v>
      </c>
      <c r="I18" s="24">
        <v>27848</v>
      </c>
      <c r="J18" s="25"/>
      <c r="K18" s="25"/>
      <c r="L18" t="s">
        <v>38</v>
      </c>
      <c r="M18" s="24">
        <v>-18897</v>
      </c>
      <c r="N18" s="24">
        <v>-28024</v>
      </c>
      <c r="O18" s="24">
        <v>7629</v>
      </c>
      <c r="P18" s="24">
        <v>8611</v>
      </c>
      <c r="Q18" s="24">
        <v>11566</v>
      </c>
      <c r="R18" s="24">
        <v>13782</v>
      </c>
      <c r="S18" s="24">
        <v>52848</v>
      </c>
      <c r="T18" s="25"/>
      <c r="U18" s="25"/>
    </row>
    <row r="19" spans="2:33" hidden="1">
      <c r="B19" s="27" t="s">
        <v>39</v>
      </c>
      <c r="D19" s="29">
        <f t="shared" ref="D19:I19" si="2">SUM(D14:D18)</f>
        <v>-348592</v>
      </c>
      <c r="E19" s="29">
        <f t="shared" si="2"/>
        <v>-296395</v>
      </c>
      <c r="F19" s="29">
        <f t="shared" si="2"/>
        <v>-303260</v>
      </c>
      <c r="G19" s="29">
        <f t="shared" si="2"/>
        <v>-305385</v>
      </c>
      <c r="H19" s="29">
        <f t="shared" si="2"/>
        <v>-289759</v>
      </c>
      <c r="I19" s="29">
        <f t="shared" si="2"/>
        <v>-243479</v>
      </c>
      <c r="L19" s="27" t="s">
        <v>39</v>
      </c>
      <c r="M19" s="29">
        <f>SUM(M14:M18)</f>
        <v>-298111</v>
      </c>
      <c r="N19" s="29">
        <f t="shared" ref="N19:S19" si="3">SUM(N14:N18)</f>
        <v>-356136</v>
      </c>
      <c r="O19" s="29">
        <f t="shared" si="3"/>
        <v>-338973</v>
      </c>
      <c r="P19" s="29">
        <f t="shared" si="3"/>
        <v>-343244</v>
      </c>
      <c r="Q19" s="29">
        <f t="shared" si="3"/>
        <v>-353852</v>
      </c>
      <c r="R19" s="29">
        <f t="shared" si="3"/>
        <v>-350178</v>
      </c>
      <c r="S19" s="29">
        <f t="shared" si="3"/>
        <v>-290788</v>
      </c>
    </row>
    <row r="20" spans="2:33" hidden="1"/>
    <row r="21" spans="2:33" hidden="1"/>
    <row r="22" spans="2:33" hidden="1"/>
    <row r="23" spans="2:33" s="27" customFormat="1" hidden="1">
      <c r="B23" s="27" t="s">
        <v>40</v>
      </c>
      <c r="C23" s="27">
        <v>2020</v>
      </c>
      <c r="D23" s="27">
        <v>2025</v>
      </c>
      <c r="E23" s="27">
        <v>2030</v>
      </c>
      <c r="F23" s="27">
        <v>2035</v>
      </c>
      <c r="G23" s="27">
        <v>2040</v>
      </c>
      <c r="J23" s="27" t="s">
        <v>41</v>
      </c>
      <c r="K23" s="27">
        <v>2020</v>
      </c>
      <c r="L23" s="27">
        <v>2025</v>
      </c>
      <c r="M23" s="27">
        <v>2030</v>
      </c>
      <c r="N23" s="27">
        <v>2035</v>
      </c>
      <c r="O23" s="27">
        <v>2040</v>
      </c>
      <c r="Q23" s="27" t="s">
        <v>42</v>
      </c>
      <c r="R23" s="27">
        <v>2020</v>
      </c>
      <c r="S23" s="27">
        <v>2025</v>
      </c>
      <c r="T23" s="27">
        <v>2030</v>
      </c>
      <c r="U23" s="27">
        <v>2035</v>
      </c>
      <c r="V23" s="27">
        <v>2040</v>
      </c>
    </row>
    <row r="24" spans="2:33" hidden="1">
      <c r="B24" t="s">
        <v>39</v>
      </c>
      <c r="C24">
        <v>248.5</v>
      </c>
      <c r="D24">
        <v>256.2</v>
      </c>
      <c r="E24">
        <v>261.7</v>
      </c>
      <c r="F24">
        <v>244.1</v>
      </c>
      <c r="G24">
        <v>198.1</v>
      </c>
      <c r="J24" t="s">
        <v>39</v>
      </c>
      <c r="K24">
        <v>290.89999999999998</v>
      </c>
      <c r="L24">
        <v>295.7</v>
      </c>
      <c r="M24">
        <v>307.39999999999998</v>
      </c>
      <c r="N24">
        <v>304.7</v>
      </c>
      <c r="O24">
        <v>245.4</v>
      </c>
      <c r="Q24" t="s">
        <v>39</v>
      </c>
      <c r="R24">
        <f>K24-C24</f>
        <v>42.399999999999977</v>
      </c>
      <c r="S24">
        <f t="shared" ref="S24:V35" si="4">L24-D24</f>
        <v>39.5</v>
      </c>
      <c r="T24">
        <f t="shared" si="4"/>
        <v>45.699999999999989</v>
      </c>
      <c r="U24">
        <f t="shared" si="4"/>
        <v>60.599999999999994</v>
      </c>
      <c r="V24">
        <f t="shared" si="4"/>
        <v>47.300000000000011</v>
      </c>
    </row>
    <row r="25" spans="2:33" hidden="1">
      <c r="B25" t="s">
        <v>43</v>
      </c>
      <c r="C25">
        <v>-430.9</v>
      </c>
      <c r="D25">
        <v>-441.6</v>
      </c>
      <c r="E25">
        <v>-441.7</v>
      </c>
      <c r="F25">
        <v>-524.4</v>
      </c>
      <c r="G25">
        <v>-548.4</v>
      </c>
      <c r="J25" t="s">
        <v>43</v>
      </c>
      <c r="K25">
        <v>-414.9</v>
      </c>
      <c r="L25">
        <v>-433.5</v>
      </c>
      <c r="M25">
        <v>-431.9</v>
      </c>
      <c r="N25">
        <v>-523.29999999999995</v>
      </c>
      <c r="O25">
        <v>-527.1</v>
      </c>
      <c r="Q25" t="s">
        <v>43</v>
      </c>
      <c r="R25">
        <f t="shared" ref="R25:R35" si="5">K25-C25</f>
        <v>16</v>
      </c>
      <c r="S25">
        <f t="shared" si="4"/>
        <v>8.1000000000000227</v>
      </c>
      <c r="T25">
        <f t="shared" si="4"/>
        <v>9.8000000000000114</v>
      </c>
      <c r="U25">
        <f t="shared" si="4"/>
        <v>1.1000000000000227</v>
      </c>
      <c r="V25">
        <f t="shared" si="4"/>
        <v>21.299999999999955</v>
      </c>
    </row>
    <row r="26" spans="2:33" hidden="1">
      <c r="B26" t="s">
        <v>44</v>
      </c>
      <c r="C26">
        <v>-897.5</v>
      </c>
      <c r="D26">
        <v>-944.3</v>
      </c>
      <c r="E26">
        <v>-986.6</v>
      </c>
      <c r="F26">
        <v>-999</v>
      </c>
      <c r="G26">
        <v>-984.4</v>
      </c>
      <c r="J26" t="s">
        <v>44</v>
      </c>
      <c r="K26">
        <v>-916</v>
      </c>
      <c r="L26">
        <v>-963.8</v>
      </c>
      <c r="M26">
        <v>-1005.7</v>
      </c>
      <c r="N26">
        <v>-979.3</v>
      </c>
      <c r="O26">
        <v>-923.9</v>
      </c>
      <c r="Q26" t="s">
        <v>44</v>
      </c>
      <c r="R26">
        <f t="shared" si="5"/>
        <v>-18.5</v>
      </c>
      <c r="S26">
        <f t="shared" si="4"/>
        <v>-19.5</v>
      </c>
      <c r="T26">
        <f t="shared" si="4"/>
        <v>-19.100000000000023</v>
      </c>
      <c r="U26">
        <f t="shared" si="4"/>
        <v>19.700000000000045</v>
      </c>
      <c r="V26">
        <f t="shared" si="4"/>
        <v>60.5</v>
      </c>
    </row>
    <row r="27" spans="2:33" hidden="1">
      <c r="B27" t="s">
        <v>45</v>
      </c>
      <c r="C27">
        <v>-274.89999999999998</v>
      </c>
      <c r="D27">
        <v>-323</v>
      </c>
      <c r="E27">
        <v>-315.7</v>
      </c>
      <c r="F27">
        <v>-333.9</v>
      </c>
      <c r="G27">
        <v>-343</v>
      </c>
      <c r="J27" t="s">
        <v>45</v>
      </c>
      <c r="K27">
        <v>-252.1</v>
      </c>
      <c r="L27">
        <v>-282</v>
      </c>
      <c r="M27">
        <v>-294.10000000000002</v>
      </c>
      <c r="N27">
        <v>-335.5</v>
      </c>
      <c r="O27">
        <v>-343</v>
      </c>
      <c r="Q27" t="s">
        <v>45</v>
      </c>
      <c r="R27">
        <f t="shared" si="5"/>
        <v>22.799999999999983</v>
      </c>
      <c r="S27">
        <f t="shared" si="4"/>
        <v>41</v>
      </c>
      <c r="T27">
        <f t="shared" si="4"/>
        <v>21.599999999999966</v>
      </c>
      <c r="U27">
        <f t="shared" si="4"/>
        <v>-1.6000000000000227</v>
      </c>
      <c r="V27">
        <f t="shared" si="4"/>
        <v>0</v>
      </c>
    </row>
    <row r="28" spans="2:33" hidden="1">
      <c r="B28" t="s">
        <v>46</v>
      </c>
      <c r="C28">
        <v>-37.6</v>
      </c>
      <c r="D28">
        <v>-34.200000000000003</v>
      </c>
      <c r="E28">
        <v>-32.9</v>
      </c>
      <c r="F28">
        <v>-29.1</v>
      </c>
      <c r="G28">
        <v>-25.1</v>
      </c>
      <c r="J28" t="s">
        <v>46</v>
      </c>
      <c r="K28">
        <v>-40.6</v>
      </c>
      <c r="L28">
        <v>-40.9</v>
      </c>
      <c r="M28">
        <v>-42.7</v>
      </c>
      <c r="N28">
        <v>-42</v>
      </c>
      <c r="O28">
        <v>-38.6</v>
      </c>
      <c r="Q28" t="s">
        <v>46</v>
      </c>
      <c r="R28">
        <f t="shared" si="5"/>
        <v>-3</v>
      </c>
      <c r="S28">
        <f t="shared" si="4"/>
        <v>-6.6999999999999957</v>
      </c>
      <c r="T28">
        <f t="shared" si="4"/>
        <v>-9.8000000000000043</v>
      </c>
      <c r="U28">
        <f t="shared" si="4"/>
        <v>-12.899999999999999</v>
      </c>
      <c r="V28">
        <f t="shared" si="4"/>
        <v>-13.5</v>
      </c>
    </row>
    <row r="29" spans="2:33" hidden="1">
      <c r="B29" t="s">
        <v>47</v>
      </c>
      <c r="C29">
        <v>1118.2</v>
      </c>
      <c r="D29">
        <v>1109.5</v>
      </c>
      <c r="E29">
        <v>1047.2</v>
      </c>
      <c r="F29">
        <v>1048.9000000000001</v>
      </c>
      <c r="G29">
        <v>1071.2</v>
      </c>
      <c r="J29" t="s">
        <v>47</v>
      </c>
      <c r="K29">
        <v>1120.9000000000001</v>
      </c>
      <c r="L29">
        <v>1118.4000000000001</v>
      </c>
      <c r="M29">
        <v>1035.4000000000001</v>
      </c>
      <c r="N29">
        <v>1039.5999999999999</v>
      </c>
      <c r="O29">
        <v>1039.5999999999999</v>
      </c>
      <c r="Q29" t="s">
        <v>47</v>
      </c>
      <c r="R29">
        <f t="shared" si="5"/>
        <v>2.7000000000000455</v>
      </c>
      <c r="S29">
        <f t="shared" si="4"/>
        <v>8.9000000000000909</v>
      </c>
      <c r="T29">
        <f t="shared" si="4"/>
        <v>-11.799999999999955</v>
      </c>
      <c r="U29">
        <f t="shared" si="4"/>
        <v>-9.3000000000001819</v>
      </c>
      <c r="V29">
        <f t="shared" si="4"/>
        <v>-31.600000000000136</v>
      </c>
    </row>
    <row r="30" spans="2:33" hidden="1">
      <c r="B30" t="s">
        <v>48</v>
      </c>
      <c r="C30">
        <v>144.6</v>
      </c>
      <c r="D30">
        <v>160.69999999999999</v>
      </c>
      <c r="E30">
        <v>197.2</v>
      </c>
      <c r="F30">
        <v>218.9</v>
      </c>
      <c r="G30">
        <v>220</v>
      </c>
      <c r="J30" t="s">
        <v>48</v>
      </c>
      <c r="K30">
        <v>144.1</v>
      </c>
      <c r="L30">
        <v>160.69999999999999</v>
      </c>
      <c r="M30">
        <v>191.4</v>
      </c>
      <c r="N30">
        <v>212.1</v>
      </c>
      <c r="O30">
        <v>212.1</v>
      </c>
      <c r="Q30" t="s">
        <v>48</v>
      </c>
      <c r="R30">
        <f t="shared" si="5"/>
        <v>-0.5</v>
      </c>
      <c r="S30">
        <f t="shared" si="4"/>
        <v>0</v>
      </c>
      <c r="T30">
        <f t="shared" si="4"/>
        <v>-5.7999999999999829</v>
      </c>
      <c r="U30">
        <f t="shared" si="4"/>
        <v>-6.8000000000000114</v>
      </c>
      <c r="V30">
        <f t="shared" si="4"/>
        <v>-7.9000000000000057</v>
      </c>
    </row>
    <row r="31" spans="2:33" hidden="1">
      <c r="B31" t="s">
        <v>49</v>
      </c>
      <c r="C31">
        <v>126.8</v>
      </c>
      <c r="D31">
        <v>123.5</v>
      </c>
      <c r="E31">
        <v>112.2</v>
      </c>
      <c r="F31">
        <v>131.9</v>
      </c>
      <c r="G31">
        <v>131.9</v>
      </c>
      <c r="J31" t="s">
        <v>49</v>
      </c>
      <c r="K31">
        <v>147.69999999999999</v>
      </c>
      <c r="L31">
        <v>179.9</v>
      </c>
      <c r="M31">
        <v>144.1</v>
      </c>
      <c r="N31">
        <v>131.9</v>
      </c>
      <c r="O31">
        <v>131.9</v>
      </c>
      <c r="Q31" t="s">
        <v>49</v>
      </c>
      <c r="R31">
        <f t="shared" si="5"/>
        <v>20.899999999999991</v>
      </c>
      <c r="S31">
        <f t="shared" si="4"/>
        <v>56.400000000000006</v>
      </c>
      <c r="T31">
        <f t="shared" si="4"/>
        <v>31.899999999999991</v>
      </c>
      <c r="U31">
        <f t="shared" si="4"/>
        <v>0</v>
      </c>
      <c r="V31">
        <f t="shared" si="4"/>
        <v>0</v>
      </c>
    </row>
    <row r="32" spans="2:33" hidden="1">
      <c r="B32" t="s">
        <v>50</v>
      </c>
      <c r="C32">
        <v>-45.3</v>
      </c>
      <c r="D32">
        <v>-45.3</v>
      </c>
      <c r="E32">
        <v>-45.3</v>
      </c>
      <c r="F32">
        <v>-45.3</v>
      </c>
      <c r="G32">
        <v>-45.3</v>
      </c>
      <c r="J32" t="s">
        <v>50</v>
      </c>
      <c r="K32">
        <v>-45.3</v>
      </c>
      <c r="L32">
        <v>-45.3</v>
      </c>
      <c r="M32">
        <v>-45.3</v>
      </c>
      <c r="N32">
        <v>-45.3</v>
      </c>
      <c r="O32">
        <v>-45.3</v>
      </c>
      <c r="Q32" t="s">
        <v>50</v>
      </c>
      <c r="R32">
        <f t="shared" si="5"/>
        <v>0</v>
      </c>
      <c r="S32">
        <f t="shared" si="4"/>
        <v>0</v>
      </c>
      <c r="T32">
        <f t="shared" si="4"/>
        <v>0</v>
      </c>
      <c r="U32">
        <f t="shared" si="4"/>
        <v>0</v>
      </c>
      <c r="V32">
        <f t="shared" si="4"/>
        <v>0</v>
      </c>
    </row>
    <row r="33" spans="2:22" hidden="1">
      <c r="B33" t="s">
        <v>51</v>
      </c>
      <c r="C33">
        <v>194.4</v>
      </c>
      <c r="D33">
        <v>189.5</v>
      </c>
      <c r="E33">
        <v>219</v>
      </c>
      <c r="F33">
        <v>255.5</v>
      </c>
      <c r="G33">
        <v>228.4</v>
      </c>
      <c r="J33" t="s">
        <v>51</v>
      </c>
      <c r="K33">
        <v>190.4</v>
      </c>
      <c r="L33">
        <v>202.7</v>
      </c>
      <c r="M33">
        <v>253.1</v>
      </c>
      <c r="N33">
        <v>255.8</v>
      </c>
      <c r="O33">
        <v>216.4</v>
      </c>
      <c r="Q33" t="s">
        <v>51</v>
      </c>
      <c r="R33">
        <f t="shared" si="5"/>
        <v>-4</v>
      </c>
      <c r="S33">
        <f t="shared" si="4"/>
        <v>13.199999999999989</v>
      </c>
      <c r="T33">
        <f t="shared" si="4"/>
        <v>34.099999999999994</v>
      </c>
      <c r="U33">
        <f t="shared" si="4"/>
        <v>0.30000000000001137</v>
      </c>
      <c r="V33">
        <f t="shared" si="4"/>
        <v>-12</v>
      </c>
    </row>
    <row r="34" spans="2:22" hidden="1">
      <c r="B34" t="s">
        <v>52</v>
      </c>
      <c r="C34">
        <v>0</v>
      </c>
      <c r="D34">
        <v>-34.4</v>
      </c>
      <c r="E34">
        <v>-71</v>
      </c>
      <c r="F34">
        <v>-71</v>
      </c>
      <c r="G34">
        <v>-32.9</v>
      </c>
      <c r="J34" t="s">
        <v>52</v>
      </c>
      <c r="K34">
        <v>-35.5</v>
      </c>
      <c r="L34">
        <v>-71</v>
      </c>
      <c r="M34">
        <v>-71</v>
      </c>
      <c r="N34">
        <v>-71</v>
      </c>
      <c r="O34">
        <v>-35.5</v>
      </c>
      <c r="Q34" t="s">
        <v>52</v>
      </c>
      <c r="R34">
        <f t="shared" si="5"/>
        <v>-35.5</v>
      </c>
      <c r="S34">
        <f t="shared" si="4"/>
        <v>-36.6</v>
      </c>
      <c r="T34">
        <f t="shared" si="4"/>
        <v>0</v>
      </c>
      <c r="U34">
        <f t="shared" si="4"/>
        <v>0</v>
      </c>
      <c r="V34">
        <f t="shared" si="4"/>
        <v>-2.6000000000000014</v>
      </c>
    </row>
    <row r="35" spans="2:22" hidden="1">
      <c r="B35" t="s">
        <v>53</v>
      </c>
      <c r="C35">
        <v>-146.4</v>
      </c>
      <c r="D35">
        <v>-16.5</v>
      </c>
      <c r="E35">
        <v>55.9</v>
      </c>
      <c r="F35">
        <v>103.3</v>
      </c>
      <c r="G35">
        <v>123.5</v>
      </c>
      <c r="J35" t="s">
        <v>53</v>
      </c>
      <c r="K35">
        <v>-189.6</v>
      </c>
      <c r="L35">
        <v>-120.8</v>
      </c>
      <c r="M35">
        <v>-40.6</v>
      </c>
      <c r="N35">
        <v>52.3</v>
      </c>
      <c r="O35">
        <v>67.900000000000006</v>
      </c>
      <c r="Q35" t="s">
        <v>53</v>
      </c>
      <c r="R35">
        <f t="shared" si="5"/>
        <v>-43.199999999999989</v>
      </c>
      <c r="S35">
        <f t="shared" si="4"/>
        <v>-104.3</v>
      </c>
      <c r="T35">
        <f t="shared" si="4"/>
        <v>-96.5</v>
      </c>
      <c r="U35">
        <f t="shared" si="4"/>
        <v>-51</v>
      </c>
      <c r="V35">
        <f t="shared" si="4"/>
        <v>-55.599999999999994</v>
      </c>
    </row>
    <row r="36" spans="2:22" hidden="1"/>
    <row r="37" spans="2:22" hidden="1"/>
    <row r="38" spans="2:22" hidden="1">
      <c r="B38" t="s">
        <v>40</v>
      </c>
      <c r="C38">
        <v>2010</v>
      </c>
      <c r="D38">
        <v>2020</v>
      </c>
      <c r="E38">
        <v>2025</v>
      </c>
      <c r="F38">
        <v>2030</v>
      </c>
      <c r="G38">
        <v>2035</v>
      </c>
      <c r="H38">
        <v>2040</v>
      </c>
      <c r="J38" t="s">
        <v>41</v>
      </c>
      <c r="K38">
        <v>2010</v>
      </c>
      <c r="L38">
        <v>2020</v>
      </c>
      <c r="M38">
        <v>2025</v>
      </c>
      <c r="N38">
        <v>2030</v>
      </c>
      <c r="O38">
        <v>2035</v>
      </c>
      <c r="P38">
        <v>2040</v>
      </c>
    </row>
    <row r="39" spans="2:22" hidden="1">
      <c r="B39" t="s">
        <v>39</v>
      </c>
      <c r="C39">
        <v>428</v>
      </c>
      <c r="D39">
        <f t="shared" ref="D39:H40" si="6">C24</f>
        <v>248.5</v>
      </c>
      <c r="E39">
        <f t="shared" si="6"/>
        <v>256.2</v>
      </c>
      <c r="F39">
        <f t="shared" si="6"/>
        <v>261.7</v>
      </c>
      <c r="G39">
        <f t="shared" si="6"/>
        <v>244.1</v>
      </c>
      <c r="H39">
        <f t="shared" si="6"/>
        <v>198.1</v>
      </c>
      <c r="J39" t="s">
        <v>39</v>
      </c>
      <c r="K39">
        <v>428</v>
      </c>
      <c r="L39">
        <f t="shared" ref="L39:P40" si="7">K24</f>
        <v>290.89999999999998</v>
      </c>
      <c r="M39">
        <f t="shared" si="7"/>
        <v>295.7</v>
      </c>
      <c r="N39">
        <f t="shared" si="7"/>
        <v>307.39999999999998</v>
      </c>
      <c r="O39">
        <f t="shared" si="7"/>
        <v>304.7</v>
      </c>
      <c r="P39">
        <f t="shared" si="7"/>
        <v>245.4</v>
      </c>
    </row>
    <row r="40" spans="2:22" hidden="1">
      <c r="B40" t="s">
        <v>43</v>
      </c>
      <c r="C40">
        <v>-596.4</v>
      </c>
      <c r="D40">
        <f t="shared" si="6"/>
        <v>-430.9</v>
      </c>
      <c r="E40">
        <f t="shared" si="6"/>
        <v>-441.6</v>
      </c>
      <c r="F40">
        <f t="shared" si="6"/>
        <v>-441.7</v>
      </c>
      <c r="G40">
        <f t="shared" si="6"/>
        <v>-524.4</v>
      </c>
      <c r="H40">
        <f t="shared" si="6"/>
        <v>-548.4</v>
      </c>
      <c r="J40" t="s">
        <v>43</v>
      </c>
      <c r="K40">
        <v>-596.4</v>
      </c>
      <c r="L40">
        <f t="shared" si="7"/>
        <v>-414.9</v>
      </c>
      <c r="M40">
        <f t="shared" si="7"/>
        <v>-433.5</v>
      </c>
      <c r="N40">
        <f t="shared" si="7"/>
        <v>-431.9</v>
      </c>
      <c r="O40">
        <f t="shared" si="7"/>
        <v>-523.29999999999995</v>
      </c>
      <c r="P40">
        <f t="shared" si="7"/>
        <v>-527.1</v>
      </c>
    </row>
    <row r="41" spans="2:22" hidden="1">
      <c r="B41" t="s">
        <v>54</v>
      </c>
      <c r="C41">
        <v>-1022</v>
      </c>
      <c r="D41">
        <f>C26+C27+C28</f>
        <v>-1210</v>
      </c>
      <c r="E41">
        <f>D26+D27+D28</f>
        <v>-1301.5</v>
      </c>
      <c r="F41">
        <f>E26+E27+E28</f>
        <v>-1335.2</v>
      </c>
      <c r="G41">
        <f>F26+F27+F28</f>
        <v>-1362</v>
      </c>
      <c r="H41">
        <f>G26+G27+G28</f>
        <v>-1352.5</v>
      </c>
      <c r="J41" t="s">
        <v>54</v>
      </c>
      <c r="K41">
        <v>-1022</v>
      </c>
      <c r="L41">
        <f>K26+K27+K28</f>
        <v>-1208.6999999999998</v>
      </c>
      <c r="M41">
        <f>L26+L27+L28</f>
        <v>-1286.7</v>
      </c>
      <c r="N41">
        <f>M26+M27+M28</f>
        <v>-1342.5000000000002</v>
      </c>
      <c r="O41">
        <f>N26+N27+N28</f>
        <v>-1356.8</v>
      </c>
      <c r="P41">
        <f>O26+O27+O28</f>
        <v>-1305.5</v>
      </c>
    </row>
    <row r="42" spans="2:22" hidden="1">
      <c r="B42" t="s">
        <v>47</v>
      </c>
      <c r="C42">
        <v>979</v>
      </c>
      <c r="D42">
        <f>C29</f>
        <v>1118.2</v>
      </c>
      <c r="E42">
        <f>D29</f>
        <v>1109.5</v>
      </c>
      <c r="F42">
        <f>E29</f>
        <v>1047.2</v>
      </c>
      <c r="G42">
        <f>F29</f>
        <v>1048.9000000000001</v>
      </c>
      <c r="H42">
        <f>G29</f>
        <v>1071.2</v>
      </c>
      <c r="J42" t="s">
        <v>47</v>
      </c>
      <c r="K42">
        <v>979</v>
      </c>
      <c r="L42">
        <f>K29</f>
        <v>1120.9000000000001</v>
      </c>
      <c r="M42">
        <f>L29</f>
        <v>1118.4000000000001</v>
      </c>
      <c r="N42">
        <f>M29</f>
        <v>1035.4000000000001</v>
      </c>
      <c r="O42">
        <f>N29</f>
        <v>1039.5999999999999</v>
      </c>
      <c r="P42">
        <f>O29</f>
        <v>1039.5999999999999</v>
      </c>
    </row>
    <row r="43" spans="2:22" hidden="1">
      <c r="B43" t="s">
        <v>55</v>
      </c>
      <c r="C43">
        <v>344</v>
      </c>
      <c r="D43">
        <f>C30+C31+C32</f>
        <v>226.09999999999997</v>
      </c>
      <c r="E43">
        <f>D30+D31+D32</f>
        <v>238.89999999999998</v>
      </c>
      <c r="F43">
        <f>E30+E31+E32</f>
        <v>264.09999999999997</v>
      </c>
      <c r="G43">
        <f>F30+F31+F32</f>
        <v>305.5</v>
      </c>
      <c r="H43">
        <f>G30+G31+G32</f>
        <v>306.59999999999997</v>
      </c>
      <c r="J43" t="s">
        <v>55</v>
      </c>
      <c r="K43">
        <v>344</v>
      </c>
      <c r="L43">
        <f>K30+K31+K32</f>
        <v>246.49999999999994</v>
      </c>
      <c r="M43">
        <f>L30+L31+L32</f>
        <v>295.3</v>
      </c>
      <c r="N43">
        <f>M30+M31+M32</f>
        <v>290.2</v>
      </c>
      <c r="O43">
        <f>N30+N31+N32</f>
        <v>298.7</v>
      </c>
      <c r="P43">
        <f>O30+O31+O32</f>
        <v>298.7</v>
      </c>
    </row>
    <row r="44" spans="2:22" hidden="1">
      <c r="B44" t="s">
        <v>56</v>
      </c>
      <c r="C44">
        <v>186</v>
      </c>
      <c r="D44">
        <f>C33+C34</f>
        <v>194.4</v>
      </c>
      <c r="E44">
        <f>D33+D34</f>
        <v>155.1</v>
      </c>
      <c r="F44">
        <f>E33+E34</f>
        <v>148</v>
      </c>
      <c r="G44">
        <f>F33+F34</f>
        <v>184.5</v>
      </c>
      <c r="H44">
        <f>G33+G34</f>
        <v>195.5</v>
      </c>
      <c r="J44" t="s">
        <v>56</v>
      </c>
      <c r="K44">
        <v>186</v>
      </c>
      <c r="L44">
        <f>K33+K34</f>
        <v>154.9</v>
      </c>
      <c r="M44">
        <f>L33+L34</f>
        <v>131.69999999999999</v>
      </c>
      <c r="N44">
        <f>M33+M34</f>
        <v>182.1</v>
      </c>
      <c r="O44">
        <f>N33+N34</f>
        <v>184.8</v>
      </c>
      <c r="P44">
        <f>O33+O34</f>
        <v>180.9</v>
      </c>
    </row>
    <row r="45" spans="2:22" hidden="1">
      <c r="B45" t="s">
        <v>53</v>
      </c>
      <c r="C45">
        <v>-366</v>
      </c>
      <c r="D45">
        <f>C35</f>
        <v>-146.4</v>
      </c>
      <c r="E45">
        <f>D35</f>
        <v>-16.5</v>
      </c>
      <c r="F45">
        <f>E35</f>
        <v>55.9</v>
      </c>
      <c r="G45">
        <f>F35</f>
        <v>103.3</v>
      </c>
      <c r="H45">
        <f>G35</f>
        <v>123.5</v>
      </c>
      <c r="J45" t="s">
        <v>53</v>
      </c>
      <c r="K45">
        <v>-366</v>
      </c>
      <c r="L45">
        <f>K35</f>
        <v>-189.6</v>
      </c>
      <c r="M45">
        <f>L35</f>
        <v>-120.8</v>
      </c>
      <c r="N45">
        <f>M35</f>
        <v>-40.6</v>
      </c>
      <c r="O45">
        <f>N35</f>
        <v>52.3</v>
      </c>
      <c r="P45">
        <f>O35</f>
        <v>67.900000000000006</v>
      </c>
    </row>
    <row r="46" spans="2:22" hidden="1"/>
    <row r="47" spans="2:22">
      <c r="B47">
        <v>2040</v>
      </c>
      <c r="C47" t="s">
        <v>57</v>
      </c>
      <c r="D47" t="s">
        <v>58</v>
      </c>
      <c r="G47" s="30"/>
    </row>
    <row r="48" spans="2:22">
      <c r="B48" s="31" t="s">
        <v>59</v>
      </c>
      <c r="G48" s="30"/>
    </row>
    <row r="49" spans="2:7">
      <c r="B49" t="s">
        <v>60</v>
      </c>
      <c r="C49">
        <v>-69.299999999999955</v>
      </c>
      <c r="D49">
        <v>-48</v>
      </c>
      <c r="G49" s="30"/>
    </row>
    <row r="50" spans="2:7">
      <c r="B50" t="s">
        <v>61</v>
      </c>
      <c r="C50">
        <v>283.5</v>
      </c>
      <c r="D50">
        <v>330.5</v>
      </c>
      <c r="G50" s="30"/>
    </row>
    <row r="51" spans="2:7">
      <c r="B51" s="31" t="s">
        <v>62</v>
      </c>
      <c r="G51" s="30"/>
    </row>
    <row r="52" spans="2:7">
      <c r="B52" s="32" t="s">
        <v>63</v>
      </c>
      <c r="C52">
        <v>-182.6</v>
      </c>
      <c r="D52">
        <v>-229.9</v>
      </c>
      <c r="G52" s="30"/>
    </row>
    <row r="53" spans="2:7">
      <c r="B53" s="32" t="s">
        <v>64</v>
      </c>
      <c r="C53">
        <v>60.599999999999909</v>
      </c>
      <c r="D53">
        <v>92.200000000000045</v>
      </c>
      <c r="G53" s="30"/>
    </row>
    <row r="54" spans="2:7">
      <c r="B54" s="32" t="s">
        <v>65</v>
      </c>
      <c r="C54">
        <v>67.900000000000006</v>
      </c>
      <c r="D54">
        <v>123.5</v>
      </c>
      <c r="G54" s="30"/>
    </row>
    <row r="55" spans="2:7">
      <c r="B55" s="32" t="s">
        <v>66</v>
      </c>
      <c r="C55">
        <v>-45.300000000000011</v>
      </c>
      <c r="D55">
        <v>-37.400000000000034</v>
      </c>
    </row>
    <row r="56" spans="2:7">
      <c r="B56" s="32" t="s">
        <v>67</v>
      </c>
      <c r="C56">
        <v>-5.0999999999999943</v>
      </c>
      <c r="D56">
        <v>9.5</v>
      </c>
    </row>
  </sheetData>
  <mergeCells count="6">
    <mergeCell ref="Y11:Y12"/>
    <mergeCell ref="Z11:Z12"/>
    <mergeCell ref="AA11:AA12"/>
    <mergeCell ref="AB11:AB12"/>
    <mergeCell ref="AC11:AC12"/>
    <mergeCell ref="AD11:AD1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32"/>
  <sheetViews>
    <sheetView workbookViewId="0">
      <selection activeCell="O8" sqref="O8"/>
    </sheetView>
  </sheetViews>
  <sheetFormatPr defaultRowHeight="15"/>
  <cols>
    <col min="5" max="12" width="9.140625" style="30"/>
  </cols>
  <sheetData>
    <row r="3" spans="1:20">
      <c r="H3" s="30" t="s">
        <v>68</v>
      </c>
    </row>
    <row r="4" spans="1:20">
      <c r="C4">
        <v>2010</v>
      </c>
      <c r="D4" t="s">
        <v>57</v>
      </c>
      <c r="E4" s="30" t="s">
        <v>58</v>
      </c>
      <c r="F4" s="30" t="s">
        <v>69</v>
      </c>
      <c r="H4" t="s">
        <v>57</v>
      </c>
      <c r="I4" s="30" t="s">
        <v>58</v>
      </c>
      <c r="J4" s="30" t="s">
        <v>69</v>
      </c>
    </row>
    <row r="5" spans="1:20">
      <c r="A5" t="s">
        <v>65</v>
      </c>
      <c r="B5" t="s">
        <v>65</v>
      </c>
      <c r="C5">
        <v>-15.16</v>
      </c>
      <c r="D5">
        <v>97.159234999917274</v>
      </c>
      <c r="E5">
        <v>65.790591890984516</v>
      </c>
      <c r="F5">
        <v>-171.88514103910995</v>
      </c>
      <c r="H5" s="30">
        <v>-112.31923499991727</v>
      </c>
      <c r="I5" s="30">
        <v>-80.950591890984512</v>
      </c>
      <c r="J5" s="30">
        <v>156.72514103910996</v>
      </c>
    </row>
    <row r="6" spans="1:20">
      <c r="A6" t="s">
        <v>60</v>
      </c>
      <c r="B6" t="s">
        <v>60</v>
      </c>
      <c r="C6">
        <v>-221.81001887083534</v>
      </c>
      <c r="D6">
        <v>-479.73599880389361</v>
      </c>
      <c r="E6">
        <v>-482.29877009182019</v>
      </c>
      <c r="F6">
        <v>-465.43940092370872</v>
      </c>
      <c r="H6" s="30">
        <v>257.92597993305827</v>
      </c>
      <c r="I6" s="30">
        <v>260.48875122098485</v>
      </c>
      <c r="J6" s="30">
        <v>243.62938205287338</v>
      </c>
    </row>
    <row r="7" spans="1:20">
      <c r="B7" t="s">
        <v>70</v>
      </c>
      <c r="D7">
        <v>-490.45664220069483</v>
      </c>
      <c r="E7">
        <v>-359.31993231500968</v>
      </c>
      <c r="F7">
        <v>-476.07568017481566</v>
      </c>
    </row>
    <row r="8" spans="1:20">
      <c r="B8" t="s">
        <v>71</v>
      </c>
      <c r="D8">
        <v>-75.18184574893121</v>
      </c>
      <c r="E8">
        <v>-122.26431859643253</v>
      </c>
      <c r="F8">
        <v>-53.458556433313582</v>
      </c>
    </row>
    <row r="9" spans="1:20">
      <c r="A9" t="s">
        <v>61</v>
      </c>
      <c r="B9" t="s">
        <v>61</v>
      </c>
      <c r="C9">
        <v>-70.486949711459175</v>
      </c>
      <c r="D9">
        <v>-565.6384879496261</v>
      </c>
      <c r="E9">
        <v>-481.58425091144221</v>
      </c>
      <c r="F9">
        <v>-529.53423660812928</v>
      </c>
      <c r="H9" s="30">
        <v>495.15153823816695</v>
      </c>
      <c r="I9" s="30">
        <v>411.09730119998301</v>
      </c>
      <c r="J9" s="30">
        <v>459.04728689667013</v>
      </c>
    </row>
    <row r="10" spans="1:20">
      <c r="A10" t="s">
        <v>63</v>
      </c>
      <c r="B10" t="s">
        <v>72</v>
      </c>
      <c r="C10">
        <v>129.07181953685549</v>
      </c>
      <c r="D10">
        <v>418.59398234566504</v>
      </c>
      <c r="E10">
        <v>368.94554779384362</v>
      </c>
      <c r="F10">
        <v>468.01131176841074</v>
      </c>
      <c r="H10" s="30">
        <v>289.52216280880953</v>
      </c>
      <c r="I10" s="30">
        <v>239.87372825698813</v>
      </c>
      <c r="J10" s="30">
        <v>338.93949223155528</v>
      </c>
    </row>
    <row r="11" spans="1:20">
      <c r="A11" t="s">
        <v>67</v>
      </c>
      <c r="B11" t="s">
        <v>73</v>
      </c>
      <c r="C11">
        <v>10.699480626545755</v>
      </c>
      <c r="D11">
        <v>24.192324265657565</v>
      </c>
      <c r="E11">
        <v>26.070543396306775</v>
      </c>
      <c r="F11">
        <v>57.926566745489616</v>
      </c>
      <c r="H11" s="30">
        <v>13.492843639111809</v>
      </c>
      <c r="I11" s="30">
        <v>15.37106276976102</v>
      </c>
      <c r="J11" s="30">
        <v>47.227086118943859</v>
      </c>
    </row>
    <row r="12" spans="1:20" s="30" customFormat="1">
      <c r="A12" t="s">
        <v>66</v>
      </c>
      <c r="B12" t="s">
        <v>66</v>
      </c>
      <c r="C12">
        <v>89.780179120137902</v>
      </c>
      <c r="D12">
        <v>229.90288308925506</v>
      </c>
      <c r="E12">
        <v>226.98716417893019</v>
      </c>
      <c r="F12">
        <v>320.95747242445475</v>
      </c>
      <c r="H12" s="30">
        <v>140.12270396911714</v>
      </c>
      <c r="I12" s="30">
        <v>137.20698505879227</v>
      </c>
      <c r="J12" s="30">
        <v>231.17729330431683</v>
      </c>
      <c r="M12"/>
      <c r="N12"/>
      <c r="O12"/>
      <c r="P12"/>
      <c r="Q12"/>
      <c r="R12"/>
      <c r="S12"/>
      <c r="T12"/>
    </row>
    <row r="13" spans="1:20" s="30" customFormat="1">
      <c r="A13" t="s">
        <v>64</v>
      </c>
      <c r="B13" t="s">
        <v>64</v>
      </c>
      <c r="C13">
        <v>77.928079142621584</v>
      </c>
      <c r="D13">
        <v>275.5260620530247</v>
      </c>
      <c r="E13">
        <v>276.08917374319736</v>
      </c>
      <c r="F13">
        <v>319.9634276325927</v>
      </c>
      <c r="H13" s="30">
        <v>197.59798291040312</v>
      </c>
      <c r="I13" s="30">
        <v>198.16109460057578</v>
      </c>
      <c r="J13" s="30">
        <v>242.03534848997111</v>
      </c>
      <c r="M13"/>
      <c r="N13"/>
      <c r="O13"/>
      <c r="P13"/>
      <c r="Q13"/>
      <c r="R13"/>
      <c r="S13"/>
      <c r="T13"/>
    </row>
    <row r="14" spans="1:20"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</row>
    <row r="15" spans="1:20"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</row>
    <row r="16" spans="1:20"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</row>
    <row r="17" spans="4:17"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4:17"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4:17"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4:17"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</row>
    <row r="21" spans="4:17"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</row>
    <row r="22" spans="4:17"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</row>
    <row r="23" spans="4:17"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</row>
    <row r="24" spans="4:17"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</row>
    <row r="25" spans="4:17"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</row>
    <row r="26" spans="4:17"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</row>
    <row r="27" spans="4:17"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</row>
    <row r="28" spans="4:17"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</row>
    <row r="29" spans="4:17"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4:17"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4:17"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</row>
    <row r="32" spans="4:17"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AA15"/>
  <sheetViews>
    <sheetView topLeftCell="A7" workbookViewId="0">
      <selection activeCell="Q34" sqref="Q34"/>
    </sheetView>
  </sheetViews>
  <sheetFormatPr defaultRowHeight="15"/>
  <sheetData>
    <row r="8" spans="2:27">
      <c r="C8" s="34">
        <v>2010</v>
      </c>
      <c r="D8" s="35"/>
      <c r="F8" s="34">
        <v>2015</v>
      </c>
      <c r="G8" s="35"/>
      <c r="I8" s="34">
        <v>2020</v>
      </c>
      <c r="J8" s="35"/>
      <c r="L8" s="34">
        <v>2025</v>
      </c>
      <c r="M8" s="35"/>
      <c r="O8" s="34">
        <v>2030</v>
      </c>
      <c r="P8" s="34"/>
      <c r="R8" s="34">
        <v>2035</v>
      </c>
      <c r="S8" s="34"/>
      <c r="U8" s="34">
        <v>2040</v>
      </c>
      <c r="V8" s="34"/>
      <c r="X8" s="34">
        <v>2045</v>
      </c>
      <c r="Y8" s="34"/>
      <c r="Z8" s="34">
        <v>2050</v>
      </c>
      <c r="AA8" s="34"/>
    </row>
    <row r="9" spans="2:27">
      <c r="B9" t="s">
        <v>74</v>
      </c>
      <c r="C9" s="36">
        <v>253.44999999999993</v>
      </c>
      <c r="D9" s="37"/>
      <c r="E9" s="36">
        <v>252.02245465138742</v>
      </c>
      <c r="F9" s="36">
        <v>249.62245465138739</v>
      </c>
      <c r="G9" s="37"/>
      <c r="H9" s="36">
        <v>266.19316957547056</v>
      </c>
      <c r="I9" s="36">
        <v>236.99316957547057</v>
      </c>
      <c r="J9" s="37"/>
      <c r="K9" s="36">
        <v>302.03820800190334</v>
      </c>
      <c r="L9" s="36">
        <v>227.93820800190332</v>
      </c>
      <c r="M9" s="37"/>
      <c r="N9" s="36">
        <v>315.7071890709542</v>
      </c>
      <c r="O9" s="36">
        <v>221.10718907095418</v>
      </c>
      <c r="P9" s="36"/>
      <c r="Q9" s="36">
        <v>335.25359453547708</v>
      </c>
      <c r="R9" s="36">
        <v>221.45359453547709</v>
      </c>
      <c r="S9" s="36"/>
      <c r="T9" s="36">
        <v>334.3</v>
      </c>
      <c r="U9" s="36">
        <v>250.3</v>
      </c>
      <c r="V9" s="36"/>
      <c r="W9" s="36">
        <v>304.10000000000002</v>
      </c>
      <c r="X9" s="36">
        <v>260.7</v>
      </c>
      <c r="Y9" s="36"/>
      <c r="Z9" s="36">
        <v>270.60000000000002</v>
      </c>
      <c r="AA9" s="36">
        <v>251.10000000000002</v>
      </c>
    </row>
    <row r="10" spans="2:27">
      <c r="B10" t="s">
        <v>75</v>
      </c>
      <c r="C10">
        <v>3</v>
      </c>
      <c r="E10" s="6">
        <v>13.8</v>
      </c>
      <c r="F10" s="6">
        <v>13.8</v>
      </c>
      <c r="H10" s="6">
        <v>25.1</v>
      </c>
      <c r="I10" s="6">
        <v>29.7</v>
      </c>
      <c r="K10" s="6">
        <v>30</v>
      </c>
      <c r="L10" s="6">
        <v>39.700000000000003</v>
      </c>
      <c r="N10" s="6">
        <v>42</v>
      </c>
      <c r="O10" s="6">
        <v>68</v>
      </c>
      <c r="P10" s="6"/>
      <c r="Q10" s="6">
        <v>65.8</v>
      </c>
      <c r="R10" s="6">
        <v>100.1</v>
      </c>
      <c r="S10" s="6"/>
      <c r="T10" s="6">
        <v>77</v>
      </c>
      <c r="U10" s="6">
        <v>101.7</v>
      </c>
      <c r="V10" s="6"/>
      <c r="W10" s="6">
        <v>99</v>
      </c>
      <c r="X10" s="6">
        <v>101.7</v>
      </c>
      <c r="Y10" s="6"/>
      <c r="Z10" s="6">
        <v>121</v>
      </c>
      <c r="AA10" s="6">
        <v>101.7</v>
      </c>
    </row>
    <row r="11" spans="2:27">
      <c r="B11" t="s">
        <v>4</v>
      </c>
      <c r="C11" s="36">
        <v>251.03129676351239</v>
      </c>
      <c r="D11" s="38"/>
      <c r="E11" s="36">
        <v>339.13196400000004</v>
      </c>
      <c r="F11" s="36">
        <v>280.58632000000006</v>
      </c>
      <c r="G11" s="38"/>
      <c r="H11" s="36">
        <v>333.42532</v>
      </c>
      <c r="I11" s="36">
        <v>247.40493600000008</v>
      </c>
      <c r="J11" s="38"/>
      <c r="K11" s="36">
        <v>320.38472000000002</v>
      </c>
      <c r="L11" s="36">
        <v>217.05375999999993</v>
      </c>
      <c r="M11" s="38"/>
      <c r="N11" s="36">
        <v>298.63196534425776</v>
      </c>
      <c r="O11" s="36">
        <v>219.92975999999999</v>
      </c>
      <c r="P11" s="36"/>
      <c r="Q11" s="36">
        <v>273.319230506145</v>
      </c>
      <c r="R11" s="36">
        <v>206.34897400819338</v>
      </c>
      <c r="S11" s="36"/>
      <c r="T11" s="36">
        <v>243.04999999999998</v>
      </c>
      <c r="U11" s="36">
        <v>206.82798613770316</v>
      </c>
      <c r="V11" s="36"/>
      <c r="W11" s="36">
        <v>206.01900000000003</v>
      </c>
      <c r="X11" s="36">
        <v>179.86450000000002</v>
      </c>
      <c r="Y11" s="36"/>
      <c r="Z11" s="36">
        <v>149.48799999999994</v>
      </c>
      <c r="AA11" s="36">
        <v>134.54500000000002</v>
      </c>
    </row>
    <row r="12" spans="2:27">
      <c r="B12" t="s">
        <v>76</v>
      </c>
      <c r="C12" s="6">
        <v>299.83007907648755</v>
      </c>
      <c r="E12" s="6">
        <v>203.27754534861265</v>
      </c>
      <c r="F12" s="6">
        <v>199.5775453486126</v>
      </c>
      <c r="H12" s="6">
        <v>186.90683042452946</v>
      </c>
      <c r="I12" s="6">
        <v>171.10683042452945</v>
      </c>
      <c r="K12" s="6">
        <v>175.56179199809668</v>
      </c>
      <c r="L12" s="6">
        <v>147.2617919980967</v>
      </c>
      <c r="N12" s="6">
        <v>169.99281092904579</v>
      </c>
      <c r="O12" s="6">
        <v>134.2928109290458</v>
      </c>
      <c r="P12" s="6"/>
      <c r="Q12" s="6">
        <v>155.84640546452289</v>
      </c>
      <c r="R12" s="6">
        <v>108.44640546452294</v>
      </c>
      <c r="S12" s="6"/>
      <c r="T12" s="6">
        <v>146.49999999999997</v>
      </c>
      <c r="U12" s="6">
        <v>97.100000000000051</v>
      </c>
      <c r="V12" s="6"/>
      <c r="W12" s="6">
        <v>132.99999999999997</v>
      </c>
      <c r="X12" s="6">
        <v>137.60000000000002</v>
      </c>
      <c r="Y12" s="6"/>
      <c r="Z12" s="6">
        <v>126.30000000000001</v>
      </c>
      <c r="AA12" s="6">
        <v>124.5</v>
      </c>
    </row>
    <row r="13" spans="2:27">
      <c r="B13" t="s">
        <v>77</v>
      </c>
      <c r="C13" s="36">
        <v>86.035624160000111</v>
      </c>
      <c r="D13" s="36"/>
      <c r="E13" s="36">
        <v>108.26803599999994</v>
      </c>
      <c r="F13" s="36">
        <v>100.11367999999999</v>
      </c>
      <c r="G13" s="36"/>
      <c r="H13" s="36">
        <v>109.07468000000006</v>
      </c>
      <c r="I13" s="36">
        <v>98.095063999999923</v>
      </c>
      <c r="J13" s="36"/>
      <c r="K13" s="36">
        <v>108.41527999999988</v>
      </c>
      <c r="L13" s="36">
        <v>97.346239999999938</v>
      </c>
      <c r="M13" s="36"/>
      <c r="N13" s="36">
        <v>102.4680346557422</v>
      </c>
      <c r="O13" s="36">
        <v>92.070240000000013</v>
      </c>
      <c r="P13" s="36"/>
      <c r="Q13" s="36">
        <v>99.58076949385503</v>
      </c>
      <c r="R13" s="36">
        <v>87.85102599180658</v>
      </c>
      <c r="S13" s="36"/>
      <c r="T13" s="36">
        <v>89.650000000000034</v>
      </c>
      <c r="U13" s="36">
        <v>75.272013862296774</v>
      </c>
      <c r="V13" s="36"/>
      <c r="W13" s="36">
        <v>83.581000000000017</v>
      </c>
      <c r="X13" s="36">
        <v>69.935499999999877</v>
      </c>
      <c r="Y13" s="36"/>
      <c r="Z13" s="36">
        <v>77.512</v>
      </c>
      <c r="AA13" s="36">
        <v>63.854999999999961</v>
      </c>
    </row>
    <row r="14" spans="2:27">
      <c r="C14" s="39"/>
      <c r="D14" s="40"/>
      <c r="E14" s="41">
        <v>800.5</v>
      </c>
      <c r="F14" s="39"/>
      <c r="G14" s="40"/>
      <c r="H14" s="41">
        <v>805.7</v>
      </c>
      <c r="I14" s="39"/>
      <c r="J14" s="40"/>
      <c r="K14" s="39">
        <v>826.4</v>
      </c>
      <c r="L14" s="39"/>
      <c r="M14" s="40"/>
      <c r="N14" s="39">
        <v>826.8</v>
      </c>
      <c r="O14" s="39"/>
      <c r="P14" s="39"/>
      <c r="Q14" s="39">
        <v>834.8</v>
      </c>
      <c r="R14" s="39"/>
      <c r="S14" s="39"/>
      <c r="T14" s="39">
        <v>805.5</v>
      </c>
      <c r="U14" s="39"/>
      <c r="V14" s="39"/>
      <c r="W14" s="39">
        <v>747.7</v>
      </c>
      <c r="X14" s="39"/>
      <c r="Y14" s="39"/>
      <c r="Z14" s="39">
        <v>674.9</v>
      </c>
      <c r="AA14" s="39"/>
    </row>
    <row r="15" spans="2:27">
      <c r="C15" s="41">
        <v>765.1</v>
      </c>
      <c r="D15" s="39"/>
      <c r="E15" s="41">
        <v>116</v>
      </c>
      <c r="F15" s="41">
        <v>732.7</v>
      </c>
      <c r="G15" s="39"/>
      <c r="H15" s="41">
        <v>115</v>
      </c>
      <c r="I15" s="41">
        <v>674.30000000000007</v>
      </c>
      <c r="J15" s="39"/>
      <c r="K15" s="39">
        <v>110</v>
      </c>
      <c r="L15" s="41">
        <v>627.29999999999995</v>
      </c>
      <c r="M15" s="39"/>
      <c r="N15" s="39">
        <v>102</v>
      </c>
      <c r="O15" s="41">
        <v>669.4</v>
      </c>
      <c r="P15" s="41"/>
      <c r="Q15" s="39">
        <v>95</v>
      </c>
      <c r="R15" s="41">
        <v>685.2</v>
      </c>
      <c r="S15" s="41"/>
      <c r="T15" s="39">
        <v>85</v>
      </c>
      <c r="U15" s="41">
        <v>705.2</v>
      </c>
      <c r="V15" s="41"/>
      <c r="W15" s="39">
        <v>78</v>
      </c>
      <c r="X15" s="41">
        <v>681.8</v>
      </c>
      <c r="Y15" s="41"/>
      <c r="Z15" s="39">
        <v>70</v>
      </c>
      <c r="AA15" s="41">
        <v>615.70000000000005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52"/>
  <sheetViews>
    <sheetView topLeftCell="A16" workbookViewId="0">
      <selection activeCell="O38" sqref="O38"/>
    </sheetView>
  </sheetViews>
  <sheetFormatPr defaultRowHeight="15"/>
  <sheetData>
    <row r="2" spans="1:30">
      <c r="C2" t="s">
        <v>78</v>
      </c>
    </row>
    <row r="3" spans="1:30">
      <c r="D3">
        <v>2015</v>
      </c>
      <c r="I3">
        <v>2020</v>
      </c>
      <c r="N3">
        <v>2025</v>
      </c>
      <c r="S3">
        <v>2030</v>
      </c>
      <c r="X3">
        <v>2035</v>
      </c>
      <c r="AC3">
        <v>2040</v>
      </c>
    </row>
    <row r="4" spans="1:30">
      <c r="A4" s="42" t="s">
        <v>79</v>
      </c>
      <c r="B4">
        <v>542.95191885796123</v>
      </c>
      <c r="C4">
        <v>433.93150426932817</v>
      </c>
      <c r="D4">
        <v>497.13750426932819</v>
      </c>
      <c r="E4">
        <v>497.13750426932819</v>
      </c>
      <c r="G4">
        <v>520.85248257495391</v>
      </c>
      <c r="H4">
        <v>368.70940661006023</v>
      </c>
      <c r="I4">
        <v>468.1230066100602</v>
      </c>
      <c r="J4">
        <v>434.28205661006024</v>
      </c>
      <c r="L4">
        <v>496.44245851009475</v>
      </c>
      <c r="M4">
        <v>315.612207064899</v>
      </c>
      <c r="N4">
        <v>435.732207064899</v>
      </c>
      <c r="O4">
        <v>398.66946706489898</v>
      </c>
      <c r="Q4">
        <v>469.09340104957676</v>
      </c>
      <c r="R4">
        <v>311.19603250012415</v>
      </c>
      <c r="S4">
        <v>414.29903250012421</v>
      </c>
      <c r="T4">
        <v>387.7010325001242</v>
      </c>
      <c r="V4">
        <v>429.5948016066385</v>
      </c>
      <c r="W4">
        <v>275.80844833407815</v>
      </c>
      <c r="X4">
        <v>377.19544833407809</v>
      </c>
      <c r="Y4">
        <v>358.46244833407815</v>
      </c>
      <c r="AA4">
        <v>389.93954999999988</v>
      </c>
      <c r="AB4">
        <v>269.0723255332062</v>
      </c>
      <c r="AC4">
        <v>370.31632553320617</v>
      </c>
      <c r="AD4">
        <v>361.57902553320616</v>
      </c>
    </row>
    <row r="5" spans="1:30">
      <c r="A5" s="43" t="s">
        <v>80</v>
      </c>
      <c r="B5">
        <v>266.08827710603879</v>
      </c>
      <c r="C5">
        <v>256.25600000000003</v>
      </c>
      <c r="D5">
        <v>262.66239999999999</v>
      </c>
      <c r="E5">
        <v>261.86160000000001</v>
      </c>
      <c r="G5">
        <v>291.58446274504604</v>
      </c>
      <c r="H5">
        <v>284.1696</v>
      </c>
      <c r="I5">
        <v>287.48720000000003</v>
      </c>
      <c r="J5">
        <v>286</v>
      </c>
      <c r="L5">
        <v>332.37024620990519</v>
      </c>
      <c r="M5">
        <v>266.66639999999995</v>
      </c>
      <c r="N5">
        <v>271.81439999999998</v>
      </c>
      <c r="O5">
        <v>264.14959999999996</v>
      </c>
      <c r="Q5">
        <v>358.06489626002514</v>
      </c>
      <c r="R5">
        <v>287.71599999999995</v>
      </c>
      <c r="S5">
        <v>293.32159999999999</v>
      </c>
      <c r="T5">
        <v>285.88560000000001</v>
      </c>
      <c r="V5">
        <v>401.45464813001252</v>
      </c>
      <c r="W5">
        <v>312.19759999999997</v>
      </c>
      <c r="X5">
        <v>352.58080000000001</v>
      </c>
      <c r="Y5">
        <v>329.35759999999999</v>
      </c>
      <c r="AA5">
        <v>411.71129999999994</v>
      </c>
      <c r="AB5">
        <v>364.24960000000004</v>
      </c>
      <c r="AC5">
        <v>356.01279999999997</v>
      </c>
      <c r="AD5">
        <v>343.2</v>
      </c>
    </row>
    <row r="6" spans="1:30">
      <c r="B6">
        <v>1</v>
      </c>
      <c r="C6">
        <v>2</v>
      </c>
      <c r="D6">
        <v>3</v>
      </c>
      <c r="E6">
        <v>4</v>
      </c>
      <c r="G6">
        <v>1</v>
      </c>
      <c r="H6">
        <v>2</v>
      </c>
      <c r="I6">
        <v>3</v>
      </c>
      <c r="J6">
        <v>4</v>
      </c>
      <c r="L6">
        <v>1</v>
      </c>
      <c r="M6">
        <v>2</v>
      </c>
      <c r="N6">
        <v>3</v>
      </c>
      <c r="O6">
        <v>4</v>
      </c>
      <c r="Q6">
        <v>1</v>
      </c>
      <c r="R6">
        <v>2</v>
      </c>
      <c r="S6">
        <v>3</v>
      </c>
      <c r="T6">
        <v>4</v>
      </c>
      <c r="V6">
        <v>1</v>
      </c>
      <c r="W6">
        <v>2</v>
      </c>
      <c r="X6">
        <v>3</v>
      </c>
      <c r="Y6">
        <v>4</v>
      </c>
      <c r="AA6">
        <v>1</v>
      </c>
      <c r="AB6">
        <v>2</v>
      </c>
      <c r="AC6">
        <v>3</v>
      </c>
      <c r="AD6">
        <v>4</v>
      </c>
    </row>
    <row r="7" spans="1:30">
      <c r="C7" t="s">
        <v>81</v>
      </c>
    </row>
    <row r="9" spans="1:30">
      <c r="B9">
        <v>2015</v>
      </c>
      <c r="G9">
        <v>2020</v>
      </c>
      <c r="L9">
        <v>2025</v>
      </c>
      <c r="Q9">
        <v>2030</v>
      </c>
      <c r="V9">
        <v>2035</v>
      </c>
      <c r="AA9">
        <v>2040</v>
      </c>
    </row>
    <row r="10" spans="1:30">
      <c r="C10">
        <v>2</v>
      </c>
      <c r="D10">
        <v>3</v>
      </c>
      <c r="E10">
        <v>4</v>
      </c>
      <c r="H10">
        <v>2</v>
      </c>
      <c r="I10">
        <v>3</v>
      </c>
      <c r="J10">
        <v>4</v>
      </c>
      <c r="M10">
        <v>2</v>
      </c>
      <c r="N10">
        <v>3</v>
      </c>
      <c r="O10">
        <v>4</v>
      </c>
      <c r="R10">
        <v>2</v>
      </c>
      <c r="S10">
        <v>3</v>
      </c>
      <c r="T10">
        <v>4</v>
      </c>
      <c r="W10">
        <v>2</v>
      </c>
      <c r="X10">
        <v>3</v>
      </c>
      <c r="Y10">
        <v>4</v>
      </c>
      <c r="AB10">
        <v>2</v>
      </c>
      <c r="AC10">
        <v>3</v>
      </c>
      <c r="AD10">
        <v>4</v>
      </c>
    </row>
    <row r="11" spans="1:30">
      <c r="A11" s="42" t="s">
        <v>79</v>
      </c>
      <c r="C11">
        <v>-54.644005443937324</v>
      </c>
      <c r="D11">
        <v>-69.931645986214647</v>
      </c>
      <c r="E11">
        <v>-77.440855840912164</v>
      </c>
      <c r="H11">
        <v>-97.552609867470252</v>
      </c>
      <c r="I11">
        <v>-107.37736363906033</v>
      </c>
      <c r="J11">
        <v>-127.05671837215957</v>
      </c>
      <c r="M11">
        <v>-114.75198028763054</v>
      </c>
      <c r="N11">
        <v>-110.43012822399956</v>
      </c>
      <c r="O11">
        <v>-132.51028332297858</v>
      </c>
      <c r="R11">
        <v>-118.13970940372919</v>
      </c>
      <c r="S11">
        <v>-116.25713126475586</v>
      </c>
      <c r="T11">
        <v>-135.77774269133553</v>
      </c>
      <c r="W11">
        <v>-116.98802886853903</v>
      </c>
      <c r="X11">
        <v>-107.93402934472256</v>
      </c>
      <c r="Y11">
        <v>-125.98248828182298</v>
      </c>
      <c r="AB11">
        <v>-101.79099039699344</v>
      </c>
      <c r="AC11">
        <v>-87.599396579241471</v>
      </c>
      <c r="AD11">
        <v>-100.34316083579644</v>
      </c>
    </row>
    <row r="12" spans="1:30">
      <c r="A12" s="43" t="s">
        <v>80</v>
      </c>
      <c r="C12">
        <v>-1.8439226618900557</v>
      </c>
      <c r="D12">
        <v>-25.143080941401617</v>
      </c>
      <c r="E12">
        <v>-26.509127666242311</v>
      </c>
      <c r="H12">
        <v>-13.290762710458385</v>
      </c>
      <c r="I12">
        <v>-35.48263242544256</v>
      </c>
      <c r="J12">
        <v>-33.817796281811802</v>
      </c>
      <c r="M12">
        <v>-41.064792087408243</v>
      </c>
      <c r="N12">
        <v>-61.048725474759671</v>
      </c>
      <c r="O12">
        <v>-63.798220211370719</v>
      </c>
      <c r="R12">
        <v>-48.750664797102189</v>
      </c>
      <c r="S12">
        <v>-72.171199834825828</v>
      </c>
      <c r="T12">
        <v>-75.693086885460602</v>
      </c>
      <c r="W12">
        <v>-50.10500559311491</v>
      </c>
      <c r="X12">
        <v>-73.726789208454747</v>
      </c>
      <c r="Y12">
        <v>-83.148340555005248</v>
      </c>
      <c r="AB12">
        <v>-20.85766594357203</v>
      </c>
      <c r="AC12">
        <v>-75.041472620551929</v>
      </c>
      <c r="AD12">
        <v>-88.301062499999986</v>
      </c>
    </row>
    <row r="35" spans="1: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</row>
    <row r="36" spans="1: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</row>
    <row r="37" spans="1: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</row>
    <row r="38" spans="1: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</row>
    <row r="39" spans="1: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</row>
    <row r="40" spans="1:25">
      <c r="A40" s="33"/>
      <c r="B40" s="33"/>
      <c r="C40" s="33"/>
      <c r="E40" s="33"/>
      <c r="F40" s="33"/>
      <c r="G40" s="33"/>
      <c r="H40" s="33"/>
      <c r="I40" s="33"/>
      <c r="J40" s="33"/>
      <c r="K40" s="33"/>
      <c r="L40" s="33"/>
      <c r="M40" s="33"/>
      <c r="N40" s="33"/>
    </row>
    <row r="41" spans="1: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</row>
    <row r="42" spans="1: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</row>
    <row r="45" spans="1:25">
      <c r="B45">
        <v>2015</v>
      </c>
      <c r="F45">
        <v>2020</v>
      </c>
      <c r="J45">
        <v>2025</v>
      </c>
      <c r="N45">
        <v>2030</v>
      </c>
      <c r="R45">
        <v>2035</v>
      </c>
      <c r="V45">
        <v>2040</v>
      </c>
    </row>
    <row r="46" spans="1:25">
      <c r="B46">
        <v>1</v>
      </c>
      <c r="C46">
        <v>2</v>
      </c>
      <c r="D46">
        <v>3</v>
      </c>
      <c r="E46">
        <v>4</v>
      </c>
      <c r="F46">
        <v>1</v>
      </c>
      <c r="G46">
        <v>2</v>
      </c>
      <c r="H46">
        <v>3</v>
      </c>
      <c r="I46">
        <v>4</v>
      </c>
      <c r="J46">
        <v>1</v>
      </c>
      <c r="K46">
        <v>2</v>
      </c>
      <c r="L46">
        <v>3</v>
      </c>
      <c r="M46">
        <v>4</v>
      </c>
      <c r="N46">
        <v>1</v>
      </c>
      <c r="O46">
        <v>2</v>
      </c>
      <c r="P46">
        <v>3</v>
      </c>
      <c r="Q46">
        <v>4</v>
      </c>
      <c r="R46">
        <v>1</v>
      </c>
      <c r="S46">
        <v>2</v>
      </c>
      <c r="T46">
        <v>3</v>
      </c>
      <c r="U46">
        <v>4</v>
      </c>
      <c r="V46">
        <v>1</v>
      </c>
      <c r="W46">
        <v>2</v>
      </c>
      <c r="X46">
        <v>3</v>
      </c>
      <c r="Y46">
        <v>4</v>
      </c>
    </row>
    <row r="47" spans="1:25">
      <c r="B47">
        <v>542.95191885796123</v>
      </c>
      <c r="C47">
        <v>433.93150426932817</v>
      </c>
      <c r="D47">
        <v>497.13750426932819</v>
      </c>
      <c r="E47">
        <v>497.13750426932819</v>
      </c>
      <c r="F47">
        <v>520.85248257495391</v>
      </c>
      <c r="G47">
        <v>368.70940661006023</v>
      </c>
      <c r="H47">
        <v>468.1230066100602</v>
      </c>
      <c r="I47">
        <v>434.28205661006024</v>
      </c>
      <c r="J47">
        <v>496.44245851009475</v>
      </c>
      <c r="K47">
        <v>315.612207064899</v>
      </c>
      <c r="L47">
        <v>435.732207064899</v>
      </c>
      <c r="M47">
        <v>398.66946706489898</v>
      </c>
      <c r="N47">
        <v>469.09340104957676</v>
      </c>
      <c r="O47">
        <v>311.19603250012415</v>
      </c>
      <c r="P47">
        <v>414.29903250012421</v>
      </c>
      <c r="Q47">
        <v>387.7010325001242</v>
      </c>
      <c r="R47">
        <v>429.5948016066385</v>
      </c>
      <c r="S47">
        <v>275.80844833407815</v>
      </c>
      <c r="T47">
        <v>377.19544833407809</v>
      </c>
      <c r="U47">
        <v>358.46244833407815</v>
      </c>
      <c r="V47">
        <v>389.93954999999988</v>
      </c>
      <c r="W47">
        <v>269.0723255332062</v>
      </c>
      <c r="X47">
        <v>370.31632553320617</v>
      </c>
      <c r="Y47">
        <v>361.57902553320616</v>
      </c>
    </row>
    <row r="48" spans="1:25">
      <c r="B48">
        <v>266.08827710603879</v>
      </c>
      <c r="C48">
        <v>256.25600000000003</v>
      </c>
      <c r="D48">
        <v>262.66239999999999</v>
      </c>
      <c r="E48">
        <v>261.86160000000001</v>
      </c>
      <c r="F48">
        <v>291.58446274504604</v>
      </c>
      <c r="G48">
        <v>284.1696</v>
      </c>
      <c r="H48">
        <v>287.48720000000003</v>
      </c>
      <c r="I48">
        <v>286</v>
      </c>
      <c r="J48">
        <v>332.37024620990519</v>
      </c>
      <c r="K48">
        <v>266.66639999999995</v>
      </c>
      <c r="L48">
        <v>271.81439999999998</v>
      </c>
      <c r="M48">
        <v>264.14959999999996</v>
      </c>
      <c r="N48">
        <v>358.06489626002514</v>
      </c>
      <c r="O48">
        <v>287.71599999999995</v>
      </c>
      <c r="P48">
        <v>293.32159999999999</v>
      </c>
      <c r="Q48">
        <v>285.88560000000001</v>
      </c>
      <c r="R48">
        <v>401.45464813001252</v>
      </c>
      <c r="S48">
        <v>312.19759999999997</v>
      </c>
      <c r="T48">
        <v>352.58080000000001</v>
      </c>
      <c r="U48">
        <v>329.35759999999999</v>
      </c>
      <c r="V48">
        <v>411.71129999999994</v>
      </c>
      <c r="W48">
        <v>364.24960000000004</v>
      </c>
      <c r="X48">
        <v>356.01279999999997</v>
      </c>
      <c r="Y48">
        <v>343.2</v>
      </c>
    </row>
    <row r="50" spans="2:25">
      <c r="C50" t="s">
        <v>81</v>
      </c>
    </row>
    <row r="51" spans="2:25">
      <c r="B51">
        <v>2015</v>
      </c>
      <c r="F51">
        <v>2020</v>
      </c>
      <c r="J51">
        <v>2025</v>
      </c>
      <c r="N51">
        <v>2030</v>
      </c>
      <c r="R51">
        <v>2035</v>
      </c>
      <c r="V51">
        <v>2040</v>
      </c>
    </row>
    <row r="52" spans="2:25">
      <c r="B52">
        <v>1</v>
      </c>
      <c r="C52">
        <v>2</v>
      </c>
      <c r="D52">
        <v>3</v>
      </c>
      <c r="E52">
        <v>4</v>
      </c>
      <c r="F52">
        <v>1</v>
      </c>
      <c r="G52">
        <v>2</v>
      </c>
      <c r="H52">
        <v>3</v>
      </c>
      <c r="I52">
        <v>4</v>
      </c>
      <c r="J52">
        <v>1</v>
      </c>
      <c r="K52">
        <v>2</v>
      </c>
      <c r="L52">
        <v>3</v>
      </c>
      <c r="M52">
        <v>4</v>
      </c>
      <c r="N52">
        <v>1</v>
      </c>
      <c r="O52">
        <v>2</v>
      </c>
      <c r="P52">
        <v>3</v>
      </c>
      <c r="Q52">
        <v>4</v>
      </c>
      <c r="R52">
        <v>1</v>
      </c>
      <c r="S52">
        <v>2</v>
      </c>
      <c r="T52">
        <v>3</v>
      </c>
      <c r="U52">
        <v>4</v>
      </c>
      <c r="V52">
        <v>1</v>
      </c>
      <c r="W52">
        <v>2</v>
      </c>
      <c r="X52">
        <v>3</v>
      </c>
      <c r="Y52">
        <v>4</v>
      </c>
    </row>
  </sheetData>
  <pageMargins left="0.7" right="0.7" top="0.75" bottom="0.75" header="0.3" footer="0.3"/>
  <pageSetup paperSize="9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Fig 1</vt:lpstr>
      <vt:lpstr>Fig 2</vt:lpstr>
      <vt:lpstr>Fig 3</vt:lpstr>
      <vt:lpstr>Fig 4</vt:lpstr>
      <vt:lpstr>Fig 6</vt:lpstr>
      <vt:lpstr>Fig 7</vt:lpstr>
      <vt:lpstr>Fig 8</vt:lpstr>
      <vt:lpstr>Fig 9</vt:lpstr>
      <vt:lpstr>Fig 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User</cp:lastModifiedBy>
  <dcterms:created xsi:type="dcterms:W3CDTF">2013-09-16T07:52:48Z</dcterms:created>
  <dcterms:modified xsi:type="dcterms:W3CDTF">2013-09-16T12:34:57Z</dcterms:modified>
</cp:coreProperties>
</file>