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27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Ecurve" sheetId="1" state="visible" r:id="rId2"/>
  </sheets>
  <definedNames>
    <definedName function="false" hidden="false" name="alp" vbProcedure="false">#REF!!$B$4</definedName>
    <definedName function="false" hidden="false" name="alph" vbProcedure="false">PEcurve!$B$4</definedName>
    <definedName function="false" hidden="false" name="alpha" vbProcedure="false">#REF!!$B$4</definedName>
    <definedName function="false" hidden="false" name="alpha1" vbProcedure="false">#REF!!$B$4</definedName>
    <definedName function="false" hidden="false" name="alpha2" vbProcedure="false">#REF!!$B$4</definedName>
    <definedName function="false" hidden="false" name="alpha3" vbProcedure="false">#REF!!$B$4</definedName>
    <definedName function="false" hidden="false" name="alpha4" vbProcedure="false">#REF!!$B$4</definedName>
    <definedName function="false" hidden="false" name="alphs" vbProcedure="false">#REF!!$B$4</definedName>
    <definedName function="false" hidden="false" name="ET" vbProcedure="false">#REF!!$B$3</definedName>
    <definedName function="false" hidden="false" name="ETR" vbProcedure="false">PEcurve!$B$3</definedName>
    <definedName function="false" hidden="false" name="ETR1" vbProcedure="false">#REF!!$B$3</definedName>
    <definedName function="false" hidden="false" name="ETR2" vbProcedure="false">#REF!!$B$3</definedName>
    <definedName function="false" hidden="false" name="ETR3" vbProcedure="false">#REF!!$B$3</definedName>
    <definedName function="false" hidden="false" name="ETR4" vbProcedure="false">#REF!!$B$3</definedName>
    <definedName function="false" hidden="false" name="ETRm" vbProcedure="false">#REF!!$B$3</definedName>
    <definedName function="false" hidden="false" name="ETRs" vbProcedure="false">#REF!!$B$3</definedName>
    <definedName function="false" hidden="false" name="Ik" vbProcedure="false">#REF!!$B$6</definedName>
    <definedName function="false" hidden="false" name="Iks" vbProcedure="false">#REF!!$B$6</definedName>
    <definedName function="false" hidden="false" name="IkW" vbProcedure="false">PEcurve!$B$6</definedName>
    <definedName function="false" hidden="false" name="IKW1" vbProcedure="false">#REF!!$B$6</definedName>
    <definedName function="false" hidden="false" name="IKW2" vbProcedure="false">#REF!!$B$6</definedName>
    <definedName function="false" hidden="false" name="IKW3" vbProcedure="false">#REF!!$B$6</definedName>
    <definedName function="false" hidden="false" name="IKW4" vbProcedure="false">#REF!!$B$6</definedName>
    <definedName function="false" hidden="false" name="is" vbProcedure="false">#REF!!$B$6</definedName>
    <definedName function="false" hidden="false" name="Mw" vbProcedure="false">#REF!!$D$54</definedName>
    <definedName function="false" hidden="false" name="Mw1" vbProcedure="false">#REF!!$D$54</definedName>
    <definedName function="false" hidden="false" name="MW2" vbProcedure="false">#REF!!$E$130</definedName>
    <definedName function="false" hidden="false" name="Resp" vbProcedure="false">#REF!!$B$5</definedName>
    <definedName function="false" hidden="false" localSheetId="0" name="solver_adj" vbProcedure="false">PEcurve!$B$3:$B$4</definedName>
    <definedName function="false" hidden="false" localSheetId="0" name="solver_cvg" vbProcedure="false">0.0001</definedName>
    <definedName function="false" hidden="false" localSheetId="0" name="solver_drv" vbProcedure="false">1</definedName>
    <definedName function="false" hidden="false" localSheetId="0" name="solver_est" vbProcedure="false">1</definedName>
    <definedName function="false" hidden="false" localSheetId="0" name="solver_itr" vbProcedure="false">100</definedName>
    <definedName function="false" hidden="false" localSheetId="0" name="solver_lhs1" vbProcedure="false">PEcurve!$B$4:$B$7</definedName>
    <definedName function="false" hidden="false" localSheetId="0" name="solver_lin" vbProcedure="false">2</definedName>
    <definedName function="false" hidden="false" localSheetId="0" name="solver_neg" vbProcedure="false">2</definedName>
    <definedName function="false" hidden="false" localSheetId="0" name="solver_num" vbProcedure="false">0</definedName>
    <definedName function="false" hidden="false" localSheetId="0" name="solver_nwt" vbProcedure="false">1</definedName>
    <definedName function="false" hidden="false" localSheetId="0" name="solver_opt" vbProcedure="false">PEcurve!$A$10</definedName>
    <definedName function="false" hidden="false" localSheetId="0" name="solver_pre" vbProcedure="false">0.000001</definedName>
    <definedName function="false" hidden="false" localSheetId="0" name="solver_rel1" vbProcedure="false">3</definedName>
    <definedName function="false" hidden="false" localSheetId="0" name="solver_rhs1" vbProcedure="false">0.1</definedName>
    <definedName function="false" hidden="false" localSheetId="0" name="solver_scl" vbProcedure="false">2</definedName>
    <definedName function="false" hidden="false" localSheetId="0" name="solver_sho" vbProcedure="false">2</definedName>
    <definedName function="false" hidden="false" localSheetId="0" name="solver_tim" vbProcedure="false">100</definedName>
    <definedName function="false" hidden="false" localSheetId="0" name="solver_tol" vbProcedure="false">0.05</definedName>
    <definedName function="false" hidden="false" localSheetId="0" name="solver_typ" vbProcedure="false">2</definedName>
    <definedName function="false" hidden="false" localSheetId="0" name="solver_val" vbProcedure="false">0.8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<sst xmlns="http://schemas.openxmlformats.org/spreadsheetml/2006/main" count="18" uniqueCount="17">
  <si>
    <t>ETRmax</t>
  </si>
  <si>
    <t>Alpha</t>
  </si>
  <si>
    <t>Resp</t>
  </si>
  <si>
    <t>Ik</t>
  </si>
  <si>
    <t>SSE</t>
  </si>
  <si>
    <t>R^2</t>
  </si>
  <si>
    <t>Intensity</t>
  </si>
  <si>
    <t>ETR</t>
  </si>
  <si>
    <t>Predicted</t>
  </si>
  <si>
    <t>SE</t>
  </si>
  <si>
    <t>Intensität</t>
  </si>
  <si>
    <t>Kurvenfit</t>
  </si>
  <si>
    <t>Gerade</t>
  </si>
  <si>
    <t>MW</t>
  </si>
  <si>
    <t>SE:</t>
  </si>
  <si>
    <t>PAR</t>
  </si>
  <si>
    <t>SUM</t>
  </si>
</sst>
</file>

<file path=xl/styles.xml><?xml version="1.0" encoding="utf-8"?>
<styleSheet xmlns="http://schemas.openxmlformats.org/spreadsheetml/2006/main">
  <numFmts count="2">
    <numFmt formatCode="GENERAL" numFmtId="164"/>
    <numFmt formatCode="0.000" numFmtId="165"/>
  </numFmts>
  <fonts count="11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8"/>
    </font>
    <font>
      <name val="Arial"/>
      <family val="2"/>
      <b val="true"/>
      <sz val="12"/>
    </font>
    <font>
      <name val="Arial"/>
      <family val="2"/>
      <b val="true"/>
      <sz val="10"/>
    </font>
    <font>
      <name val="Calibri"/>
      <family val="2"/>
      <b val="true"/>
      <color rgb="FF000000"/>
      <sz val="14"/>
    </font>
    <font>
      <name val="Arial"/>
      <family val="2"/>
      <b val="true"/>
      <color rgb="FF000000"/>
      <sz val="10"/>
    </font>
    <font>
      <name val="Arial"/>
      <family val="2"/>
      <color rgb="FF000000"/>
      <sz val="10"/>
    </font>
    <font>
      <name val="Arial"/>
      <family val="2"/>
      <b val="true"/>
      <color rgb="FF000000"/>
      <sz val="12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2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fals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27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"Fv/Fm"</c:f>
              <c:strCache>
                <c:ptCount val="1"/>
                <c:pt idx="0">
                  <c:v>Fv/Fm</c:v>
                </c:pt>
              </c:strCache>
            </c:strRef>
          </c:tx>
          <c:spPr>
            <a:solidFill>
              <a:srgbClr val="0000ff"/>
            </a:solidFill>
          </c:spPr>
          <c:marker/>
          <c:xVal>
            <c:numRef>
              <c:f>PEcurve!$B$13:$B$25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21</c:v>
                </c:pt>
                <c:pt idx="3">
                  <c:v>56</c:v>
                </c:pt>
                <c:pt idx="4">
                  <c:v>111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0</c:v>
                </c:pt>
                <c:pt idx="1">
                  <c:v>0.161</c:v>
                </c:pt>
                <c:pt idx="2">
                  <c:v>3.948</c:v>
                </c:pt>
                <c:pt idx="3">
                  <c:v>7.56</c:v>
                </c:pt>
                <c:pt idx="4">
                  <c:v>9.102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yVal>
        </c:ser>
        <c:ser>
          <c:idx val="1"/>
          <c:order val="1"/>
          <c:tx>
            <c:strRef>
              <c:f>"ETR"</c:f>
              <c:strCache>
                <c:ptCount val="1"/>
                <c:pt idx="0">
                  <c:v>ETR</c:v>
                </c:pt>
              </c:strCache>
            </c:strRef>
          </c:tx>
          <c:spPr>
            <a:solidFill>
              <a:srgbClr val="339933"/>
            </a:solidFill>
            <a:ln w="25200">
              <a:solidFill>
                <a:srgbClr val="339933"/>
              </a:solidFill>
              <a:round/>
            </a:ln>
          </c:spPr>
          <c:marker/>
          <c:xVal>
            <c:numRef>
              <c:f>PEcurve!$I$14:$I$117</c:f>
              <c:numCache>
                <c:formatCode>General</c:formatCode>
                <c:ptCount val="10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500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</c:v>
                </c:pt>
                <c:pt idx="1">
                  <c:v>0.781291322619292</c:v>
                </c:pt>
                <c:pt idx="2">
                  <c:v>1.55144618445845</c:v>
                </c:pt>
                <c:pt idx="3">
                  <c:v>2.299954154068</c:v>
                </c:pt>
                <c:pt idx="4">
                  <c:v>3.01748353071742</c:v>
                </c:pt>
                <c:pt idx="5">
                  <c:v>3.69630176998027</c:v>
                </c:pt>
                <c:pt idx="6">
                  <c:v>4.33052926224229</c:v>
                </c:pt>
                <c:pt idx="7">
                  <c:v>4.91622016754951</c:v>
                </c:pt>
                <c:pt idx="8">
                  <c:v>5.45128884432824</c:v>
                </c:pt>
                <c:pt idx="9">
                  <c:v>5.93531733332566</c:v>
                </c:pt>
                <c:pt idx="10">
                  <c:v>6.36928671587198</c:v>
                </c:pt>
                <c:pt idx="11">
                  <c:v>6.75527400639642</c:v>
                </c:pt>
                <c:pt idx="12">
                  <c:v>7.09614923087974</c:v>
                </c:pt>
                <c:pt idx="13">
                  <c:v>7.39529755102525</c:v>
                </c:pt>
                <c:pt idx="14">
                  <c:v>7.6563812875367</c:v>
                </c:pt>
                <c:pt idx="15">
                  <c:v>7.88314813889941</c:v>
                </c:pt>
                <c:pt idx="16">
                  <c:v>8.0792855391286</c:v>
                </c:pt>
                <c:pt idx="17">
                  <c:v>8.24831701700385</c:v>
                </c:pt>
                <c:pt idx="18">
                  <c:v>8.39353427500682</c:v>
                </c:pt>
                <c:pt idx="19">
                  <c:v>8.51795800181517</c:v>
                </c:pt>
                <c:pt idx="20">
                  <c:v>8.6243206711242</c:v>
                </c:pt>
                <c:pt idx="21">
                  <c:v>8.71506534885945</c:v>
                </c:pt>
                <c:pt idx="22">
                  <c:v>8.79235552839836</c:v>
                </c:pt>
                <c:pt idx="23">
                  <c:v>8.85809204180893</c:v>
                </c:pt>
                <c:pt idx="24">
                  <c:v>8.9139340407276</c:v>
                </c:pt>
                <c:pt idx="25">
                  <c:v>8.96132184952916</c:v>
                </c:pt>
                <c:pt idx="26">
                  <c:v>9.00150015066748</c:v>
                </c:pt>
                <c:pt idx="27">
                  <c:v>9.03554047457627</c:v>
                </c:pt>
                <c:pt idx="28">
                  <c:v>9.06436235242002</c:v>
                </c:pt>
                <c:pt idx="29">
                  <c:v>9.08875277124459</c:v>
                </c:pt>
                <c:pt idx="30">
                  <c:v>9.10938376939778</c:v>
                </c:pt>
                <c:pt idx="31">
                  <c:v>9.12682814483614</c:v>
                </c:pt>
                <c:pt idx="32">
                  <c:v>9.14157333632822</c:v>
                </c:pt>
                <c:pt idx="33">
                  <c:v>9.15403359061369</c:v>
                </c:pt>
                <c:pt idx="34">
                  <c:v>9.16456055737167</c:v>
                </c:pt>
                <c:pt idx="35">
                  <c:v>9.17345246600632</c:v>
                </c:pt>
                <c:pt idx="36">
                  <c:v>9.18096203939187</c:v>
                </c:pt>
                <c:pt idx="37">
                  <c:v>9.18730329388505</c:v>
                </c:pt>
                <c:pt idx="38">
                  <c:v>9.19265736497436</c:v>
                </c:pt>
                <c:pt idx="39">
                  <c:v>9.19717748586712</c:v>
                </c:pt>
                <c:pt idx="40">
                  <c:v>9.20099323344213</c:v>
                </c:pt>
                <c:pt idx="41">
                  <c:v>9.20421414317726</c:v>
                </c:pt>
                <c:pt idx="42">
                  <c:v>9.20693278242765</c:v>
                </c:pt>
                <c:pt idx="43">
                  <c:v>9.20922736008221</c:v>
                </c:pt>
                <c:pt idx="44">
                  <c:v>9.21116394031267</c:v>
                </c:pt>
                <c:pt idx="45">
                  <c:v>9.21279831889506</c:v>
                </c:pt>
                <c:pt idx="46">
                  <c:v>9.21417761240973</c:v>
                </c:pt>
                <c:pt idx="47">
                  <c:v>9.21534160345565</c:v>
                </c:pt>
                <c:pt idx="48">
                  <c:v>9.2163238787677</c:v>
                </c:pt>
                <c:pt idx="49">
                  <c:v>9.21715279171452</c:v>
                </c:pt>
                <c:pt idx="50">
                  <c:v>9.21785227598753</c:v>
                </c:pt>
                <c:pt idx="51">
                  <c:v>9.21844253328289</c:v>
                </c:pt>
                <c:pt idx="52">
                  <c:v>9.21894061434364</c:v>
                </c:pt>
                <c:pt idx="53">
                  <c:v>9.21936090979462</c:v>
                </c:pt>
                <c:pt idx="54">
                  <c:v>9.2197155647011</c:v>
                </c:pt>
                <c:pt idx="55">
                  <c:v>9.22001482865172</c:v>
                </c:pt>
                <c:pt idx="56">
                  <c:v>9.22026735135609</c:v>
                </c:pt>
                <c:pt idx="57">
                  <c:v>9.22048043221017</c:v>
                </c:pt>
                <c:pt idx="58">
                  <c:v>9.22066023097888</c:v>
                </c:pt>
                <c:pt idx="59">
                  <c:v>9.22081194564043</c:v>
                </c:pt>
                <c:pt idx="60">
                  <c:v>9.22093996250094</c:v>
                </c:pt>
                <c:pt idx="61">
                  <c:v>9.22104798289647</c:v>
                </c:pt>
                <c:pt idx="62">
                  <c:v>9.22113913012877</c:v>
                </c:pt>
                <c:pt idx="63">
                  <c:v>9.22121603971514</c:v>
                </c:pt>
                <c:pt idx="64">
                  <c:v>9.22128093555352</c:v>
                </c:pt>
                <c:pt idx="65">
                  <c:v>9.22133569419909</c:v>
                </c:pt>
                <c:pt idx="66">
                  <c:v>9.22138189910684</c:v>
                </c:pt>
                <c:pt idx="67">
                  <c:v>9.2214208864056</c:v>
                </c:pt>
                <c:pt idx="68">
                  <c:v>9.22145378352502</c:v>
                </c:pt>
                <c:pt idx="69">
                  <c:v>9.22148154179095</c:v>
                </c:pt>
                <c:pt idx="70">
                  <c:v>9.22150496393081</c:v>
                </c:pt>
                <c:pt idx="71">
                  <c:v>9.22152472728341</c:v>
                </c:pt>
                <c:pt idx="72">
                  <c:v>9.22154140338414</c:v>
                </c:pt>
                <c:pt idx="73">
                  <c:v>9.22155547449117</c:v>
                </c:pt>
                <c:pt idx="74">
                  <c:v>9.22156734753059</c:v>
                </c:pt>
                <c:pt idx="75">
                  <c:v>9.22157736586346</c:v>
                </c:pt>
                <c:pt idx="76">
                  <c:v>9.22158581921491</c:v>
                </c:pt>
                <c:pt idx="77">
                  <c:v>9.22159295205232</c:v>
                </c:pt>
                <c:pt idx="78">
                  <c:v>9.2215989706549</c:v>
                </c:pt>
                <c:pt idx="79">
                  <c:v>9.22160404907894</c:v>
                </c:pt>
                <c:pt idx="80">
                  <c:v>9.22163146930632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yVal>
        </c:ser>
        <c:ser>
          <c:idx val="2"/>
          <c:order val="2"/>
          <c:tx>
            <c:strRef>
              <c:f>"slope"</c:f>
              <c:strCache>
                <c:ptCount val="1"/>
                <c:pt idx="0">
                  <c:v>slope</c:v>
                </c:pt>
              </c:strCache>
            </c:strRef>
          </c:tx>
          <c:spPr>
            <a:solidFill>
              <a:srgbClr val="000080"/>
            </a:solidFill>
            <a:ln w="12600">
              <a:solidFill>
                <a:srgbClr val="000080"/>
              </a:solidFill>
              <a:round/>
            </a:ln>
          </c:spPr>
          <c:marker/>
          <c:xVal>
            <c:numRef>
              <c:f>PEcurve!$I$14:$I$28</c:f>
              <c:numCache>
                <c:formatCode>General</c:formatCode>
                <c:ptCount val="1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</c:v>
                </c:pt>
                <c:pt idx="1">
                  <c:v>0.783168815324927</c:v>
                </c:pt>
                <c:pt idx="2">
                  <c:v>1.56633763064985</c:v>
                </c:pt>
                <c:pt idx="3">
                  <c:v>2.34950644597478</c:v>
                </c:pt>
                <c:pt idx="4">
                  <c:v>3.13267526129971</c:v>
                </c:pt>
                <c:pt idx="5">
                  <c:v>3.91584407662463</c:v>
                </c:pt>
                <c:pt idx="6">
                  <c:v>4.69901289194956</c:v>
                </c:pt>
                <c:pt idx="7">
                  <c:v>5.48218170727449</c:v>
                </c:pt>
                <c:pt idx="8">
                  <c:v>6.26535052259941</c:v>
                </c:pt>
                <c:pt idx="9">
                  <c:v>7.04851933792434</c:v>
                </c:pt>
                <c:pt idx="10">
                  <c:v>7.83168815324927</c:v>
                </c:pt>
                <c:pt idx="11">
                  <c:v>8.61485696857419</c:v>
                </c:pt>
                <c:pt idx="12">
                  <c:v>9.39802578389912</c:v>
                </c:pt>
                <c:pt idx="13">
                  <c:v>10.181194599224</c:v>
                </c:pt>
                <c:pt idx="14">
                  <c:v>10.964363414549</c:v>
                </c:pt>
              </c:numCache>
            </c:numRef>
          </c:yVal>
        </c:ser>
        <c:ser>
          <c:idx val="3"/>
          <c:order val="3"/>
          <c:tx>
            <c:strRef>
              <c:f>"ETRmax"</c:f>
              <c:strCache>
                <c:ptCount val="1"/>
                <c:pt idx="0">
                  <c:v>ETRmax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PEcurve!$I$14:$I$77</c:f>
              <c:numCache>
                <c:formatCode>General</c:formatCode>
                <c:ptCount val="6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9.22163148039722</c:v>
                </c:pt>
                <c:pt idx="1">
                  <c:v>9.22163148039722</c:v>
                </c:pt>
                <c:pt idx="2">
                  <c:v>9.22163148039722</c:v>
                </c:pt>
                <c:pt idx="3">
                  <c:v>9.22163148039722</c:v>
                </c:pt>
                <c:pt idx="4">
                  <c:v>9.22163148039722</c:v>
                </c:pt>
                <c:pt idx="5">
                  <c:v>9.22163148039722</c:v>
                </c:pt>
                <c:pt idx="6">
                  <c:v>9.22163148039722</c:v>
                </c:pt>
                <c:pt idx="7">
                  <c:v>9.22163148039722</c:v>
                </c:pt>
                <c:pt idx="8">
                  <c:v>9.22163148039722</c:v>
                </c:pt>
                <c:pt idx="9">
                  <c:v>9.22163148039722</c:v>
                </c:pt>
                <c:pt idx="10">
                  <c:v>9.22163148039722</c:v>
                </c:pt>
                <c:pt idx="11">
                  <c:v>9.22163148039722</c:v>
                </c:pt>
                <c:pt idx="12">
                  <c:v>9.22163148039722</c:v>
                </c:pt>
                <c:pt idx="13">
                  <c:v>9.22163148039722</c:v>
                </c:pt>
                <c:pt idx="14">
                  <c:v>9.22163148039722</c:v>
                </c:pt>
                <c:pt idx="15">
                  <c:v>9.22163148039722</c:v>
                </c:pt>
                <c:pt idx="16">
                  <c:v>9.22163148039722</c:v>
                </c:pt>
                <c:pt idx="17">
                  <c:v>9.22163148039722</c:v>
                </c:pt>
                <c:pt idx="18">
                  <c:v>9.22163148039722</c:v>
                </c:pt>
                <c:pt idx="19">
                  <c:v>9.22163148039722</c:v>
                </c:pt>
                <c:pt idx="20">
                  <c:v>9.22163148039722</c:v>
                </c:pt>
                <c:pt idx="21">
                  <c:v>9.22163148039722</c:v>
                </c:pt>
                <c:pt idx="22">
                  <c:v>9.22163148039722</c:v>
                </c:pt>
                <c:pt idx="23">
                  <c:v>9.22163148039722</c:v>
                </c:pt>
                <c:pt idx="24">
                  <c:v>9.22163148039722</c:v>
                </c:pt>
                <c:pt idx="25">
                  <c:v>9.22163148039722</c:v>
                </c:pt>
                <c:pt idx="26">
                  <c:v>9.22163148039722</c:v>
                </c:pt>
                <c:pt idx="27">
                  <c:v>9.22163148039722</c:v>
                </c:pt>
                <c:pt idx="28">
                  <c:v>9.22163148039722</c:v>
                </c:pt>
                <c:pt idx="29">
                  <c:v>9.22163148039722</c:v>
                </c:pt>
                <c:pt idx="30">
                  <c:v>9.22163148039722</c:v>
                </c:pt>
                <c:pt idx="31">
                  <c:v>9.22163148039722</c:v>
                </c:pt>
                <c:pt idx="32">
                  <c:v>9.22163148039722</c:v>
                </c:pt>
                <c:pt idx="33">
                  <c:v>9.22163148039722</c:v>
                </c:pt>
                <c:pt idx="34">
                  <c:v>9.22163148039722</c:v>
                </c:pt>
                <c:pt idx="35">
                  <c:v>9.22163148039722</c:v>
                </c:pt>
                <c:pt idx="36">
                  <c:v>9.22163148039722</c:v>
                </c:pt>
                <c:pt idx="37">
                  <c:v>9.22163148039722</c:v>
                </c:pt>
                <c:pt idx="38">
                  <c:v>9.22163148039722</c:v>
                </c:pt>
                <c:pt idx="39">
                  <c:v>9.22163148039722</c:v>
                </c:pt>
                <c:pt idx="40">
                  <c:v>9.22163148039722</c:v>
                </c:pt>
                <c:pt idx="41">
                  <c:v>9.22163148039722</c:v>
                </c:pt>
                <c:pt idx="42">
                  <c:v>9.22163148039722</c:v>
                </c:pt>
                <c:pt idx="43">
                  <c:v>9.22163148039722</c:v>
                </c:pt>
                <c:pt idx="44">
                  <c:v>9.22163148039722</c:v>
                </c:pt>
                <c:pt idx="45">
                  <c:v>9.22163148039722</c:v>
                </c:pt>
                <c:pt idx="46">
                  <c:v>9.22163148039722</c:v>
                </c:pt>
                <c:pt idx="47">
                  <c:v>9.22163148039722</c:v>
                </c:pt>
                <c:pt idx="48">
                  <c:v>9.22163148039722</c:v>
                </c:pt>
                <c:pt idx="49">
                  <c:v>9.22163148039722</c:v>
                </c:pt>
                <c:pt idx="50">
                  <c:v>9.22163148039722</c:v>
                </c:pt>
                <c:pt idx="51">
                  <c:v>9.22163148039722</c:v>
                </c:pt>
                <c:pt idx="52">
                  <c:v>9.22163148039722</c:v>
                </c:pt>
                <c:pt idx="53">
                  <c:v>9.22163148039722</c:v>
                </c:pt>
                <c:pt idx="54">
                  <c:v>9.22163148039722</c:v>
                </c:pt>
                <c:pt idx="55">
                  <c:v>9.22163148039722</c:v>
                </c:pt>
                <c:pt idx="56">
                  <c:v>9.22163148039722</c:v>
                </c:pt>
                <c:pt idx="57">
                  <c:v>9.22163148039722</c:v>
                </c:pt>
                <c:pt idx="58">
                  <c:v>9.22163148039722</c:v>
                </c:pt>
                <c:pt idx="59">
                  <c:v>9.22163148039722</c:v>
                </c:pt>
                <c:pt idx="60">
                  <c:v>9.22163148039722</c:v>
                </c:pt>
                <c:pt idx="61">
                  <c:v>9.22163148039722</c:v>
                </c:pt>
                <c:pt idx="62">
                  <c:v>9.22163148039722</c:v>
                </c:pt>
                <c:pt idx="63">
                  <c:v>9.22163148039722</c:v>
                </c:pt>
              </c:numCache>
            </c:numRef>
          </c:yVal>
        </c:ser>
        <c:ser>
          <c:idx val="4"/>
          <c:order val="4"/>
          <c:tx>
            <c:strRef>
              <c:f>"Ik"</c:f>
              <c:strCache>
                <c:ptCount val="1"/>
                <c:pt idx="0">
                  <c:v>Ik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PEcurve!$M$14:$M$15</c:f>
              <c:numCache>
                <c:formatCode>General</c:formatCode>
                <c:ptCount val="2"/>
                <c:pt idx="0">
                  <c:v>47.0990739158647</c:v>
                </c:pt>
                <c:pt idx="1">
                  <c:v>47.0990739158647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  <c:pt idx="0">
                  <c:v/>
                </c:pt>
              </c:numCache>
            </c:numRef>
          </c:yVal>
        </c:ser>
        <c:ser>
          <c:idx val="5"/>
          <c:order val="5"/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PEcurve!$M$14:$M$19</c:f>
              <c:numCache>
                <c:formatCode>General</c:formatCode>
                <c:ptCount val="6"/>
                <c:pt idx="0">
                  <c:v>47.0990739158647</c:v>
                </c:pt>
                <c:pt idx="1">
                  <c:v>47.0990739158647</c:v>
                </c:pt>
                <c:pt idx="2">
                  <c:v>47.0990739158647</c:v>
                </c:pt>
                <c:pt idx="3">
                  <c:v>47.0990739158647</c:v>
                </c:pt>
                <c:pt idx="4">
                  <c:v/>
                </c:pt>
                <c:pt idx="5">
                  <c:v/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</c:v>
                </c:pt>
                <c:pt idx="1">
                  <c:v>2.8</c:v>
                </c:pt>
                <c:pt idx="2">
                  <c:v>6</c:v>
                </c:pt>
                <c:pt idx="3">
                  <c:v>100</c:v>
                </c:pt>
                <c:pt idx="4">
                  <c:v/>
                </c:pt>
                <c:pt idx="5">
                  <c:v/>
                </c:pt>
              </c:numCache>
            </c:numRef>
          </c:yVal>
        </c:ser>
        <c:axId val="29029478"/>
        <c:axId val="32931854"/>
      </c:scatterChart>
      <c:valAx>
        <c:axId val="29029478"/>
        <c:scaling>
          <c:orientation val="minMax"/>
          <c:max val="60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</a:rPr>
                  <a:t>Intensität</a:t>
                </a:r>
              </a:p>
            </c:rich>
          </c:tx>
        </c:title>
        <c:delete val="0"/>
        <c:axPos val="b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32931854"/>
        <c:crossesAt val="0"/>
      </c:valAx>
      <c:valAx>
        <c:axId val="32931854"/>
        <c:scaling>
          <c:orientation val="minMax"/>
          <c:max val="2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200">
                    <a:solidFill>
                      <a:srgbClr val="000000"/>
                    </a:solidFill>
                  </a:rPr>
                  <a:t>ETR
</a:t>
                </a:r>
              </a:p>
            </c:rich>
          </c:tx>
        </c:title>
        <c:delete val="0"/>
        <c:axPos val="l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29029478"/>
        <c:crossesAt val="0"/>
        <c:majorUnit val="5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7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15</xdr:col>
      <xdr:colOff>231840</xdr:colOff>
      <xdr:row>6</xdr:row>
      <xdr:rowOff>28800</xdr:rowOff>
    </xdr:from>
    <xdr:to>
      <xdr:col>21</xdr:col>
      <xdr:colOff>453960</xdr:colOff>
      <xdr:row>35</xdr:row>
      <xdr:rowOff>95760</xdr:rowOff>
    </xdr:to>
    <xdr:graphicFrame>
      <xdr:nvGraphicFramePr>
        <xdr:cNvPr id="0" name="Chart 6"/>
        <xdr:cNvGraphicFramePr/>
      </xdr:nvGraphicFramePr>
      <xdr:xfrm>
        <a:off x="9264600" y="1038240"/>
        <a:ext cx="4089240" cy="476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59"/>
  <sheetViews>
    <sheetView colorId="64" defaultGridColor="true" rightToLeft="false" showFormulas="false" showGridLines="true" showOutlineSymbols="true" showRowColHeaders="true" showZeros="true" tabSelected="true" topLeftCell="A2" view="normal" windowProtection="false" workbookViewId="0" zoomScale="100" zoomScaleNormal="100" zoomScalePageLayoutView="100">
      <selection activeCell="D7" activeCellId="0" pane="topLeft" sqref="D7"/>
    </sheetView>
  </sheetViews>
  <sheetFormatPr defaultRowHeight="12.75"/>
  <cols>
    <col collapsed="false" hidden="false" max="6" min="1" style="0" width="9.13265306122449"/>
    <col collapsed="false" hidden="false" max="7" min="7" style="0" width="3.85204081632653"/>
    <col collapsed="false" hidden="false" max="13" min="8" style="0" width="9.13265306122449"/>
    <col collapsed="false" hidden="false" max="14" min="14" style="0" width="5.41836734693878"/>
    <col collapsed="false" hidden="false" max="1025" min="15" style="0" width="9.13265306122449"/>
  </cols>
  <sheetData>
    <row collapsed="false" customFormat="false" customHeight="false" hidden="false" ht="15.75" outlineLevel="0" r="1">
      <c r="A1" s="1"/>
      <c r="E1" s="2"/>
    </row>
    <row collapsed="false" customFormat="false" customHeight="false" hidden="false" ht="12.75" outlineLevel="0" r="3">
      <c r="A3" s="3" t="s">
        <v>0</v>
      </c>
      <c r="B3" s="0" t="n">
        <v>9.22163148039722</v>
      </c>
      <c r="D3" s="4"/>
    </row>
    <row collapsed="false" customFormat="false" customHeight="false" hidden="false" ht="12.75" outlineLevel="0" r="4">
      <c r="A4" s="0" t="s">
        <v>1</v>
      </c>
      <c r="B4" s="5" t="n">
        <v>0.195792203831232</v>
      </c>
      <c r="D4" s="4"/>
    </row>
    <row collapsed="false" customFormat="false" customHeight="false" hidden="false" ht="12.75" outlineLevel="0" r="5">
      <c r="A5" s="0" t="s">
        <v>2</v>
      </c>
      <c r="B5" s="5" t="n">
        <v>0</v>
      </c>
    </row>
    <row collapsed="false" customFormat="false" customHeight="false" hidden="false" ht="12.75" outlineLevel="0" r="6">
      <c r="A6" s="0" t="s">
        <v>3</v>
      </c>
      <c r="B6" s="6" t="n">
        <f aca="false">ETR/alph</f>
        <v>47.0990739158647</v>
      </c>
    </row>
    <row collapsed="false" customFormat="false" customHeight="false" hidden="false" ht="12.75" outlineLevel="0" r="7">
      <c r="B7" s="7" t="n">
        <v>0</v>
      </c>
    </row>
    <row collapsed="false" customFormat="false" customHeight="false" hidden="false" ht="12.75" outlineLevel="0" r="9">
      <c r="A9" s="0" t="s">
        <v>4</v>
      </c>
      <c r="B9" s="0" t="s">
        <v>5</v>
      </c>
    </row>
    <row collapsed="false" customFormat="false" customHeight="false" hidden="false" ht="12.75" outlineLevel="0" r="10">
      <c r="A10" s="0" t="n">
        <f aca="false">SUM(F13:F22)</f>
        <v>0.0203498755870379</v>
      </c>
      <c r="B10" s="0" t="n">
        <f aca="false">E159/D159</f>
        <v>0.999869100597897</v>
      </c>
    </row>
    <row collapsed="false" customFormat="false" customHeight="false" hidden="false" ht="12.75" outlineLevel="0" r="12">
      <c r="B12" s="0" t="s">
        <v>6</v>
      </c>
      <c r="D12" s="0" t="s">
        <v>7</v>
      </c>
      <c r="E12" s="0" t="s">
        <v>8</v>
      </c>
      <c r="F12" s="0" t="s">
        <v>9</v>
      </c>
      <c r="I12" s="0" t="s">
        <v>10</v>
      </c>
      <c r="J12" s="0" t="s">
        <v>11</v>
      </c>
      <c r="K12" s="0" t="s">
        <v>12</v>
      </c>
    </row>
    <row collapsed="false" customFormat="false" customHeight="false" hidden="false" ht="12.75" outlineLevel="0" r="13">
      <c r="B13" s="0" t="n">
        <v>0</v>
      </c>
      <c r="D13" s="0" t="n">
        <v>0</v>
      </c>
      <c r="E13" s="0" t="n">
        <f aca="false">ETR*TANH(alph*B13/ETR)</f>
        <v>0</v>
      </c>
      <c r="F13" s="0" t="n">
        <f aca="false">(E13-D13)^2</f>
        <v>0</v>
      </c>
      <c r="M13" s="0" t="s">
        <v>3</v>
      </c>
    </row>
    <row collapsed="false" customFormat="false" customHeight="false" hidden="false" ht="12.75" outlineLevel="0" r="14">
      <c r="B14" s="0" t="n">
        <v>1</v>
      </c>
      <c r="D14" s="0" t="n">
        <v>0.161</v>
      </c>
      <c r="E14" s="0" t="n">
        <f aca="false">ETR*TANH(alph*B14/ETR)</f>
        <v>0.195762788678949</v>
      </c>
      <c r="F14" s="0" t="n">
        <f aca="false">(E14-D14)^2</f>
        <v>0.00120845147673724</v>
      </c>
      <c r="I14" s="0" t="n">
        <v>0</v>
      </c>
      <c r="J14" s="0" t="n">
        <f aca="false">ETR*TANHYP(alph*I14/ETR)</f>
        <v>0</v>
      </c>
      <c r="K14" s="0" t="n">
        <f aca="false">alph*I14</f>
        <v>0</v>
      </c>
      <c r="L14" s="0" t="n">
        <f aca="false">ETR</f>
        <v>9.22163148039722</v>
      </c>
      <c r="M14" s="0" t="n">
        <f aca="false">IkW</f>
        <v>47.0990739158647</v>
      </c>
      <c r="N14" s="0" t="n">
        <v>0</v>
      </c>
    </row>
    <row collapsed="false" customFormat="false" customHeight="false" hidden="false" ht="12.75" outlineLevel="0" r="15">
      <c r="B15" s="0" t="n">
        <v>21</v>
      </c>
      <c r="D15" s="0" t="n">
        <v>3.948</v>
      </c>
      <c r="E15" s="0" t="n">
        <f aca="false">ETR*TANH(alph*B15/ETR)</f>
        <v>3.85922613773895</v>
      </c>
      <c r="F15" s="0" t="n">
        <f aca="false">(E15-D15)^2</f>
        <v>0.00788079862074433</v>
      </c>
      <c r="I15" s="0" t="n">
        <f aca="false">4+I14</f>
        <v>4</v>
      </c>
      <c r="J15" s="0" t="n">
        <f aca="false">ETR*TANHYP(alph*I15/ETR)</f>
        <v>0.781291322619292</v>
      </c>
      <c r="K15" s="0" t="n">
        <f aca="false">alph*I15</f>
        <v>0.783168815324927</v>
      </c>
      <c r="L15" s="0" t="n">
        <f aca="false">ETR</f>
        <v>9.22163148039722</v>
      </c>
      <c r="M15" s="0" t="n">
        <f aca="false">IkW</f>
        <v>47.0990739158647</v>
      </c>
      <c r="N15" s="0" t="n">
        <v>2.8</v>
      </c>
    </row>
    <row collapsed="false" customFormat="false" customHeight="false" hidden="false" ht="12.75" outlineLevel="0" r="16">
      <c r="B16" s="0" t="n">
        <v>56</v>
      </c>
      <c r="D16" s="0" t="n">
        <v>7.56</v>
      </c>
      <c r="E16" s="0" t="n">
        <f aca="false">ETR*TANH(alph*B16/ETR)</f>
        <v>7.6563812875367</v>
      </c>
      <c r="F16" s="0" t="n">
        <f aca="false">(E16-D16)^2</f>
        <v>0.00928935258723278</v>
      </c>
      <c r="I16" s="0" t="n">
        <f aca="false">4+I15</f>
        <v>8</v>
      </c>
      <c r="J16" s="0" t="n">
        <f aca="false">ETR*TANHYP(alph*I16/ETR)</f>
        <v>1.55144618445845</v>
      </c>
      <c r="K16" s="0" t="n">
        <f aca="false">alph*I16</f>
        <v>1.56633763064985</v>
      </c>
      <c r="L16" s="0" t="n">
        <f aca="false">ETR</f>
        <v>9.22163148039722</v>
      </c>
      <c r="M16" s="0" t="n">
        <f aca="false">IkW</f>
        <v>47.0990739158647</v>
      </c>
      <c r="N16" s="0" t="n">
        <v>6</v>
      </c>
    </row>
    <row collapsed="false" customFormat="false" customHeight="false" hidden="false" ht="12.75" outlineLevel="0" r="17">
      <c r="B17" s="0" t="n">
        <v>111</v>
      </c>
      <c r="D17" s="0" t="n">
        <v>9.102</v>
      </c>
      <c r="E17" s="0" t="n">
        <f aca="false">ETR*TANH(alph*B17/ETR)</f>
        <v>9.05760098084052</v>
      </c>
      <c r="F17" s="0" t="n">
        <f aca="false">(E17-D17)^2</f>
        <v>0.00197127290232352</v>
      </c>
      <c r="I17" s="0" t="n">
        <f aca="false">4+I16</f>
        <v>12</v>
      </c>
      <c r="J17" s="0" t="n">
        <f aca="false">ETR*TANHYP(alph*I17/ETR)</f>
        <v>2.299954154068</v>
      </c>
      <c r="K17" s="0" t="n">
        <f aca="false">alph*I17</f>
        <v>2.34950644597478</v>
      </c>
      <c r="L17" s="0" t="n">
        <f aca="false">ETR</f>
        <v>9.22163148039722</v>
      </c>
      <c r="M17" s="0" t="n">
        <f aca="false">IkW</f>
        <v>47.0990739158647</v>
      </c>
      <c r="N17" s="0" t="n">
        <v>100</v>
      </c>
    </row>
    <row collapsed="false" customFormat="false" customHeight="false" hidden="false" ht="12.75" outlineLevel="0" r="18">
      <c r="B18" s="8"/>
      <c r="I18" s="0" t="n">
        <f aca="false">4+I17</f>
        <v>16</v>
      </c>
      <c r="J18" s="0" t="n">
        <f aca="false">ETR*TANHYP(alph*I18/ETR)</f>
        <v>3.01748353071742</v>
      </c>
      <c r="K18" s="0" t="n">
        <f aca="false">alph*I18</f>
        <v>3.13267526129971</v>
      </c>
      <c r="L18" s="0" t="n">
        <f aca="false">ETR</f>
        <v>9.22163148039722</v>
      </c>
    </row>
    <row collapsed="false" customFormat="false" customHeight="false" hidden="false" ht="12.75" outlineLevel="0" r="19">
      <c r="B19" s="8"/>
      <c r="I19" s="0" t="n">
        <f aca="false">4+I18</f>
        <v>20</v>
      </c>
      <c r="J19" s="0" t="n">
        <f aca="false">ETR*TANHYP(alph*I19/ETR)</f>
        <v>3.69630176998027</v>
      </c>
      <c r="K19" s="0" t="n">
        <f aca="false">alph*I19</f>
        <v>3.91584407662463</v>
      </c>
      <c r="L19" s="0" t="n">
        <f aca="false">ETR</f>
        <v>9.22163148039722</v>
      </c>
    </row>
    <row collapsed="false" customFormat="false" customHeight="false" hidden="false" ht="12.75" outlineLevel="0" r="20">
      <c r="B20" s="8"/>
      <c r="I20" s="0" t="n">
        <f aca="false">4+I19</f>
        <v>24</v>
      </c>
      <c r="J20" s="0" t="n">
        <f aca="false">ETR*TANHYP(alph*I20/ETR)</f>
        <v>4.33052926224229</v>
      </c>
      <c r="K20" s="0" t="n">
        <f aca="false">alph*I20</f>
        <v>4.69901289194956</v>
      </c>
      <c r="L20" s="0" t="n">
        <f aca="false">ETR</f>
        <v>9.22163148039722</v>
      </c>
    </row>
    <row collapsed="false" customFormat="false" customHeight="false" hidden="false" ht="12.75" outlineLevel="0" r="21">
      <c r="B21" s="8"/>
      <c r="I21" s="0" t="n">
        <f aca="false">4+I20</f>
        <v>28</v>
      </c>
      <c r="J21" s="0" t="n">
        <f aca="false">ETR*TANHYP(alph*I21/ETR)</f>
        <v>4.91622016754951</v>
      </c>
      <c r="K21" s="0" t="n">
        <f aca="false">alph*I21</f>
        <v>5.48218170727449</v>
      </c>
      <c r="L21" s="0" t="n">
        <f aca="false">ETR</f>
        <v>9.22163148039722</v>
      </c>
    </row>
    <row collapsed="false" customFormat="false" customHeight="false" hidden="false" ht="12.75" outlineLevel="0" r="22">
      <c r="B22" s="8"/>
      <c r="I22" s="0" t="n">
        <f aca="false">4+I21</f>
        <v>32</v>
      </c>
      <c r="J22" s="0" t="n">
        <f aca="false">ETR*TANHYP(alph*I22/ETR)</f>
        <v>5.45128884432824</v>
      </c>
      <c r="K22" s="0" t="n">
        <f aca="false">alph*I22</f>
        <v>6.26535052259941</v>
      </c>
      <c r="L22" s="0" t="n">
        <f aca="false">ETR</f>
        <v>9.22163148039722</v>
      </c>
    </row>
    <row collapsed="false" customFormat="false" customHeight="false" hidden="false" ht="12.75" outlineLevel="0" r="23">
      <c r="B23" s="8"/>
      <c r="I23" s="0" t="n">
        <f aca="false">4+I22</f>
        <v>36</v>
      </c>
      <c r="J23" s="0" t="n">
        <f aca="false">ETR*TANHYP(alph*I23/ETR)</f>
        <v>5.93531733332566</v>
      </c>
      <c r="K23" s="0" t="n">
        <f aca="false">alph*I23</f>
        <v>7.04851933792434</v>
      </c>
      <c r="L23" s="0" t="n">
        <f aca="false">ETR</f>
        <v>9.22163148039722</v>
      </c>
    </row>
    <row collapsed="false" customFormat="false" customHeight="false" hidden="false" ht="12.75" outlineLevel="0" r="24">
      <c r="B24" s="8"/>
      <c r="I24" s="0" t="n">
        <f aca="false">4+I23</f>
        <v>40</v>
      </c>
      <c r="J24" s="0" t="n">
        <f aca="false">ETR*TANHYP(alph*I24/ETR)</f>
        <v>6.36928671587198</v>
      </c>
      <c r="K24" s="0" t="n">
        <f aca="false">alph*I24</f>
        <v>7.83168815324927</v>
      </c>
      <c r="L24" s="0" t="n">
        <f aca="false">ETR</f>
        <v>9.22163148039722</v>
      </c>
    </row>
    <row collapsed="false" customFormat="false" customHeight="false" hidden="false" ht="12.75" outlineLevel="0" r="25">
      <c r="B25" s="8"/>
      <c r="I25" s="0" t="n">
        <f aca="false">4+I24</f>
        <v>44</v>
      </c>
      <c r="J25" s="0" t="n">
        <f aca="false">ETR*TANHYP(alph*I25/ETR)</f>
        <v>6.75527400639642</v>
      </c>
      <c r="K25" s="0" t="n">
        <f aca="false">alph*I25</f>
        <v>8.61485696857419</v>
      </c>
      <c r="L25" s="0" t="n">
        <f aca="false">ETR</f>
        <v>9.22163148039722</v>
      </c>
    </row>
    <row collapsed="false" customFormat="false" customHeight="false" hidden="false" ht="12.75" outlineLevel="0" r="26">
      <c r="I26" s="0" t="n">
        <f aca="false">4+I25</f>
        <v>48</v>
      </c>
      <c r="J26" s="0" t="n">
        <f aca="false">ETR*TANHYP(alph*I26/ETR)</f>
        <v>7.09614923087974</v>
      </c>
      <c r="K26" s="0" t="n">
        <f aca="false">alph*I26</f>
        <v>9.39802578389912</v>
      </c>
      <c r="L26" s="0" t="n">
        <f aca="false">ETR</f>
        <v>9.22163148039722</v>
      </c>
    </row>
    <row collapsed="false" customFormat="false" customHeight="false" hidden="false" ht="12.75" outlineLevel="0" r="27">
      <c r="I27" s="0" t="n">
        <f aca="false">4+I26</f>
        <v>52</v>
      </c>
      <c r="J27" s="0" t="n">
        <f aca="false">ETR*TANHYP(alph*I27/ETR)</f>
        <v>7.39529755102525</v>
      </c>
      <c r="K27" s="0" t="n">
        <f aca="false">alph*I27</f>
        <v>10.181194599224</v>
      </c>
      <c r="L27" s="0" t="n">
        <f aca="false">ETR</f>
        <v>9.22163148039722</v>
      </c>
    </row>
    <row collapsed="false" customFormat="false" customHeight="false" hidden="false" ht="12.75" outlineLevel="0" r="28">
      <c r="I28" s="0" t="n">
        <f aca="false">4+I27</f>
        <v>56</v>
      </c>
      <c r="J28" s="0" t="n">
        <f aca="false">ETR*TANHYP(alph*I28/ETR)</f>
        <v>7.6563812875367</v>
      </c>
      <c r="K28" s="0" t="n">
        <f aca="false">alph*I28</f>
        <v>10.964363414549</v>
      </c>
      <c r="L28" s="0" t="n">
        <f aca="false">ETR</f>
        <v>9.22163148039722</v>
      </c>
    </row>
    <row collapsed="false" customFormat="false" customHeight="false" hidden="false" ht="12.75" outlineLevel="0" r="29">
      <c r="I29" s="0" t="n">
        <f aca="false">4+I28</f>
        <v>60</v>
      </c>
      <c r="J29" s="0" t="n">
        <f aca="false">ETR*TANHYP(alph*I29/ETR)</f>
        <v>7.88314813889941</v>
      </c>
      <c r="K29" s="0" t="n">
        <f aca="false">alph*I29</f>
        <v>11.7475322298739</v>
      </c>
      <c r="L29" s="0" t="n">
        <f aca="false">ETR</f>
        <v>9.22163148039722</v>
      </c>
    </row>
    <row collapsed="false" customFormat="false" customHeight="false" hidden="false" ht="12.75" outlineLevel="0" r="30">
      <c r="I30" s="0" t="n">
        <f aca="false">4+I29</f>
        <v>64</v>
      </c>
      <c r="J30" s="0" t="n">
        <f aca="false">ETR*TANHYP(alph*I30/ETR)</f>
        <v>8.0792855391286</v>
      </c>
      <c r="K30" s="0" t="n">
        <f aca="false">alph*I30</f>
        <v>12.5307010451988</v>
      </c>
      <c r="L30" s="0" t="n">
        <f aca="false">ETR</f>
        <v>9.22163148039722</v>
      </c>
    </row>
    <row collapsed="false" customFormat="false" customHeight="false" hidden="false" ht="12.75" outlineLevel="0" r="31">
      <c r="I31" s="0" t="n">
        <f aca="false">4+I30</f>
        <v>68</v>
      </c>
      <c r="J31" s="0" t="n">
        <f aca="false">ETR*TANHYP(alph*I31/ETR)</f>
        <v>8.24831701700385</v>
      </c>
      <c r="K31" s="0" t="n">
        <f aca="false">alph*I31</f>
        <v>13.3138698605238</v>
      </c>
      <c r="L31" s="0" t="n">
        <f aca="false">ETR</f>
        <v>9.22163148039722</v>
      </c>
    </row>
    <row collapsed="false" customFormat="false" customHeight="false" hidden="false" ht="12.75" outlineLevel="0" r="32">
      <c r="I32" s="0" t="n">
        <f aca="false">4+I31</f>
        <v>72</v>
      </c>
      <c r="J32" s="0" t="n">
        <f aca="false">ETR*TANHYP(alph*I32/ETR)</f>
        <v>8.39353427500682</v>
      </c>
      <c r="K32" s="0" t="n">
        <f aca="false">alph*I32</f>
        <v>14.0970386758487</v>
      </c>
      <c r="L32" s="0" t="n">
        <f aca="false">ETR</f>
        <v>9.22163148039722</v>
      </c>
    </row>
    <row collapsed="false" customFormat="false" customHeight="false" hidden="false" ht="12.75" outlineLevel="0" r="33">
      <c r="I33" s="0" t="n">
        <f aca="false">4+I32</f>
        <v>76</v>
      </c>
      <c r="J33" s="0" t="n">
        <f aca="false">ETR*TANHYP(alph*I33/ETR)</f>
        <v>8.51795800181517</v>
      </c>
      <c r="K33" s="0" t="n">
        <f aca="false">alph*I33</f>
        <v>14.8802074911736</v>
      </c>
      <c r="L33" s="0" t="n">
        <f aca="false">ETR</f>
        <v>9.22163148039722</v>
      </c>
    </row>
    <row collapsed="false" customFormat="false" customHeight="false" hidden="false" ht="12.75" outlineLevel="0" r="34">
      <c r="I34" s="0" t="n">
        <f aca="false">4+I33</f>
        <v>80</v>
      </c>
      <c r="J34" s="0" t="n">
        <f aca="false">ETR*TANHYP(alph*I34/ETR)</f>
        <v>8.6243206711242</v>
      </c>
      <c r="K34" s="0" t="n">
        <f aca="false">alph*I34</f>
        <v>15.6633763064985</v>
      </c>
      <c r="L34" s="0" t="n">
        <f aca="false">ETR</f>
        <v>9.22163148039722</v>
      </c>
    </row>
    <row collapsed="false" customFormat="false" customHeight="false" hidden="false" ht="12.75" outlineLevel="0" r="35">
      <c r="I35" s="0" t="n">
        <f aca="false">4+I34</f>
        <v>84</v>
      </c>
      <c r="J35" s="0" t="n">
        <f aca="false">ETR*TANHYP(alph*I35/ETR)</f>
        <v>8.71506534885945</v>
      </c>
      <c r="K35" s="0" t="n">
        <f aca="false">alph*I35</f>
        <v>16.4465451218235</v>
      </c>
      <c r="L35" s="0" t="n">
        <f aca="false">ETR</f>
        <v>9.22163148039722</v>
      </c>
    </row>
    <row collapsed="false" customFormat="false" customHeight="false" hidden="false" ht="12.75" outlineLevel="0" r="36">
      <c r="I36" s="0" t="n">
        <f aca="false">4+I35</f>
        <v>88</v>
      </c>
      <c r="J36" s="0" t="n">
        <f aca="false">ETR*TANHYP(alph*I36/ETR)</f>
        <v>8.79235552839836</v>
      </c>
      <c r="K36" s="0" t="n">
        <f aca="false">alph*I36</f>
        <v>17.2297139371484</v>
      </c>
      <c r="L36" s="0" t="n">
        <f aca="false">ETR</f>
        <v>9.22163148039722</v>
      </c>
    </row>
    <row collapsed="false" customFormat="false" customHeight="false" hidden="false" ht="12.75" outlineLevel="0" r="37">
      <c r="I37" s="0" t="n">
        <f aca="false">4+I36</f>
        <v>92</v>
      </c>
      <c r="J37" s="0" t="n">
        <f aca="false">ETR*TANHYP(alph*I37/ETR)</f>
        <v>8.85809204180893</v>
      </c>
      <c r="K37" s="0" t="n">
        <f aca="false">alph*I37</f>
        <v>18.0128827524733</v>
      </c>
      <c r="L37" s="0" t="n">
        <f aca="false">ETR</f>
        <v>9.22163148039722</v>
      </c>
    </row>
    <row collapsed="false" customFormat="false" customHeight="false" hidden="false" ht="12.75" outlineLevel="0" r="38">
      <c r="I38" s="0" t="n">
        <f aca="false">4+I37</f>
        <v>96</v>
      </c>
      <c r="J38" s="0" t="n">
        <f aca="false">ETR*TANHYP(alph*I38/ETR)</f>
        <v>8.9139340407276</v>
      </c>
      <c r="K38" s="0" t="n">
        <f aca="false">alph*I38</f>
        <v>18.7960515677982</v>
      </c>
      <c r="L38" s="0" t="n">
        <f aca="false">ETR</f>
        <v>9.22163148039722</v>
      </c>
    </row>
    <row collapsed="false" customFormat="false" customHeight="false" hidden="false" ht="12.75" outlineLevel="0" r="39">
      <c r="I39" s="0" t="n">
        <f aca="false">4+I38</f>
        <v>100</v>
      </c>
      <c r="J39" s="0" t="n">
        <f aca="false">ETR*TANHYP(alph*I39/ETR)</f>
        <v>8.96132184952916</v>
      </c>
      <c r="K39" s="0" t="n">
        <f aca="false">alph*I39</f>
        <v>19.5792203831232</v>
      </c>
      <c r="L39" s="0" t="n">
        <f aca="false">ETR</f>
        <v>9.22163148039722</v>
      </c>
    </row>
    <row collapsed="false" customFormat="false" customHeight="false" hidden="false" ht="12.75" outlineLevel="0" r="40">
      <c r="I40" s="0" t="n">
        <f aca="false">4+I39</f>
        <v>104</v>
      </c>
      <c r="J40" s="0" t="n">
        <f aca="false">ETR*TANHYP(alph*I40/ETR)</f>
        <v>9.00150015066748</v>
      </c>
      <c r="K40" s="0" t="n">
        <f aca="false">alph*I40</f>
        <v>20.3623891984481</v>
      </c>
      <c r="L40" s="0" t="n">
        <f aca="false">ETR</f>
        <v>9.22163148039722</v>
      </c>
    </row>
    <row collapsed="false" customFormat="false" customHeight="false" hidden="false" ht="12.75" outlineLevel="0" r="41">
      <c r="I41" s="0" t="n">
        <f aca="false">4+I40</f>
        <v>108</v>
      </c>
      <c r="J41" s="0" t="n">
        <f aca="false">ETR*TANHYP(alph*I41/ETR)</f>
        <v>9.03554047457627</v>
      </c>
      <c r="K41" s="0" t="n">
        <f aca="false">alph*I41</f>
        <v>21.145558013773</v>
      </c>
      <c r="L41" s="0" t="n">
        <f aca="false">ETR</f>
        <v>9.22163148039722</v>
      </c>
    </row>
    <row collapsed="false" customFormat="false" customHeight="false" hidden="false" ht="12.75" outlineLevel="0" r="42">
      <c r="I42" s="0" t="n">
        <f aca="false">4+I41</f>
        <v>112</v>
      </c>
      <c r="J42" s="0" t="n">
        <f aca="false">ETR*TANHYP(alph*I42/ETR)</f>
        <v>9.06436235242002</v>
      </c>
      <c r="K42" s="0" t="n">
        <f aca="false">alph*I42</f>
        <v>21.9287268290979</v>
      </c>
      <c r="L42" s="0" t="n">
        <f aca="false">ETR</f>
        <v>9.22163148039722</v>
      </c>
    </row>
    <row collapsed="false" customFormat="false" customHeight="false" hidden="false" ht="12.75" outlineLevel="0" r="43">
      <c r="I43" s="0" t="n">
        <f aca="false">4+I42</f>
        <v>116</v>
      </c>
      <c r="J43" s="0" t="n">
        <f aca="false">ETR*TANHYP(alph*I43/ETR)</f>
        <v>9.08875277124459</v>
      </c>
      <c r="K43" s="0" t="n">
        <f aca="false">alph*I43</f>
        <v>22.7118956444229</v>
      </c>
      <c r="L43" s="0" t="n">
        <f aca="false">ETR</f>
        <v>9.22163148039722</v>
      </c>
    </row>
    <row collapsed="false" customFormat="false" customHeight="false" hidden="false" ht="12.75" outlineLevel="0" r="44">
      <c r="I44" s="0" t="n">
        <f aca="false">4+I43</f>
        <v>120</v>
      </c>
      <c r="J44" s="0" t="n">
        <f aca="false">ETR*TANHYP(alph*I44/ETR)</f>
        <v>9.10938376939778</v>
      </c>
      <c r="K44" s="0" t="n">
        <f aca="false">alph*I44</f>
        <v>23.4950644597478</v>
      </c>
      <c r="L44" s="0" t="n">
        <f aca="false">ETR</f>
        <v>9.22163148039722</v>
      </c>
    </row>
    <row collapsed="false" customFormat="false" customHeight="false" hidden="false" ht="12.75" outlineLevel="0" r="45">
      <c r="I45" s="0" t="n">
        <f aca="false">4+I44</f>
        <v>124</v>
      </c>
      <c r="J45" s="0" t="n">
        <f aca="false">ETR*TANHYP(alph*I45/ETR)</f>
        <v>9.12682814483614</v>
      </c>
      <c r="K45" s="0" t="n">
        <f aca="false">alph*I45</f>
        <v>24.2782332750727</v>
      </c>
      <c r="L45" s="0" t="n">
        <f aca="false">ETR</f>
        <v>9.22163148039722</v>
      </c>
    </row>
    <row collapsed="false" customFormat="false" customHeight="false" hidden="false" ht="12.75" outlineLevel="0" r="46">
      <c r="I46" s="0" t="n">
        <f aca="false">4+I45</f>
        <v>128</v>
      </c>
      <c r="J46" s="0" t="n">
        <f aca="false">ETR*TANHYP(alph*I46/ETR)</f>
        <v>9.14157333632822</v>
      </c>
      <c r="K46" s="0" t="n">
        <f aca="false">alph*I46</f>
        <v>25.0614020903977</v>
      </c>
      <c r="L46" s="0" t="n">
        <f aca="false">ETR</f>
        <v>9.22163148039722</v>
      </c>
    </row>
    <row collapsed="false" customFormat="false" customHeight="false" hidden="false" ht="12.75" outlineLevel="0" r="47">
      <c r="I47" s="0" t="n">
        <f aca="false">4+I46</f>
        <v>132</v>
      </c>
      <c r="J47" s="0" t="n">
        <f aca="false">ETR*TANHYP(alph*I47/ETR)</f>
        <v>9.15403359061369</v>
      </c>
      <c r="K47" s="0" t="n">
        <f aca="false">alph*I47</f>
        <v>25.8445709057226</v>
      </c>
      <c r="L47" s="0" t="n">
        <f aca="false">ETR</f>
        <v>9.22163148039722</v>
      </c>
    </row>
    <row collapsed="false" customFormat="false" customHeight="false" hidden="false" ht="12.75" outlineLevel="0" r="48">
      <c r="I48" s="0" t="n">
        <f aca="false">4+I47</f>
        <v>136</v>
      </c>
      <c r="J48" s="0" t="n">
        <f aca="false">ETR*TANHYP(alph*I48/ETR)</f>
        <v>9.16456055737167</v>
      </c>
      <c r="K48" s="0" t="n">
        <f aca="false">alph*I48</f>
        <v>26.6277397210475</v>
      </c>
      <c r="L48" s="0" t="n">
        <f aca="false">ETR</f>
        <v>9.22163148039722</v>
      </c>
    </row>
    <row collapsed="false" customFormat="false" customHeight="false" hidden="false" ht="12.75" outlineLevel="0" r="49">
      <c r="I49" s="0" t="n">
        <f aca="false">4+I48</f>
        <v>140</v>
      </c>
      <c r="J49" s="0" t="n">
        <f aca="false">ETR*TANHYP(alph*I49/ETR)</f>
        <v>9.17345246600632</v>
      </c>
      <c r="K49" s="0" t="n">
        <f aca="false">alph*I49</f>
        <v>27.4109085363724</v>
      </c>
      <c r="L49" s="0" t="n">
        <f aca="false">ETR</f>
        <v>9.22163148039722</v>
      </c>
    </row>
    <row collapsed="false" customFormat="false" customHeight="false" hidden="false" ht="12.75" outlineLevel="0" r="50">
      <c r="I50" s="0" t="n">
        <f aca="false">4+I49</f>
        <v>144</v>
      </c>
      <c r="J50" s="0" t="n">
        <f aca="false">ETR*TANHYP(alph*I50/ETR)</f>
        <v>9.18096203939187</v>
      </c>
      <c r="K50" s="0" t="n">
        <f aca="false">alph*I50</f>
        <v>28.1940773516974</v>
      </c>
      <c r="L50" s="0" t="n">
        <f aca="false">ETR</f>
        <v>9.22163148039722</v>
      </c>
    </row>
    <row collapsed="false" customFormat="false" customHeight="false" hidden="false" ht="12.75" outlineLevel="0" r="51">
      <c r="I51" s="0" t="n">
        <f aca="false">4+I50</f>
        <v>148</v>
      </c>
      <c r="J51" s="0" t="n">
        <f aca="false">ETR*TANHYP(alph*I51/ETR)</f>
        <v>9.18730329388505</v>
      </c>
      <c r="K51" s="0" t="n">
        <f aca="false">alph*I51</f>
        <v>28.9772461670223</v>
      </c>
      <c r="L51" s="0" t="n">
        <f aca="false">ETR</f>
        <v>9.22163148039722</v>
      </c>
    </row>
    <row collapsed="false" customFormat="false" customHeight="false" hidden="false" ht="12.75" outlineLevel="0" r="52">
      <c r="I52" s="0" t="n">
        <f aca="false">4+I51</f>
        <v>152</v>
      </c>
      <c r="J52" s="0" t="n">
        <f aca="false">ETR*TANHYP(alph*I52/ETR)</f>
        <v>9.19265736497436</v>
      </c>
      <c r="K52" s="0" t="n">
        <f aca="false">alph*I52</f>
        <v>29.7604149823472</v>
      </c>
      <c r="L52" s="0" t="n">
        <f aca="false">ETR</f>
        <v>9.22163148039722</v>
      </c>
    </row>
    <row collapsed="false" customFormat="false" customHeight="false" hidden="false" ht="12.75" outlineLevel="0" r="53">
      <c r="I53" s="0" t="n">
        <f aca="false">4+I52</f>
        <v>156</v>
      </c>
      <c r="J53" s="0" t="n">
        <f aca="false">ETR*TANHYP(alph*I53/ETR)</f>
        <v>9.19717748586712</v>
      </c>
      <c r="K53" s="0" t="n">
        <f aca="false">alph*I53</f>
        <v>30.5435837976721</v>
      </c>
      <c r="L53" s="0" t="n">
        <f aca="false">ETR</f>
        <v>9.22163148039722</v>
      </c>
    </row>
    <row collapsed="false" customFormat="false" customHeight="false" hidden="false" ht="12.75" outlineLevel="0" r="54">
      <c r="I54" s="0" t="n">
        <f aca="false">4+I53</f>
        <v>160</v>
      </c>
      <c r="J54" s="0" t="n">
        <f aca="false">ETR*TANHYP(alph*I54/ETR)</f>
        <v>9.20099323344213</v>
      </c>
      <c r="K54" s="0" t="n">
        <f aca="false">alph*I54</f>
        <v>31.3267526129971</v>
      </c>
      <c r="L54" s="0" t="n">
        <f aca="false">ETR</f>
        <v>9.22163148039722</v>
      </c>
    </row>
    <row collapsed="false" customFormat="false" customHeight="false" hidden="false" ht="12.75" outlineLevel="0" r="55">
      <c r="I55" s="0" t="n">
        <f aca="false">4+I54</f>
        <v>164</v>
      </c>
      <c r="J55" s="0" t="n">
        <f aca="false">ETR*TANHYP(alph*I55/ETR)</f>
        <v>9.20421414317726</v>
      </c>
      <c r="K55" s="0" t="n">
        <f aca="false">alph*I55</f>
        <v>32.109921428322</v>
      </c>
      <c r="L55" s="0" t="n">
        <f aca="false">ETR</f>
        <v>9.22163148039722</v>
      </c>
    </row>
    <row collapsed="false" customFormat="false" customHeight="false" hidden="false" ht="12.75" outlineLevel="0" r="56">
      <c r="I56" s="0" t="n">
        <f aca="false">4+I55</f>
        <v>168</v>
      </c>
      <c r="J56" s="0" t="n">
        <f aca="false">ETR*TANHYP(alph*I56/ETR)</f>
        <v>9.20693278242765</v>
      </c>
      <c r="K56" s="0" t="n">
        <f aca="false">alph*I56</f>
        <v>32.8930902436469</v>
      </c>
      <c r="L56" s="0" t="n">
        <f aca="false">ETR</f>
        <v>9.22163148039722</v>
      </c>
    </row>
    <row collapsed="false" customFormat="false" customHeight="false" hidden="false" ht="12.75" outlineLevel="0" r="57">
      <c r="I57" s="0" t="n">
        <f aca="false">4+I56</f>
        <v>172</v>
      </c>
      <c r="J57" s="0" t="n">
        <f aca="false">ETR*TANHYP(alph*I57/ETR)</f>
        <v>9.20922736008221</v>
      </c>
      <c r="K57" s="0" t="n">
        <f aca="false">alph*I57</f>
        <v>33.6762590589718</v>
      </c>
      <c r="L57" s="0" t="n">
        <f aca="false">ETR</f>
        <v>9.22163148039722</v>
      </c>
    </row>
    <row collapsed="false" customFormat="false" customHeight="false" hidden="false" ht="12.75" outlineLevel="0" r="58">
      <c r="I58" s="0" t="n">
        <f aca="false">4+I57</f>
        <v>176</v>
      </c>
      <c r="J58" s="0" t="n">
        <f aca="false">ETR*TANHYP(alph*I58/ETR)</f>
        <v>9.21116394031267</v>
      </c>
      <c r="K58" s="0" t="n">
        <f aca="false">alph*I58</f>
        <v>34.4594278742968</v>
      </c>
      <c r="L58" s="0" t="n">
        <f aca="false">ETR</f>
        <v>9.22163148039722</v>
      </c>
    </row>
    <row collapsed="false" customFormat="false" customHeight="false" hidden="false" ht="12.75" outlineLevel="0" r="59">
      <c r="I59" s="0" t="n">
        <f aca="false">4+I58</f>
        <v>180</v>
      </c>
      <c r="J59" s="0" t="n">
        <f aca="false">ETR*TANHYP(alph*I59/ETR)</f>
        <v>9.21279831889506</v>
      </c>
      <c r="K59" s="0" t="n">
        <f aca="false">alph*I59</f>
        <v>35.2425966896217</v>
      </c>
      <c r="L59" s="0" t="n">
        <f aca="false">ETR</f>
        <v>9.22163148039722</v>
      </c>
    </row>
    <row collapsed="false" customFormat="false" customHeight="false" hidden="false" ht="12.75" outlineLevel="0" r="60">
      <c r="I60" s="0" t="n">
        <f aca="false">4+I59</f>
        <v>184</v>
      </c>
      <c r="J60" s="0" t="n">
        <f aca="false">ETR*TANHYP(alph*I60/ETR)</f>
        <v>9.21417761240973</v>
      </c>
      <c r="K60" s="0" t="n">
        <f aca="false">alph*I60</f>
        <v>36.0257655049466</v>
      </c>
      <c r="L60" s="0" t="n">
        <f aca="false">ETR</f>
        <v>9.22163148039722</v>
      </c>
    </row>
    <row collapsed="false" customFormat="false" customHeight="false" hidden="false" ht="12.75" outlineLevel="0" r="61">
      <c r="I61" s="0" t="n">
        <f aca="false">4+I60</f>
        <v>188</v>
      </c>
      <c r="J61" s="0" t="n">
        <f aca="false">ETR*TANHYP(alph*I61/ETR)</f>
        <v>9.21534160345565</v>
      </c>
      <c r="K61" s="0" t="n">
        <f aca="false">alph*I61</f>
        <v>36.8089343202716</v>
      </c>
      <c r="L61" s="0" t="n">
        <f aca="false">ETR</f>
        <v>9.22163148039722</v>
      </c>
    </row>
    <row collapsed="false" customFormat="false" customHeight="false" hidden="false" ht="12.75" outlineLevel="0" r="62">
      <c r="I62" s="0" t="n">
        <f aca="false">4+I61</f>
        <v>192</v>
      </c>
      <c r="J62" s="0" t="n">
        <f aca="false">ETR*TANHYP(alph*I62/ETR)</f>
        <v>9.2163238787677</v>
      </c>
      <c r="K62" s="0" t="n">
        <f aca="false">alph*I62</f>
        <v>37.5921031355965</v>
      </c>
      <c r="L62" s="0" t="n">
        <f aca="false">ETR</f>
        <v>9.22163148039722</v>
      </c>
    </row>
    <row collapsed="false" customFormat="false" customHeight="false" hidden="false" ht="12.75" outlineLevel="0" r="63">
      <c r="I63" s="0" t="n">
        <f aca="false">4+I62</f>
        <v>196</v>
      </c>
      <c r="J63" s="0" t="n">
        <f aca="false">ETR*TANHYP(alph*I63/ETR)</f>
        <v>9.21715279171452</v>
      </c>
      <c r="K63" s="0" t="n">
        <f aca="false">alph*I63</f>
        <v>38.3752719509214</v>
      </c>
      <c r="L63" s="0" t="n">
        <f aca="false">ETR</f>
        <v>9.22163148039722</v>
      </c>
    </row>
    <row collapsed="false" customFormat="false" customHeight="false" hidden="false" ht="12.75" outlineLevel="0" r="64">
      <c r="I64" s="0" t="n">
        <f aca="false">4+I63</f>
        <v>200</v>
      </c>
      <c r="J64" s="0" t="n">
        <f aca="false">ETR*TANHYP(alph*I64/ETR)</f>
        <v>9.21785227598753</v>
      </c>
      <c r="K64" s="0" t="n">
        <f aca="false">alph*I64</f>
        <v>39.1584407662463</v>
      </c>
      <c r="L64" s="0" t="n">
        <f aca="false">ETR</f>
        <v>9.22163148039722</v>
      </c>
    </row>
    <row collapsed="false" customFormat="false" customHeight="false" hidden="false" ht="12.75" outlineLevel="0" r="65">
      <c r="I65" s="0" t="n">
        <f aca="false">4+I64</f>
        <v>204</v>
      </c>
      <c r="J65" s="0" t="n">
        <f aca="false">ETR*TANHYP(alph*I65/ETR)</f>
        <v>9.21844253328289</v>
      </c>
      <c r="K65" s="0" t="n">
        <f aca="false">alph*I65</f>
        <v>39.9416095815713</v>
      </c>
      <c r="L65" s="0" t="n">
        <f aca="false">ETR</f>
        <v>9.22163148039722</v>
      </c>
    </row>
    <row collapsed="false" customFormat="false" customHeight="false" hidden="false" ht="12.75" outlineLevel="0" r="66">
      <c r="I66" s="0" t="n">
        <f aca="false">4+I65</f>
        <v>208</v>
      </c>
      <c r="J66" s="0" t="n">
        <f aca="false">ETR*TANHYP(alph*I66/ETR)</f>
        <v>9.21894061434364</v>
      </c>
      <c r="K66" s="0" t="n">
        <f aca="false">alph*I66</f>
        <v>40.7247783968962</v>
      </c>
      <c r="L66" s="0" t="n">
        <f aca="false">ETR</f>
        <v>9.22163148039722</v>
      </c>
    </row>
    <row collapsed="false" customFormat="false" customHeight="false" hidden="false" ht="12.75" outlineLevel="0" r="67">
      <c r="I67" s="0" t="n">
        <f aca="false">4+I66</f>
        <v>212</v>
      </c>
      <c r="J67" s="0" t="n">
        <f aca="false">ETR*TANHYP(alph*I67/ETR)</f>
        <v>9.21936090979462</v>
      </c>
      <c r="K67" s="0" t="n">
        <f aca="false">alph*I67</f>
        <v>41.5079472122211</v>
      </c>
      <c r="L67" s="0" t="n">
        <f aca="false">ETR</f>
        <v>9.22163148039722</v>
      </c>
    </row>
    <row collapsed="false" customFormat="false" customHeight="false" hidden="false" ht="12.75" outlineLevel="0" r="68">
      <c r="I68" s="0" t="n">
        <f aca="false">4+I67</f>
        <v>216</v>
      </c>
      <c r="J68" s="0" t="n">
        <f aca="false">ETR*TANHYP(alph*I68/ETR)</f>
        <v>9.2197155647011</v>
      </c>
      <c r="K68" s="0" t="n">
        <f aca="false">alph*I68</f>
        <v>42.291116027546</v>
      </c>
      <c r="L68" s="0" t="n">
        <f aca="false">ETR</f>
        <v>9.22163148039722</v>
      </c>
    </row>
    <row collapsed="false" customFormat="false" customHeight="false" hidden="false" ht="12.75" outlineLevel="0" r="69">
      <c r="I69" s="0" t="n">
        <f aca="false">4+I68</f>
        <v>220</v>
      </c>
      <c r="J69" s="0" t="n">
        <f aca="false">ETR*TANHYP(alph*I69/ETR)</f>
        <v>9.22001482865172</v>
      </c>
      <c r="K69" s="0" t="n">
        <f aca="false">alph*I69</f>
        <v>43.074284842871</v>
      </c>
      <c r="L69" s="0" t="n">
        <f aca="false">ETR</f>
        <v>9.22163148039722</v>
      </c>
    </row>
    <row collapsed="false" customFormat="false" customHeight="false" hidden="false" ht="12.75" outlineLevel="0" r="70">
      <c r="I70" s="0" t="n">
        <f aca="false">4+I69</f>
        <v>224</v>
      </c>
      <c r="J70" s="0" t="n">
        <f aca="false">ETR*TANHYP(alph*I70/ETR)</f>
        <v>9.22026735135609</v>
      </c>
      <c r="K70" s="0" t="n">
        <f aca="false">alph*I70</f>
        <v>43.8574536581959</v>
      </c>
      <c r="L70" s="0" t="n">
        <f aca="false">ETR</f>
        <v>9.22163148039722</v>
      </c>
    </row>
    <row collapsed="false" customFormat="false" customHeight="true" hidden="false" ht="11.25" outlineLevel="0" r="71">
      <c r="I71" s="0" t="n">
        <f aca="false">4+I70</f>
        <v>228</v>
      </c>
      <c r="J71" s="0" t="n">
        <f aca="false">ETR*TANHYP(alph*I71/ETR)</f>
        <v>9.22048043221017</v>
      </c>
      <c r="K71" s="0" t="n">
        <f aca="false">alph*I71</f>
        <v>44.6406224735208</v>
      </c>
      <c r="L71" s="0" t="n">
        <f aca="false">ETR</f>
        <v>9.22163148039722</v>
      </c>
    </row>
    <row collapsed="false" customFormat="false" customHeight="false" hidden="false" ht="12.75" outlineLevel="0" r="72">
      <c r="I72" s="0" t="n">
        <f aca="false">4+I71</f>
        <v>232</v>
      </c>
      <c r="J72" s="0" t="n">
        <f aca="false">ETR*TANHYP(alph*I72/ETR)</f>
        <v>9.22066023097888</v>
      </c>
      <c r="K72" s="0" t="n">
        <f aca="false">alph*I72</f>
        <v>45.4237912888457</v>
      </c>
      <c r="L72" s="0" t="n">
        <f aca="false">ETR</f>
        <v>9.22163148039722</v>
      </c>
    </row>
    <row collapsed="false" customFormat="false" customHeight="false" hidden="false" ht="12.75" outlineLevel="0" r="73">
      <c r="I73" s="0" t="n">
        <f aca="false">4+I72</f>
        <v>236</v>
      </c>
      <c r="J73" s="0" t="n">
        <f aca="false">ETR*TANHYP(alph*I73/ETR)</f>
        <v>9.22081194564043</v>
      </c>
      <c r="K73" s="0" t="n">
        <f aca="false">alph*I73</f>
        <v>46.2069601041707</v>
      </c>
      <c r="L73" s="0" t="n">
        <f aca="false">ETR</f>
        <v>9.22163148039722</v>
      </c>
    </row>
    <row collapsed="false" customFormat="false" customHeight="false" hidden="false" ht="12.75" outlineLevel="0" r="74">
      <c r="I74" s="0" t="n">
        <f aca="false">4+I73</f>
        <v>240</v>
      </c>
      <c r="J74" s="0" t="n">
        <f aca="false">ETR*TANHYP(alph*I74/ETR)</f>
        <v>9.22093996250094</v>
      </c>
      <c r="K74" s="0" t="n">
        <f aca="false">alph*I74</f>
        <v>46.9901289194956</v>
      </c>
      <c r="L74" s="0" t="n">
        <f aca="false">ETR</f>
        <v>9.22163148039722</v>
      </c>
    </row>
    <row collapsed="false" customFormat="false" customHeight="false" hidden="false" ht="12.75" outlineLevel="0" r="75">
      <c r="I75" s="0" t="n">
        <f aca="false">4+I74</f>
        <v>244</v>
      </c>
      <c r="J75" s="0" t="n">
        <f aca="false">ETR*TANHYP(alph*I75/ETR)</f>
        <v>9.22104798289647</v>
      </c>
      <c r="K75" s="0" t="n">
        <f aca="false">alph*I75</f>
        <v>47.7732977348205</v>
      </c>
      <c r="L75" s="0" t="n">
        <f aca="false">ETR</f>
        <v>9.22163148039722</v>
      </c>
    </row>
    <row collapsed="false" customFormat="false" customHeight="false" hidden="false" ht="12.75" outlineLevel="0" r="76">
      <c r="I76" s="0" t="n">
        <f aca="false">4+I75</f>
        <v>248</v>
      </c>
      <c r="J76" s="0" t="n">
        <f aca="false">ETR*TANHYP(alph*I76/ETR)</f>
        <v>9.22113913012877</v>
      </c>
      <c r="K76" s="0" t="n">
        <f aca="false">alph*I76</f>
        <v>48.5564665501455</v>
      </c>
      <c r="L76" s="0" t="n">
        <f aca="false">ETR</f>
        <v>9.22163148039722</v>
      </c>
    </row>
    <row collapsed="false" customFormat="false" customHeight="false" hidden="false" ht="12.75" outlineLevel="0" r="77">
      <c r="I77" s="0" t="n">
        <f aca="false">4+I76</f>
        <v>252</v>
      </c>
      <c r="J77" s="0" t="n">
        <f aca="false">ETR*TANHYP(alph*I77/ETR)</f>
        <v>9.22121603971514</v>
      </c>
      <c r="K77" s="0" t="n">
        <f aca="false">alph*I77</f>
        <v>49.3396353654704</v>
      </c>
      <c r="L77" s="0" t="n">
        <f aca="false">ETR</f>
        <v>9.22163148039722</v>
      </c>
    </row>
    <row collapsed="false" customFormat="false" customHeight="false" hidden="false" ht="12.75" outlineLevel="0" r="78">
      <c r="I78" s="0" t="n">
        <f aca="false">4+I77</f>
        <v>256</v>
      </c>
      <c r="J78" s="0" t="n">
        <f aca="false">ETR*TANHYP(alph*I78/ETR)</f>
        <v>9.22128093555352</v>
      </c>
      <c r="K78" s="0" t="n">
        <f aca="false">alph*I78</f>
        <v>50.1228041807953</v>
      </c>
      <c r="L78" s="0" t="n">
        <f aca="false">ETR</f>
        <v>9.22163148039722</v>
      </c>
    </row>
    <row collapsed="false" customFormat="false" customHeight="false" hidden="false" ht="12.75" outlineLevel="0" r="79">
      <c r="I79" s="0" t="n">
        <f aca="false">4+I78</f>
        <v>260</v>
      </c>
      <c r="J79" s="0" t="n">
        <f aca="false">ETR*TANHYP(alph*I79/ETR)</f>
        <v>9.22133569419909</v>
      </c>
      <c r="K79" s="0" t="n">
        <f aca="false">alph*I79</f>
        <v>50.9059729961202</v>
      </c>
      <c r="L79" s="0" t="n">
        <f aca="false">ETR</f>
        <v>9.22163148039722</v>
      </c>
    </row>
    <row collapsed="false" customFormat="false" customHeight="false" hidden="false" ht="12.75" outlineLevel="0" r="80">
      <c r="I80" s="0" t="n">
        <f aca="false">4+I79</f>
        <v>264</v>
      </c>
      <c r="J80" s="0" t="n">
        <f aca="false">ETR*TANHYP(alph*I80/ETR)</f>
        <v>9.22138189910684</v>
      </c>
      <c r="K80" s="0" t="n">
        <f aca="false">alph*I80</f>
        <v>51.6891418114452</v>
      </c>
      <c r="L80" s="0" t="n">
        <f aca="false">ETR</f>
        <v>9.22163148039722</v>
      </c>
    </row>
    <row collapsed="false" customFormat="false" customHeight="false" hidden="false" ht="12.75" outlineLevel="0" r="81">
      <c r="C81" s="0" t="s">
        <v>13</v>
      </c>
      <c r="D81" s="0" t="n">
        <f aca="false">AVERAGE(D13:D22)</f>
        <v>4.1542</v>
      </c>
      <c r="I81" s="0" t="n">
        <f aca="false">4+I80</f>
        <v>268</v>
      </c>
      <c r="J81" s="0" t="n">
        <f aca="false">ETR*TANHYP(alph*I81/ETR)</f>
        <v>9.2214208864056</v>
      </c>
      <c r="K81" s="0" t="n">
        <f aca="false">alph*I81</f>
        <v>52.4723106267701</v>
      </c>
      <c r="L81" s="0" t="n">
        <f aca="false">ETR</f>
        <v>9.22163148039722</v>
      </c>
    </row>
    <row collapsed="false" customFormat="false" customHeight="false" hidden="false" ht="12.75" outlineLevel="0" r="82">
      <c r="C82" s="0" t="s">
        <v>14</v>
      </c>
      <c r="D82" s="0" t="n">
        <f aca="false">(D13-$D$23)^2</f>
        <v>0</v>
      </c>
      <c r="E82" s="0" t="n">
        <f aca="false">(E13-$D$23)^2</f>
        <v>0</v>
      </c>
      <c r="I82" s="0" t="n">
        <f aca="false">4+I81</f>
        <v>272</v>
      </c>
      <c r="J82" s="0" t="n">
        <f aca="false">ETR*TANHYP(alph*I82/ETR)</f>
        <v>9.22145378352502</v>
      </c>
      <c r="K82" s="0" t="n">
        <f aca="false">alph*I82</f>
        <v>53.255479442095</v>
      </c>
      <c r="L82" s="0" t="n">
        <f aca="false">ETR</f>
        <v>9.22163148039722</v>
      </c>
    </row>
    <row collapsed="false" customFormat="false" customHeight="false" hidden="false" ht="12.75" outlineLevel="0" r="83">
      <c r="D83" s="0" t="n">
        <f aca="false">(D14-$D$23)^2</f>
        <v>0.025921</v>
      </c>
      <c r="E83" s="0" t="n">
        <f aca="false">(E14-$D$23)^2</f>
        <v>0.0383230694313587</v>
      </c>
      <c r="I83" s="0" t="n">
        <f aca="false">4+I82</f>
        <v>276</v>
      </c>
      <c r="J83" s="0" t="n">
        <f aca="false">ETR*TANHYP(alph*I83/ETR)</f>
        <v>9.22148154179095</v>
      </c>
      <c r="K83" s="0" t="n">
        <f aca="false">alph*I83</f>
        <v>54.0386482574199</v>
      </c>
      <c r="L83" s="0" t="n">
        <f aca="false">ETR</f>
        <v>9.22163148039722</v>
      </c>
    </row>
    <row collapsed="false" customFormat="false" customHeight="false" hidden="false" ht="12.75" outlineLevel="0" r="84">
      <c r="D84" s="0" t="n">
        <f aca="false">(D15-$D$23)^2</f>
        <v>15.586704</v>
      </c>
      <c r="E84" s="0" t="n">
        <f aca="false">(E15-$D$23)^2</f>
        <v>14.8936263822075</v>
      </c>
      <c r="I84" s="0" t="n">
        <f aca="false">4+I83</f>
        <v>280</v>
      </c>
      <c r="J84" s="0" t="n">
        <f aca="false">ETR*TANHYP(alph*I84/ETR)</f>
        <v>9.22150496393081</v>
      </c>
      <c r="K84" s="0" t="n">
        <f aca="false">alph*I84</f>
        <v>54.8218170727449</v>
      </c>
      <c r="L84" s="0" t="n">
        <f aca="false">ETR</f>
        <v>9.22163148039722</v>
      </c>
    </row>
    <row collapsed="false" customFormat="false" customHeight="false" hidden="false" ht="12.75" outlineLevel="0" r="85">
      <c r="D85" s="0" t="n">
        <f aca="false">(D16-$D$23)^2</f>
        <v>57.1536</v>
      </c>
      <c r="E85" s="0" t="n">
        <f aca="false">(E16-$D$23)^2</f>
        <v>58.6201744201422</v>
      </c>
      <c r="I85" s="0" t="n">
        <f aca="false">4+I84</f>
        <v>284</v>
      </c>
      <c r="J85" s="0" t="n">
        <f aca="false">ETR*TANHYP(alph*I85/ETR)</f>
        <v>9.22152472728341</v>
      </c>
      <c r="K85" s="0" t="n">
        <f aca="false">alph*I85</f>
        <v>55.6049858880698</v>
      </c>
      <c r="L85" s="0" t="n">
        <f aca="false">ETR</f>
        <v>9.22163148039722</v>
      </c>
    </row>
    <row collapsed="false" customFormat="false" customHeight="false" hidden="false" ht="12.75" outlineLevel="0" r="86">
      <c r="D86" s="0" t="n">
        <f aca="false">(D17-$D$23)^2</f>
        <v>82.846404</v>
      </c>
      <c r="E86" s="0" t="n">
        <f aca="false">(E17-$D$23)^2</f>
        <v>82.0401355281232</v>
      </c>
      <c r="I86" s="0" t="n">
        <f aca="false">4+I85</f>
        <v>288</v>
      </c>
      <c r="J86" s="0" t="n">
        <f aca="false">ETR*TANHYP(alph*I86/ETR)</f>
        <v>9.22154140338414</v>
      </c>
      <c r="K86" s="0" t="n">
        <f aca="false">alph*I86</f>
        <v>56.3881547033947</v>
      </c>
      <c r="L86" s="0" t="n">
        <f aca="false">ETR</f>
        <v>9.22163148039722</v>
      </c>
    </row>
    <row collapsed="false" customFormat="false" customHeight="false" hidden="false" ht="12.75" outlineLevel="0" r="87">
      <c r="D87" s="0" t="n">
        <f aca="false">(D18-$D$23)^2</f>
        <v>0</v>
      </c>
      <c r="E87" s="0" t="n">
        <f aca="false">(E18-$D$23)^2</f>
        <v>0</v>
      </c>
      <c r="I87" s="0" t="n">
        <f aca="false">4+I86</f>
        <v>292</v>
      </c>
      <c r="J87" s="0" t="n">
        <f aca="false">ETR*TANHYP(alph*I87/ETR)</f>
        <v>9.22155547449117</v>
      </c>
      <c r="K87" s="0" t="n">
        <f aca="false">alph*I87</f>
        <v>57.1713235187197</v>
      </c>
      <c r="L87" s="0" t="n">
        <f aca="false">ETR</f>
        <v>9.22163148039722</v>
      </c>
    </row>
    <row collapsed="false" customFormat="false" customHeight="false" hidden="false" ht="12.75" outlineLevel="0" r="88">
      <c r="D88" s="0" t="n">
        <f aca="false">(D19-$D$23)^2</f>
        <v>0</v>
      </c>
      <c r="E88" s="0" t="n">
        <f aca="false">(E19-$D$23)^2</f>
        <v>0</v>
      </c>
      <c r="I88" s="0" t="n">
        <f aca="false">4+I87</f>
        <v>296</v>
      </c>
      <c r="J88" s="0" t="n">
        <f aca="false">ETR*TANHYP(alph*I88/ETR)</f>
        <v>9.22156734753059</v>
      </c>
      <c r="K88" s="0" t="n">
        <f aca="false">alph*I88</f>
        <v>57.9544923340446</v>
      </c>
      <c r="L88" s="0" t="n">
        <f aca="false">ETR</f>
        <v>9.22163148039722</v>
      </c>
    </row>
    <row collapsed="false" customFormat="false" customHeight="false" hidden="false" ht="12.75" outlineLevel="0" r="89">
      <c r="D89" s="0" t="n">
        <f aca="false">(D20-$D$23)^2</f>
        <v>0</v>
      </c>
      <c r="E89" s="0" t="n">
        <f aca="false">(E20-$D$23)^2</f>
        <v>0</v>
      </c>
      <c r="I89" s="0" t="n">
        <f aca="false">4+I88</f>
        <v>300</v>
      </c>
      <c r="J89" s="0" t="n">
        <f aca="false">ETR*TANHYP(alph*I89/ETR)</f>
        <v>9.22157736586346</v>
      </c>
      <c r="K89" s="0" t="n">
        <f aca="false">alph*I89</f>
        <v>58.7376611493695</v>
      </c>
      <c r="L89" s="0" t="n">
        <f aca="false">ETR</f>
        <v>9.22163148039722</v>
      </c>
    </row>
    <row collapsed="false" customFormat="false" customHeight="false" hidden="false" ht="12.75" outlineLevel="0" r="90">
      <c r="D90" s="0" t="n">
        <f aca="false">(D21-$D$23)^2</f>
        <v>0</v>
      </c>
      <c r="E90" s="0" t="n">
        <f aca="false">(E21-$D$23)^2</f>
        <v>0</v>
      </c>
      <c r="I90" s="0" t="n">
        <f aca="false">4+I89</f>
        <v>304</v>
      </c>
      <c r="J90" s="0" t="n">
        <f aca="false">ETR*TANHYP(alph*I90/ETR)</f>
        <v>9.22158581921491</v>
      </c>
      <c r="K90" s="0" t="n">
        <f aca="false">alph*I90</f>
        <v>59.5208299646944</v>
      </c>
      <c r="L90" s="0" t="n">
        <f aca="false">ETR</f>
        <v>9.22163148039722</v>
      </c>
    </row>
    <row collapsed="false" customFormat="false" customHeight="false" hidden="false" ht="18.75" outlineLevel="0" r="91">
      <c r="D91" s="0" t="n">
        <f aca="false">(D22-$D$23)^2</f>
        <v>0</v>
      </c>
      <c r="E91" s="0" t="n">
        <f aca="false">(E22-$D$23)^2</f>
        <v>0</v>
      </c>
      <c r="I91" s="0" t="n">
        <f aca="false">4+I90</f>
        <v>308</v>
      </c>
      <c r="J91" s="0" t="n">
        <f aca="false">ETR*TANHYP(alph*I91/ETR)</f>
        <v>9.22159295205232</v>
      </c>
      <c r="K91" s="0" t="n">
        <f aca="false">alph*I91</f>
        <v>60.3039987800194</v>
      </c>
      <c r="L91" s="0" t="n">
        <f aca="false">ETR</f>
        <v>9.22163148039722</v>
      </c>
      <c r="P91" s="9" t="s">
        <v>15</v>
      </c>
    </row>
    <row collapsed="false" customFormat="false" customHeight="false" hidden="false" ht="12.75" outlineLevel="0" r="92">
      <c r="I92" s="0" t="n">
        <f aca="false">4+I91</f>
        <v>312</v>
      </c>
      <c r="J92" s="0" t="n">
        <f aca="false">ETR*TANHYP(alph*I92/ETR)</f>
        <v>9.2215989706549</v>
      </c>
      <c r="K92" s="0" t="n">
        <f aca="false">alph*I92</f>
        <v>61.0871675953443</v>
      </c>
      <c r="L92" s="0" t="n">
        <f aca="false">ETR</f>
        <v>9.22163148039722</v>
      </c>
      <c r="P92" s="0" t="n">
        <v>0</v>
      </c>
      <c r="Q92" s="0" t="n">
        <v>0</v>
      </c>
      <c r="R92" s="0" t="n">
        <f aca="false">Q92*P92</f>
        <v>0</v>
      </c>
      <c r="S92" s="0" t="n">
        <f aca="false">R92*0.5</f>
        <v>0</v>
      </c>
    </row>
    <row collapsed="false" customFormat="false" customHeight="false" hidden="false" ht="12.75" outlineLevel="0" r="93">
      <c r="I93" s="0" t="n">
        <f aca="false">4+I92</f>
        <v>316</v>
      </c>
      <c r="J93" s="0" t="n">
        <f aca="false">ETR*TANHYP(alph*I93/ETR)</f>
        <v>9.22160404907894</v>
      </c>
      <c r="K93" s="0" t="n">
        <f aca="false">alph*I93</f>
        <v>61.8703364106692</v>
      </c>
      <c r="L93" s="0" t="n">
        <f aca="false">ETR</f>
        <v>9.22163148039722</v>
      </c>
      <c r="P93" s="0" t="n">
        <v>0</v>
      </c>
      <c r="Q93" s="0" t="n">
        <v>0</v>
      </c>
      <c r="R93" s="0" t="n">
        <f aca="false">Q93*P93</f>
        <v>0</v>
      </c>
      <c r="S93" s="0" t="n">
        <f aca="false">R93*0.5</f>
        <v>0</v>
      </c>
    </row>
    <row collapsed="false" customFormat="false" customHeight="false" hidden="false" ht="12.75" outlineLevel="0" r="94">
      <c r="I94" s="0" t="n">
        <v>500</v>
      </c>
      <c r="J94" s="0" t="n">
        <f aca="false">ETR*TANHYP(alph*I94/ETR)</f>
        <v>9.22163146930632</v>
      </c>
      <c r="K94" s="0" t="n">
        <f aca="false">alph*I94</f>
        <v>97.8961019156158</v>
      </c>
      <c r="L94" s="0" t="n">
        <f aca="false">ETR</f>
        <v>9.22163148039722</v>
      </c>
      <c r="P94" s="0" t="n">
        <v>0</v>
      </c>
      <c r="Q94" s="0" t="n">
        <v>0</v>
      </c>
      <c r="R94" s="0" t="n">
        <f aca="false">Q94*P94</f>
        <v>0</v>
      </c>
      <c r="S94" s="0" t="n">
        <f aca="false">R94*0.5</f>
        <v>0</v>
      </c>
    </row>
    <row collapsed="false" customFormat="false" customHeight="false" hidden="false" ht="12.75" outlineLevel="0" r="95">
      <c r="P95" s="0" t="n">
        <v>0</v>
      </c>
      <c r="Q95" s="0" t="n">
        <v>0</v>
      </c>
      <c r="R95" s="0" t="n">
        <f aca="false">Q95*P95</f>
        <v>0</v>
      </c>
      <c r="S95" s="0" t="n">
        <f aca="false">R95*0.5</f>
        <v>0</v>
      </c>
    </row>
    <row collapsed="false" customFormat="false" customHeight="false" hidden="false" ht="12.75" outlineLevel="0" r="96">
      <c r="P96" s="0" t="n">
        <v>0</v>
      </c>
      <c r="Q96" s="0" t="n">
        <v>0</v>
      </c>
      <c r="R96" s="0" t="n">
        <f aca="false">Q96*P96</f>
        <v>0</v>
      </c>
      <c r="S96" s="0" t="n">
        <f aca="false">R96*0.5</f>
        <v>0</v>
      </c>
    </row>
    <row collapsed="false" customFormat="false" customHeight="false" hidden="false" ht="12.75" outlineLevel="0" r="97">
      <c r="P97" s="0" t="n">
        <v>0</v>
      </c>
      <c r="Q97" s="0" t="n">
        <v>0</v>
      </c>
      <c r="R97" s="0" t="n">
        <f aca="false">Q97*P97</f>
        <v>0</v>
      </c>
      <c r="S97" s="0" t="n">
        <f aca="false">R97*0.5</f>
        <v>0</v>
      </c>
    </row>
    <row collapsed="false" customFormat="false" customHeight="false" hidden="false" ht="12.75" outlineLevel="0" r="98">
      <c r="P98" s="0" t="n">
        <v>11</v>
      </c>
      <c r="Q98" s="0" t="n">
        <v>0.626</v>
      </c>
      <c r="R98" s="0" t="n">
        <f aca="false">Q98*P98</f>
        <v>6.886</v>
      </c>
      <c r="S98" s="0" t="n">
        <f aca="false">R98*0.5</f>
        <v>3.443</v>
      </c>
    </row>
    <row collapsed="false" customFormat="false" customHeight="false" hidden="false" ht="12.75" outlineLevel="0" r="99">
      <c r="P99" s="0" t="n">
        <v>11</v>
      </c>
      <c r="Q99" s="0" t="n">
        <v>0.723</v>
      </c>
      <c r="R99" s="0" t="n">
        <f aca="false">Q99*P99</f>
        <v>7.953</v>
      </c>
      <c r="S99" s="0" t="n">
        <f aca="false">R99*0.5</f>
        <v>3.9765</v>
      </c>
    </row>
    <row collapsed="false" customFormat="false" customHeight="false" hidden="false" ht="12.75" outlineLevel="0" r="100">
      <c r="P100" s="0" t="n">
        <v>11</v>
      </c>
      <c r="Q100" s="0" t="n">
        <v>0.615</v>
      </c>
      <c r="R100" s="0" t="n">
        <f aca="false">Q100*P100</f>
        <v>6.765</v>
      </c>
      <c r="S100" s="0" t="n">
        <f aca="false">R100*0.5</f>
        <v>3.3825</v>
      </c>
    </row>
    <row collapsed="false" customFormat="false" customHeight="false" hidden="false" ht="12.75" outlineLevel="0" r="101">
      <c r="P101" s="0" t="n">
        <v>11</v>
      </c>
      <c r="Q101" s="0" t="n">
        <v>0.714</v>
      </c>
      <c r="R101" s="0" t="n">
        <f aca="false">Q101*P101</f>
        <v>7.854</v>
      </c>
      <c r="S101" s="0" t="n">
        <f aca="false">R101*0.5</f>
        <v>3.927</v>
      </c>
    </row>
    <row collapsed="false" customFormat="false" customHeight="false" hidden="false" ht="12.75" outlineLevel="0" r="102">
      <c r="P102" s="0" t="n">
        <v>11</v>
      </c>
      <c r="Q102" s="0" t="n">
        <v>0.711</v>
      </c>
      <c r="R102" s="0" t="n">
        <f aca="false">Q102*P102</f>
        <v>7.821</v>
      </c>
      <c r="S102" s="0" t="n">
        <f aca="false">R102*0.5</f>
        <v>3.9105</v>
      </c>
    </row>
    <row collapsed="false" customFormat="false" customHeight="false" hidden="false" ht="12.75" outlineLevel="0" r="103">
      <c r="P103" s="0" t="n">
        <v>11</v>
      </c>
      <c r="Q103" s="0" t="n">
        <v>0.709</v>
      </c>
      <c r="R103" s="0" t="n">
        <f aca="false">Q103*P103</f>
        <v>7.799</v>
      </c>
      <c r="S103" s="0" t="n">
        <f aca="false">R103*0.5</f>
        <v>3.8995</v>
      </c>
    </row>
    <row collapsed="false" customFormat="false" customHeight="false" hidden="false" ht="12.75" outlineLevel="0" r="104">
      <c r="P104" s="0" t="n">
        <v>18</v>
      </c>
      <c r="Q104" s="0" t="n">
        <v>0.503</v>
      </c>
      <c r="R104" s="0" t="n">
        <f aca="false">Q104*P104</f>
        <v>9.054</v>
      </c>
      <c r="S104" s="0" t="n">
        <f aca="false">R104*0.5</f>
        <v>4.527</v>
      </c>
    </row>
    <row collapsed="false" customFormat="false" customHeight="false" hidden="false" ht="12.75" outlineLevel="0" r="105">
      <c r="P105" s="0" t="n">
        <v>18</v>
      </c>
      <c r="Q105" s="0" t="n">
        <v>0.705</v>
      </c>
      <c r="R105" s="0" t="n">
        <f aca="false">Q105*P105</f>
        <v>12.69</v>
      </c>
      <c r="S105" s="0" t="n">
        <f aca="false">R105*0.5</f>
        <v>6.345</v>
      </c>
    </row>
    <row collapsed="false" customFormat="false" customHeight="false" hidden="false" ht="12.75" outlineLevel="0" r="106">
      <c r="P106" s="0" t="n">
        <v>18</v>
      </c>
      <c r="Q106" s="0" t="n">
        <v>0.592</v>
      </c>
      <c r="R106" s="0" t="n">
        <f aca="false">Q106*P106</f>
        <v>10.656</v>
      </c>
      <c r="S106" s="0" t="n">
        <f aca="false">R106*0.5</f>
        <v>5.328</v>
      </c>
    </row>
    <row collapsed="false" customFormat="false" customHeight="false" hidden="false" ht="12.75" outlineLevel="0" r="107">
      <c r="P107" s="0" t="n">
        <v>18</v>
      </c>
      <c r="Q107" s="0" t="n">
        <v>0.684</v>
      </c>
      <c r="R107" s="0" t="n">
        <f aca="false">Q107*P107</f>
        <v>12.312</v>
      </c>
      <c r="S107" s="0" t="n">
        <f aca="false">R107*0.5</f>
        <v>6.156</v>
      </c>
    </row>
    <row collapsed="false" customFormat="false" customHeight="false" hidden="false" ht="12.75" outlineLevel="0" r="108">
      <c r="P108" s="0" t="n">
        <v>18</v>
      </c>
      <c r="Q108" s="0" t="n">
        <v>0.673</v>
      </c>
      <c r="R108" s="0" t="n">
        <f aca="false">Q108*P108</f>
        <v>12.114</v>
      </c>
      <c r="S108" s="0" t="n">
        <f aca="false">R108*0.5</f>
        <v>6.057</v>
      </c>
    </row>
    <row collapsed="false" customFormat="false" customHeight="false" hidden="false" ht="12.75" outlineLevel="0" r="109">
      <c r="P109" s="0" t="n">
        <v>18</v>
      </c>
      <c r="Q109" s="0" t="n">
        <v>0.659</v>
      </c>
      <c r="R109" s="0" t="n">
        <f aca="false">Q109*P109</f>
        <v>11.862</v>
      </c>
      <c r="S109" s="0" t="n">
        <f aca="false">R109*0.5</f>
        <v>5.931</v>
      </c>
    </row>
    <row collapsed="false" customFormat="false" customHeight="false" hidden="false" ht="12.75" outlineLevel="0" r="110">
      <c r="P110" s="0" t="n">
        <v>28</v>
      </c>
      <c r="Q110" s="0" t="n">
        <v>0.405</v>
      </c>
      <c r="R110" s="0" t="n">
        <f aca="false">Q110*P110</f>
        <v>11.34</v>
      </c>
      <c r="S110" s="0" t="n">
        <f aca="false">R110*0.5</f>
        <v>5.67</v>
      </c>
    </row>
    <row collapsed="false" customFormat="false" customHeight="false" hidden="false" ht="12.75" outlineLevel="0" r="111">
      <c r="P111" s="0" t="n">
        <v>28</v>
      </c>
      <c r="Q111" s="0" t="n">
        <v>0.62</v>
      </c>
      <c r="R111" s="0" t="n">
        <f aca="false">Q111*P111</f>
        <v>17.36</v>
      </c>
      <c r="S111" s="0" t="n">
        <f aca="false">R111*0.5</f>
        <v>8.68</v>
      </c>
    </row>
    <row collapsed="false" customFormat="false" customHeight="false" hidden="false" ht="12.75" outlineLevel="0" r="112">
      <c r="P112" s="0" t="n">
        <v>28</v>
      </c>
      <c r="Q112" s="0" t="n">
        <v>0.546</v>
      </c>
      <c r="R112" s="0" t="n">
        <f aca="false">Q112*P112</f>
        <v>15.288</v>
      </c>
      <c r="S112" s="0" t="n">
        <f aca="false">R112*0.5</f>
        <v>7.644</v>
      </c>
    </row>
    <row collapsed="false" customFormat="false" customHeight="false" hidden="false" ht="12.75" outlineLevel="0" r="113">
      <c r="P113" s="0" t="n">
        <v>28</v>
      </c>
      <c r="Q113" s="0" t="n">
        <v>0.592</v>
      </c>
      <c r="R113" s="0" t="n">
        <f aca="false">Q113*P113</f>
        <v>16.576</v>
      </c>
      <c r="S113" s="0" t="n">
        <f aca="false">R113*0.5</f>
        <v>8.288</v>
      </c>
    </row>
    <row collapsed="false" customFormat="false" customHeight="false" hidden="false" ht="12.75" outlineLevel="0" r="114">
      <c r="P114" s="0" t="n">
        <v>28</v>
      </c>
      <c r="Q114" s="0" t="n">
        <v>0.577</v>
      </c>
      <c r="R114" s="0" t="n">
        <f aca="false">Q114*P114</f>
        <v>16.156</v>
      </c>
      <c r="S114" s="0" t="n">
        <f aca="false">R114*0.5</f>
        <v>8.078</v>
      </c>
    </row>
    <row collapsed="false" customFormat="false" customHeight="false" hidden="false" ht="12.75" outlineLevel="0" r="115">
      <c r="P115" s="0" t="n">
        <v>28</v>
      </c>
      <c r="Q115" s="0" t="n">
        <v>0.55</v>
      </c>
      <c r="R115" s="0" t="n">
        <f aca="false">Q115*P115</f>
        <v>15.4</v>
      </c>
      <c r="S115" s="0" t="n">
        <f aca="false">R115*0.5</f>
        <v>7.7</v>
      </c>
    </row>
    <row collapsed="false" customFormat="false" customHeight="false" hidden="false" ht="12.75" outlineLevel="0" r="116">
      <c r="P116" s="0" t="n">
        <v>37</v>
      </c>
      <c r="Q116" s="0" t="n">
        <v>0.367</v>
      </c>
      <c r="R116" s="0" t="n">
        <f aca="false">Q116*P116</f>
        <v>13.579</v>
      </c>
      <c r="S116" s="0" t="n">
        <f aca="false">R116*0.5</f>
        <v>6.7895</v>
      </c>
    </row>
    <row collapsed="false" customFormat="false" customHeight="false" hidden="false" ht="12.75" outlineLevel="0" r="117">
      <c r="P117" s="0" t="n">
        <v>37</v>
      </c>
      <c r="Q117" s="0" t="n">
        <v>0.533</v>
      </c>
      <c r="R117" s="0" t="n">
        <f aca="false">Q117*P117</f>
        <v>19.721</v>
      </c>
      <c r="S117" s="0" t="n">
        <f aca="false">R117*0.5</f>
        <v>9.8605</v>
      </c>
    </row>
    <row collapsed="false" customFormat="false" customHeight="false" hidden="false" ht="12.75" outlineLevel="0" r="118">
      <c r="P118" s="0" t="n">
        <v>37</v>
      </c>
      <c r="Q118" s="0" t="n">
        <v>0.485</v>
      </c>
      <c r="R118" s="0" t="n">
        <f aca="false">Q118*P118</f>
        <v>17.945</v>
      </c>
      <c r="S118" s="0" t="n">
        <f aca="false">R118*0.5</f>
        <v>8.9725</v>
      </c>
    </row>
    <row collapsed="false" customFormat="false" customHeight="false" hidden="false" ht="12.75" outlineLevel="0" r="119">
      <c r="P119" s="0" t="n">
        <v>37</v>
      </c>
      <c r="Q119" s="0" t="n">
        <v>0.501</v>
      </c>
      <c r="R119" s="0" t="n">
        <f aca="false">Q119*P119</f>
        <v>18.537</v>
      </c>
      <c r="S119" s="0" t="n">
        <f aca="false">R119*0.5</f>
        <v>9.2685</v>
      </c>
    </row>
    <row collapsed="false" customFormat="false" customHeight="false" hidden="false" ht="12.75" outlineLevel="0" r="120">
      <c r="P120" s="0" t="n">
        <v>37</v>
      </c>
      <c r="Q120" s="0" t="n">
        <v>0.5</v>
      </c>
      <c r="R120" s="0" t="n">
        <f aca="false">Q120*P120</f>
        <v>18.5</v>
      </c>
      <c r="S120" s="0" t="n">
        <f aca="false">R120*0.5</f>
        <v>9.25</v>
      </c>
    </row>
    <row collapsed="false" customFormat="false" customHeight="false" hidden="false" ht="12.75" outlineLevel="0" r="121">
      <c r="P121" s="0" t="n">
        <v>37</v>
      </c>
      <c r="Q121" s="0" t="n">
        <v>0.455</v>
      </c>
      <c r="R121" s="0" t="n">
        <f aca="false">Q121*P121</f>
        <v>16.835</v>
      </c>
      <c r="S121" s="0" t="n">
        <f aca="false">R121*0.5</f>
        <v>8.4175</v>
      </c>
    </row>
    <row collapsed="false" customFormat="false" customHeight="false" hidden="false" ht="12.75" outlineLevel="0" r="122">
      <c r="P122" s="0" t="n">
        <v>52</v>
      </c>
      <c r="Q122" s="0" t="n">
        <v>0.301</v>
      </c>
      <c r="R122" s="0" t="n">
        <f aca="false">Q122*P122</f>
        <v>15.652</v>
      </c>
      <c r="S122" s="0" t="n">
        <f aca="false">R122*0.5</f>
        <v>7.826</v>
      </c>
    </row>
    <row collapsed="false" customFormat="false" customHeight="false" hidden="false" ht="12.75" outlineLevel="0" r="123">
      <c r="F123" s="4"/>
      <c r="P123" s="0" t="n">
        <v>52</v>
      </c>
      <c r="Q123" s="0" t="n">
        <v>0.417</v>
      </c>
      <c r="R123" s="0" t="n">
        <f aca="false">Q123*P123</f>
        <v>21.684</v>
      </c>
      <c r="S123" s="0" t="n">
        <f aca="false">R123*0.5</f>
        <v>10.842</v>
      </c>
    </row>
    <row collapsed="false" customFormat="false" customHeight="false" hidden="false" ht="12.75" outlineLevel="0" r="124">
      <c r="G124" s="4"/>
      <c r="P124" s="0" t="n">
        <v>52</v>
      </c>
      <c r="Q124" s="0" t="n">
        <v>0.38</v>
      </c>
      <c r="R124" s="0" t="n">
        <f aca="false">Q124*P124</f>
        <v>19.76</v>
      </c>
      <c r="S124" s="0" t="n">
        <f aca="false">R124*0.5</f>
        <v>9.88</v>
      </c>
    </row>
    <row collapsed="false" customFormat="false" customHeight="false" hidden="false" ht="12.75" outlineLevel="0" r="125">
      <c r="P125" s="0" t="n">
        <v>52</v>
      </c>
      <c r="Q125" s="0" t="n">
        <v>0.378</v>
      </c>
      <c r="R125" s="0" t="n">
        <f aca="false">Q125*P125</f>
        <v>19.656</v>
      </c>
      <c r="S125" s="0" t="n">
        <f aca="false">R125*0.5</f>
        <v>9.828</v>
      </c>
    </row>
    <row collapsed="false" customFormat="false" customHeight="false" hidden="false" ht="12.75" outlineLevel="0" r="126">
      <c r="P126" s="0" t="n">
        <v>52</v>
      </c>
      <c r="Q126" s="0" t="n">
        <v>0.379</v>
      </c>
      <c r="R126" s="0" t="n">
        <f aca="false">Q126*P126</f>
        <v>19.708</v>
      </c>
      <c r="S126" s="0" t="n">
        <f aca="false">R126*0.5</f>
        <v>9.854</v>
      </c>
    </row>
    <row collapsed="false" customFormat="false" customHeight="false" hidden="false" ht="12.75" outlineLevel="0" r="127">
      <c r="B127" s="10"/>
      <c r="C127" s="10"/>
      <c r="P127" s="0" t="n">
        <v>52</v>
      </c>
      <c r="Q127" s="0" t="n">
        <v>0.336</v>
      </c>
      <c r="R127" s="0" t="n">
        <f aca="false">Q127*P127</f>
        <v>17.472</v>
      </c>
      <c r="S127" s="0" t="n">
        <f aca="false">R127*0.5</f>
        <v>8.736</v>
      </c>
    </row>
    <row collapsed="false" customFormat="false" customHeight="false" hidden="false" ht="12.75" outlineLevel="0" r="128">
      <c r="B128" s="10"/>
      <c r="C128" s="10"/>
      <c r="P128" s="0" t="n">
        <v>72</v>
      </c>
      <c r="Q128" s="0" t="n">
        <v>0.232</v>
      </c>
      <c r="R128" s="0" t="n">
        <f aca="false">Q128*P128</f>
        <v>16.704</v>
      </c>
      <c r="S128" s="0" t="n">
        <f aca="false">R128*0.5</f>
        <v>8.352</v>
      </c>
    </row>
    <row collapsed="false" customFormat="false" customHeight="false" hidden="false" ht="12.75" outlineLevel="0" r="129">
      <c r="B129" s="10"/>
      <c r="C129" s="10"/>
      <c r="P129" s="0" t="n">
        <v>72</v>
      </c>
      <c r="Q129" s="0" t="n">
        <v>0.316</v>
      </c>
      <c r="R129" s="0" t="n">
        <f aca="false">Q129*P129</f>
        <v>22.752</v>
      </c>
      <c r="S129" s="0" t="n">
        <f aca="false">R129*0.5</f>
        <v>11.376</v>
      </c>
    </row>
    <row collapsed="false" customFormat="false" customHeight="false" hidden="false" ht="12.75" outlineLevel="0" r="130">
      <c r="B130" s="10"/>
      <c r="C130" s="10"/>
      <c r="P130" s="0" t="n">
        <v>72</v>
      </c>
      <c r="Q130" s="0" t="n">
        <v>0.279</v>
      </c>
      <c r="R130" s="0" t="n">
        <f aca="false">Q130*P130</f>
        <v>20.088</v>
      </c>
      <c r="S130" s="0" t="n">
        <f aca="false">R130*0.5</f>
        <v>10.044</v>
      </c>
    </row>
    <row collapsed="false" customFormat="false" customHeight="false" hidden="false" ht="12.75" outlineLevel="0" r="131">
      <c r="B131" s="10"/>
      <c r="C131" s="10"/>
      <c r="P131" s="0" t="n">
        <v>72</v>
      </c>
      <c r="Q131" s="0" t="n">
        <v>0.274</v>
      </c>
      <c r="R131" s="0" t="n">
        <f aca="false">Q131*P131</f>
        <v>19.728</v>
      </c>
      <c r="S131" s="0" t="n">
        <f aca="false">R131*0.5</f>
        <v>9.864</v>
      </c>
    </row>
    <row collapsed="false" customFormat="false" customHeight="false" hidden="false" ht="12.75" outlineLevel="0" r="132">
      <c r="B132" s="10"/>
      <c r="C132" s="10"/>
      <c r="P132" s="0" t="n">
        <v>72</v>
      </c>
      <c r="Q132" s="0" t="n">
        <v>0.282</v>
      </c>
      <c r="R132" s="0" t="n">
        <f aca="false">Q132*P132</f>
        <v>20.304</v>
      </c>
      <c r="S132" s="0" t="n">
        <f aca="false">R132*0.5</f>
        <v>10.152</v>
      </c>
    </row>
    <row collapsed="false" customFormat="false" customHeight="false" hidden="false" ht="12.75" outlineLevel="0" r="133">
      <c r="B133" s="10"/>
      <c r="C133" s="10"/>
      <c r="P133" s="0" t="n">
        <v>72</v>
      </c>
      <c r="Q133" s="0" t="n">
        <v>0.24</v>
      </c>
      <c r="R133" s="0" t="n">
        <f aca="false">Q133*P133</f>
        <v>17.28</v>
      </c>
      <c r="S133" s="0" t="n">
        <f aca="false">R133*0.5</f>
        <v>8.64</v>
      </c>
    </row>
    <row collapsed="false" customFormat="false" customHeight="false" hidden="false" ht="12.75" outlineLevel="0" r="134">
      <c r="B134" s="10"/>
      <c r="C134" s="10"/>
      <c r="P134" s="0" t="n">
        <v>104</v>
      </c>
      <c r="Q134" s="0" t="n">
        <v>0.162</v>
      </c>
      <c r="R134" s="0" t="n">
        <f aca="false">Q134*P134</f>
        <v>16.848</v>
      </c>
      <c r="S134" s="0" t="n">
        <f aca="false">R134*0.5</f>
        <v>8.424</v>
      </c>
    </row>
    <row collapsed="false" customFormat="false" customHeight="false" hidden="false" ht="12.75" outlineLevel="0" r="135">
      <c r="B135" s="10"/>
      <c r="C135" s="10"/>
      <c r="P135" s="0" t="n">
        <v>104</v>
      </c>
      <c r="Q135" s="0" t="n">
        <v>0.213</v>
      </c>
      <c r="R135" s="0" t="n">
        <f aca="false">Q135*P135</f>
        <v>22.152</v>
      </c>
      <c r="S135" s="0" t="n">
        <f aca="false">R135*0.5</f>
        <v>11.076</v>
      </c>
    </row>
    <row collapsed="false" customFormat="false" customHeight="false" hidden="false" ht="12.75" outlineLevel="0" r="136">
      <c r="B136" s="10"/>
      <c r="C136" s="10"/>
      <c r="P136" s="0" t="n">
        <v>104</v>
      </c>
      <c r="Q136" s="0" t="n">
        <v>0.179</v>
      </c>
      <c r="R136" s="0" t="n">
        <f aca="false">Q136*P136</f>
        <v>18.616</v>
      </c>
      <c r="S136" s="0" t="n">
        <f aca="false">R136*0.5</f>
        <v>9.308</v>
      </c>
    </row>
    <row collapsed="false" customFormat="false" customHeight="false" hidden="false" ht="12.75" outlineLevel="0" r="137">
      <c r="B137" s="10"/>
      <c r="C137" s="10"/>
      <c r="P137" s="0" t="n">
        <v>104</v>
      </c>
      <c r="Q137" s="0" t="n">
        <v>0.184</v>
      </c>
      <c r="R137" s="0" t="n">
        <f aca="false">Q137*P137</f>
        <v>19.136</v>
      </c>
      <c r="S137" s="0" t="n">
        <f aca="false">R137*0.5</f>
        <v>9.568</v>
      </c>
    </row>
    <row collapsed="false" customFormat="false" customHeight="false" hidden="false" ht="12.75" outlineLevel="0" r="138">
      <c r="B138" s="10"/>
      <c r="C138" s="10"/>
      <c r="P138" s="0" t="n">
        <v>104</v>
      </c>
      <c r="Q138" s="0" t="n">
        <v>0.198</v>
      </c>
      <c r="R138" s="0" t="n">
        <f aca="false">Q138*P138</f>
        <v>20.592</v>
      </c>
      <c r="S138" s="0" t="n">
        <f aca="false">R138*0.5</f>
        <v>10.296</v>
      </c>
    </row>
    <row collapsed="false" customFormat="false" customHeight="false" hidden="false" ht="12.75" outlineLevel="0" r="139">
      <c r="B139" s="10"/>
      <c r="C139" s="10"/>
      <c r="P139" s="0" t="n">
        <v>104</v>
      </c>
      <c r="Q139" s="0" t="n">
        <v>0.156</v>
      </c>
      <c r="R139" s="0" t="n">
        <f aca="false">Q139*P139</f>
        <v>16.224</v>
      </c>
      <c r="S139" s="0" t="n">
        <f aca="false">R139*0.5</f>
        <v>8.112</v>
      </c>
    </row>
    <row collapsed="false" customFormat="false" customHeight="false" hidden="false" ht="12.75" outlineLevel="0" r="140">
      <c r="B140" s="10"/>
      <c r="C140" s="10"/>
      <c r="P140" s="0" t="n">
        <v>149</v>
      </c>
      <c r="Q140" s="0" t="n">
        <v>0.12</v>
      </c>
      <c r="R140" s="0" t="n">
        <f aca="false">Q140*P140</f>
        <v>17.88</v>
      </c>
      <c r="S140" s="0" t="n">
        <f aca="false">R140*0.5</f>
        <v>8.94</v>
      </c>
    </row>
    <row collapsed="false" customFormat="false" customHeight="false" hidden="false" ht="12.75" outlineLevel="0" r="141">
      <c r="B141" s="10"/>
      <c r="C141" s="10"/>
      <c r="P141" s="0" t="n">
        <v>149</v>
      </c>
      <c r="Q141" s="0" t="n">
        <v>0.147</v>
      </c>
      <c r="R141" s="0" t="n">
        <f aca="false">Q141*P141</f>
        <v>21.903</v>
      </c>
      <c r="S141" s="0" t="n">
        <f aca="false">R141*0.5</f>
        <v>10.9515</v>
      </c>
    </row>
    <row collapsed="false" customFormat="false" customHeight="false" hidden="false" ht="12.75" outlineLevel="0" r="142">
      <c r="B142" s="10"/>
      <c r="C142" s="10"/>
      <c r="P142" s="0" t="n">
        <v>149</v>
      </c>
      <c r="Q142" s="0" t="n">
        <v>0.157</v>
      </c>
      <c r="R142" s="0" t="n">
        <f aca="false">Q142*P142</f>
        <v>23.393</v>
      </c>
      <c r="S142" s="0" t="n">
        <f aca="false">R142*0.5</f>
        <v>11.6965</v>
      </c>
    </row>
    <row collapsed="false" customFormat="false" customHeight="false" hidden="false" ht="12.75" outlineLevel="0" r="143">
      <c r="B143" s="10"/>
      <c r="C143" s="10"/>
      <c r="P143" s="0" t="n">
        <v>149</v>
      </c>
      <c r="Q143" s="0" t="n">
        <v>0.125</v>
      </c>
      <c r="R143" s="0" t="n">
        <f aca="false">Q143*P143</f>
        <v>18.625</v>
      </c>
      <c r="S143" s="0" t="n">
        <f aca="false">R143*0.5</f>
        <v>9.3125</v>
      </c>
    </row>
    <row collapsed="false" customFormat="false" customHeight="false" hidden="false" ht="12.75" outlineLevel="0" r="144">
      <c r="B144" s="10"/>
      <c r="C144" s="10"/>
      <c r="P144" s="0" t="n">
        <v>149</v>
      </c>
      <c r="Q144" s="0" t="n">
        <v>0.124</v>
      </c>
      <c r="R144" s="0" t="n">
        <f aca="false">Q144*P144</f>
        <v>18.476</v>
      </c>
      <c r="S144" s="0" t="n">
        <f aca="false">R144*0.5</f>
        <v>9.238</v>
      </c>
    </row>
    <row collapsed="false" customFormat="false" customHeight="false" hidden="false" ht="12.75" outlineLevel="0" r="145">
      <c r="A145" s="11"/>
      <c r="B145" s="10"/>
      <c r="C145" s="10"/>
      <c r="P145" s="0" t="n">
        <v>149</v>
      </c>
      <c r="Q145" s="0" t="n">
        <v>0.102</v>
      </c>
      <c r="R145" s="0" t="n">
        <f aca="false">Q145*P145</f>
        <v>15.198</v>
      </c>
      <c r="S145" s="0" t="n">
        <f aca="false">R145*0.5</f>
        <v>7.599</v>
      </c>
    </row>
    <row collapsed="false" customFormat="false" customHeight="false" hidden="false" ht="12.75" outlineLevel="0" r="146">
      <c r="B146" s="10"/>
      <c r="C146" s="10"/>
      <c r="P146" s="0" t="n">
        <v>218</v>
      </c>
      <c r="Q146" s="0" t="n">
        <v>0.075</v>
      </c>
      <c r="R146" s="0" t="n">
        <f aca="false">Q146*P146</f>
        <v>16.35</v>
      </c>
      <c r="S146" s="0" t="n">
        <f aca="false">R146*0.5</f>
        <v>8.175</v>
      </c>
    </row>
    <row collapsed="false" customFormat="false" customHeight="false" hidden="false" ht="12.75" outlineLevel="0" r="147">
      <c r="B147" s="10"/>
      <c r="C147" s="10"/>
      <c r="P147" s="0" t="n">
        <v>218</v>
      </c>
      <c r="Q147" s="0" t="n">
        <v>0.095</v>
      </c>
      <c r="R147" s="0" t="n">
        <f aca="false">Q147*P147</f>
        <v>20.71</v>
      </c>
      <c r="S147" s="0" t="n">
        <f aca="false">R147*0.5</f>
        <v>10.355</v>
      </c>
    </row>
    <row collapsed="false" customFormat="false" customHeight="false" hidden="false" ht="12.75" outlineLevel="0" r="148">
      <c r="B148" s="10"/>
      <c r="C148" s="10"/>
      <c r="D148" s="10"/>
      <c r="P148" s="0" t="n">
        <v>218</v>
      </c>
      <c r="Q148" s="0" t="n">
        <v>0.082</v>
      </c>
      <c r="R148" s="0" t="n">
        <f aca="false">Q148*P148</f>
        <v>17.876</v>
      </c>
      <c r="S148" s="0" t="n">
        <f aca="false">R148*0.5</f>
        <v>8.938</v>
      </c>
    </row>
    <row collapsed="false" customFormat="false" customHeight="false" hidden="false" ht="12.75" outlineLevel="0" r="149">
      <c r="B149" s="10"/>
      <c r="C149" s="10"/>
      <c r="D149" s="10"/>
      <c r="P149" s="0" t="n">
        <v>218</v>
      </c>
      <c r="Q149" s="0" t="n">
        <v>0.077</v>
      </c>
      <c r="R149" s="0" t="n">
        <f aca="false">Q149*P149</f>
        <v>16.786</v>
      </c>
      <c r="S149" s="0" t="n">
        <f aca="false">R149*0.5</f>
        <v>8.393</v>
      </c>
    </row>
    <row collapsed="false" customFormat="false" customHeight="false" hidden="false" ht="12.75" outlineLevel="0" r="150">
      <c r="B150" s="10"/>
      <c r="C150" s="10"/>
      <c r="D150" s="10"/>
      <c r="P150" s="0" t="n">
        <v>218</v>
      </c>
      <c r="Q150" s="0" t="n">
        <v>0.081</v>
      </c>
      <c r="R150" s="0" t="n">
        <f aca="false">Q150*P150</f>
        <v>17.658</v>
      </c>
      <c r="S150" s="0" t="n">
        <f aca="false">R150*0.5</f>
        <v>8.829</v>
      </c>
    </row>
    <row collapsed="false" customFormat="false" customHeight="false" hidden="false" ht="12.75" outlineLevel="0" r="151">
      <c r="B151" s="10"/>
      <c r="C151" s="10"/>
      <c r="D151" s="10"/>
      <c r="P151" s="0" t="n">
        <v>218</v>
      </c>
      <c r="Q151" s="0" t="n">
        <v>0.071</v>
      </c>
      <c r="R151" s="0" t="n">
        <f aca="false">Q151*P151</f>
        <v>15.478</v>
      </c>
      <c r="S151" s="0" t="n">
        <f aca="false">R151*0.5</f>
        <v>7.739</v>
      </c>
    </row>
    <row collapsed="false" customFormat="false" customHeight="false" hidden="false" ht="12.75" outlineLevel="0" r="152">
      <c r="B152" s="10"/>
      <c r="C152" s="10"/>
      <c r="D152" s="10"/>
      <c r="P152" s="0" t="n">
        <v>318</v>
      </c>
      <c r="Q152" s="0" t="n">
        <v>0.05</v>
      </c>
      <c r="R152" s="0" t="n">
        <f aca="false">Q152*P152</f>
        <v>15.9</v>
      </c>
      <c r="S152" s="0" t="n">
        <f aca="false">R152*0.5</f>
        <v>7.95</v>
      </c>
    </row>
    <row collapsed="false" customFormat="false" customHeight="false" hidden="false" ht="12.75" outlineLevel="0" r="153">
      <c r="B153" s="10"/>
      <c r="C153" s="10"/>
      <c r="D153" s="10"/>
      <c r="P153" s="0" t="n">
        <v>318</v>
      </c>
      <c r="Q153" s="0" t="n">
        <v>0.059</v>
      </c>
      <c r="R153" s="0" t="n">
        <f aca="false">Q153*P153</f>
        <v>18.762</v>
      </c>
      <c r="S153" s="0" t="n">
        <f aca="false">R153*0.5</f>
        <v>9.381</v>
      </c>
    </row>
    <row collapsed="false" customFormat="false" customHeight="false" hidden="false" ht="12.75" outlineLevel="0" r="154">
      <c r="B154" s="10"/>
      <c r="C154" s="10"/>
      <c r="D154" s="10"/>
      <c r="P154" s="0" t="n">
        <v>318</v>
      </c>
      <c r="Q154" s="0" t="n">
        <v>0.049</v>
      </c>
      <c r="R154" s="0" t="n">
        <f aca="false">Q154*P154</f>
        <v>15.582</v>
      </c>
      <c r="S154" s="0" t="n">
        <f aca="false">R154*0.5</f>
        <v>7.791</v>
      </c>
    </row>
    <row collapsed="false" customFormat="false" customHeight="false" hidden="false" ht="12.75" outlineLevel="0" r="155">
      <c r="B155" s="10"/>
      <c r="C155" s="10"/>
      <c r="D155" s="10"/>
      <c r="P155" s="0" t="n">
        <v>318</v>
      </c>
      <c r="Q155" s="0" t="n">
        <v>0.048</v>
      </c>
      <c r="R155" s="0" t="n">
        <f aca="false">Q155*P155</f>
        <v>15.264</v>
      </c>
      <c r="S155" s="0" t="n">
        <f aca="false">R155*0.5</f>
        <v>7.632</v>
      </c>
    </row>
    <row collapsed="false" customFormat="false" customHeight="false" hidden="false" ht="12.75" outlineLevel="0" r="156">
      <c r="B156" s="10"/>
      <c r="C156" s="10"/>
      <c r="D156" s="10"/>
      <c r="P156" s="0" t="n">
        <v>318</v>
      </c>
      <c r="Q156" s="0" t="n">
        <v>0.053</v>
      </c>
      <c r="R156" s="0" t="n">
        <f aca="false">Q156*P156</f>
        <v>16.854</v>
      </c>
      <c r="S156" s="0" t="n">
        <f aca="false">R156*0.5</f>
        <v>8.427</v>
      </c>
    </row>
    <row collapsed="false" customFormat="false" customHeight="false" hidden="false" ht="12.75" outlineLevel="0" r="157">
      <c r="B157" s="10"/>
      <c r="C157" s="10"/>
      <c r="D157" s="10"/>
      <c r="P157" s="0" t="n">
        <v>318</v>
      </c>
      <c r="Q157" s="0" t="n">
        <v>0.039</v>
      </c>
      <c r="R157" s="0" t="n">
        <f aca="false">Q157*P157</f>
        <v>12.402</v>
      </c>
      <c r="S157" s="0" t="n">
        <f aca="false">R157*0.5</f>
        <v>6.201</v>
      </c>
    </row>
    <row collapsed="false" customFormat="false" customHeight="false" hidden="false" ht="12.75" outlineLevel="0" r="158">
      <c r="B158" s="10"/>
      <c r="C158" s="10"/>
      <c r="D158" s="10"/>
    </row>
    <row collapsed="false" customFormat="false" customHeight="false" hidden="false" ht="12.75" outlineLevel="0" r="159">
      <c r="B159" s="10"/>
      <c r="C159" s="0" t="s">
        <v>16</v>
      </c>
      <c r="D159" s="4" t="n">
        <f aca="false">SUM(D82:D91)</f>
        <v>155.612629</v>
      </c>
      <c r="E159" s="4" t="n">
        <f aca="false">SUM(E82:E91)</f>
        <v>155.592259399904</v>
      </c>
    </row>
  </sheetData>
  <printOptions headings="false" gridLines="true" gridLinesSet="true" horizontalCentered="false" verticalCentered="false"/>
  <pageMargins left="0.420138888888889" right="0.420138888888889" top="0.984722222222222" bottom="0.984722222222222" header="0.492361111111111" footer="0.492361111111111"/>
  <pageSetup blackAndWhite="false" cellComments="none" copies="1" draft="false" firstPageNumber="0" fitToHeight="1" fitToWidth="1" horizontalDpi="300" orientation="landscape" pageOrder="downThenOver" paperSize="9" scale="97" useFirstPageNumber="false" usePrinterDefaults="false" verticalDpi="300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2004-11-15T18:40:18.00Z</dcterms:created>
  <dc:creator>Dieter Hanelt</dc:creator>
  <cp:lastModifiedBy>Mark Olischläger</cp:lastModifiedBy>
  <dcterms:modified xsi:type="dcterms:W3CDTF">2013-09-25T21:57:34.00Z</dcterms:modified>
  <cp:revision>0</cp:revision>
</cp:coreProperties>
</file>