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24915" windowHeight="11655" tabRatio="420" activeTab="4"/>
  </bookViews>
  <sheets>
    <sheet name="summary" sheetId="5" r:id="rId1"/>
    <sheet name="47 Pa" sheetId="1" r:id="rId2"/>
    <sheet name="102 Pa" sheetId="2" r:id="rId3"/>
    <sheet name="284 Pa" sheetId="3" r:id="rId4"/>
    <sheet name="length" sheetId="8" r:id="rId5"/>
  </sheets>
  <calcPr calcId="145621" concurrentCalc="0"/>
</workbook>
</file>

<file path=xl/calcChain.xml><?xml version="1.0" encoding="utf-8"?>
<calcChain xmlns="http://schemas.openxmlformats.org/spreadsheetml/2006/main">
  <c r="P7" i="5" l="1"/>
  <c r="T36" i="8"/>
  <c r="T35" i="8"/>
  <c r="T34" i="8"/>
  <c r="P36" i="8"/>
  <c r="P35" i="8"/>
  <c r="P34" i="8"/>
  <c r="G86" i="8"/>
  <c r="G89" i="8"/>
  <c r="G90" i="8"/>
  <c r="G91" i="8"/>
  <c r="G92" i="8"/>
  <c r="G93" i="8"/>
  <c r="G94" i="8"/>
  <c r="G96" i="8"/>
  <c r="G97" i="8"/>
  <c r="G98" i="8"/>
  <c r="G99" i="8"/>
  <c r="G100" i="8"/>
  <c r="G101" i="8"/>
  <c r="G102" i="8"/>
  <c r="G103" i="8"/>
  <c r="G105" i="8"/>
  <c r="G106" i="8"/>
  <c r="G107" i="8"/>
  <c r="G108" i="8"/>
  <c r="G85" i="8"/>
  <c r="G45" i="8"/>
  <c r="G47" i="8"/>
  <c r="G48" i="8"/>
  <c r="G50" i="8"/>
  <c r="G52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70" i="8"/>
  <c r="G71" i="8"/>
  <c r="G72" i="8"/>
  <c r="G75" i="8"/>
  <c r="G77" i="8"/>
  <c r="G78" i="8"/>
  <c r="G79" i="8"/>
  <c r="G44" i="8"/>
  <c r="G7" i="8"/>
  <c r="G8" i="8"/>
  <c r="G9" i="8"/>
  <c r="G10" i="8"/>
  <c r="G11" i="8"/>
  <c r="G12" i="8"/>
  <c r="G13" i="8"/>
  <c r="G15" i="8"/>
  <c r="G17" i="8"/>
  <c r="G18" i="8"/>
  <c r="G19" i="8"/>
  <c r="G20" i="8"/>
  <c r="G21" i="8"/>
  <c r="G23" i="8"/>
  <c r="G24" i="8"/>
  <c r="G25" i="8"/>
  <c r="G26" i="8"/>
  <c r="G27" i="8"/>
  <c r="G28" i="8"/>
  <c r="G29" i="8"/>
  <c r="G30" i="8"/>
  <c r="G32" i="8"/>
  <c r="G33" i="8"/>
  <c r="G34" i="8"/>
  <c r="G35" i="8"/>
  <c r="G36" i="8"/>
  <c r="G38" i="8"/>
  <c r="G6" i="8"/>
  <c r="AJ44" i="1"/>
  <c r="I23" i="2"/>
  <c r="J18" i="1"/>
  <c r="J21" i="1"/>
  <c r="C11" i="5"/>
  <c r="P12" i="5"/>
  <c r="P11" i="5"/>
  <c r="P10" i="5"/>
  <c r="P9" i="5"/>
  <c r="P8" i="5"/>
  <c r="N12" i="5"/>
  <c r="N11" i="5"/>
  <c r="N10" i="5"/>
  <c r="N9" i="5"/>
  <c r="N8" i="5"/>
  <c r="N7" i="5"/>
  <c r="L12" i="5"/>
  <c r="L11" i="5"/>
  <c r="L10" i="5"/>
  <c r="L9" i="5"/>
  <c r="L8" i="5"/>
  <c r="L7" i="5"/>
  <c r="AG6" i="1"/>
  <c r="E34" i="1"/>
  <c r="J6" i="1"/>
  <c r="C7" i="5"/>
  <c r="AG6" i="3"/>
  <c r="R44" i="1"/>
  <c r="V33" i="3"/>
  <c r="V34" i="3"/>
  <c r="V35" i="3"/>
  <c r="AG21" i="3"/>
  <c r="AG12" i="3"/>
  <c r="AG37" i="2"/>
  <c r="AG32" i="2"/>
  <c r="AG33" i="2"/>
  <c r="AG19" i="2"/>
  <c r="AG7" i="2"/>
  <c r="AG32" i="1"/>
  <c r="Y47" i="2"/>
  <c r="Y35" i="3"/>
  <c r="U47" i="2"/>
  <c r="AG7" i="1"/>
  <c r="AG8" i="1"/>
  <c r="AG9" i="1"/>
  <c r="AG10" i="1"/>
  <c r="AG11" i="1"/>
  <c r="AG13" i="1"/>
  <c r="AG15" i="1"/>
  <c r="AG17" i="1"/>
  <c r="AG18" i="1"/>
  <c r="AG20" i="1"/>
  <c r="AG23" i="1"/>
  <c r="AG24" i="1"/>
  <c r="AG25" i="1"/>
  <c r="AG26" i="1"/>
  <c r="AG27" i="1"/>
  <c r="AG29" i="1"/>
  <c r="AG30" i="1"/>
  <c r="AG33" i="1"/>
  <c r="AG34" i="1"/>
  <c r="AG35" i="1"/>
  <c r="AG36" i="1"/>
  <c r="AG38" i="1"/>
  <c r="AG9" i="2"/>
  <c r="AG10" i="2"/>
  <c r="AG14" i="2"/>
  <c r="AG16" i="2"/>
  <c r="AG20" i="2"/>
  <c r="AG21" i="2"/>
  <c r="AG22" i="2"/>
  <c r="AG24" i="2"/>
  <c r="AG25" i="2"/>
  <c r="AG26" i="2"/>
  <c r="AG27" i="2"/>
  <c r="AG29" i="2"/>
  <c r="AG30" i="2"/>
  <c r="AG34" i="2"/>
  <c r="AI30" i="2"/>
  <c r="AG39" i="2"/>
  <c r="AG40" i="2"/>
  <c r="AG41" i="2"/>
  <c r="AG6" i="2"/>
  <c r="AG14" i="3"/>
  <c r="AG15" i="3"/>
  <c r="AG17" i="3"/>
  <c r="AG18" i="3"/>
  <c r="AG19" i="3"/>
  <c r="AG20" i="3"/>
  <c r="AI18" i="3"/>
  <c r="AG22" i="3"/>
  <c r="AG23" i="3"/>
  <c r="AG24" i="3"/>
  <c r="AG26" i="3"/>
  <c r="AG27" i="3"/>
  <c r="AG28" i="3"/>
  <c r="AG29" i="3"/>
  <c r="AG13" i="3"/>
  <c r="AG11" i="3"/>
  <c r="AG10" i="3"/>
  <c r="AG7" i="3"/>
  <c r="E31" i="3"/>
  <c r="E32" i="3"/>
  <c r="E33" i="3"/>
  <c r="D33" i="3"/>
  <c r="D32" i="3"/>
  <c r="D31" i="3"/>
  <c r="Z35" i="3"/>
  <c r="Z34" i="3"/>
  <c r="Y34" i="3"/>
  <c r="Z33" i="3"/>
  <c r="Y33" i="3"/>
  <c r="U35" i="3"/>
  <c r="U34" i="3"/>
  <c r="U33" i="3"/>
  <c r="R33" i="3"/>
  <c r="R34" i="3"/>
  <c r="R35" i="3"/>
  <c r="Z44" i="1"/>
  <c r="Y44" i="1"/>
  <c r="Z43" i="1"/>
  <c r="Y43" i="1"/>
  <c r="Z42" i="1"/>
  <c r="Y42" i="1"/>
  <c r="V44" i="1"/>
  <c r="U44" i="1"/>
  <c r="V43" i="1"/>
  <c r="U43" i="1"/>
  <c r="V42" i="1"/>
  <c r="U42" i="1"/>
  <c r="Z47" i="2"/>
  <c r="Z46" i="2"/>
  <c r="Y46" i="2"/>
  <c r="Z45" i="2"/>
  <c r="Y45" i="2"/>
  <c r="V47" i="2"/>
  <c r="V46" i="2"/>
  <c r="U46" i="2"/>
  <c r="V45" i="2"/>
  <c r="U45" i="2"/>
  <c r="R45" i="2"/>
  <c r="R46" i="2"/>
  <c r="R47" i="2"/>
  <c r="E36" i="2"/>
  <c r="E35" i="2"/>
  <c r="E34" i="2"/>
  <c r="D36" i="2"/>
  <c r="D35" i="2"/>
  <c r="D34" i="2"/>
  <c r="F34" i="1"/>
  <c r="F33" i="1"/>
  <c r="F32" i="1"/>
  <c r="E33" i="1"/>
  <c r="E32" i="1"/>
  <c r="R43" i="1"/>
  <c r="R42" i="1"/>
  <c r="D60" i="5"/>
  <c r="E60" i="5"/>
  <c r="D61" i="5"/>
  <c r="E61" i="5"/>
  <c r="D62" i="5"/>
  <c r="E62" i="5"/>
  <c r="D40" i="5"/>
  <c r="E40" i="5"/>
  <c r="D41" i="5"/>
  <c r="E41" i="5"/>
  <c r="D42" i="5"/>
  <c r="E42" i="5"/>
  <c r="D43" i="5"/>
  <c r="E43" i="5"/>
  <c r="F41" i="5"/>
  <c r="G41" i="5"/>
  <c r="F42" i="5"/>
  <c r="G42" i="5"/>
  <c r="D44" i="5"/>
  <c r="E44" i="5"/>
  <c r="F43" i="5"/>
  <c r="G43" i="5"/>
  <c r="F44" i="5"/>
  <c r="G44" i="5"/>
  <c r="D45" i="5"/>
  <c r="E45" i="5"/>
  <c r="F45" i="5"/>
  <c r="G45" i="5"/>
  <c r="F46" i="5"/>
  <c r="G46" i="5"/>
  <c r="D46" i="5"/>
  <c r="E46" i="5"/>
  <c r="F47" i="5"/>
  <c r="G47" i="5"/>
  <c r="F48" i="5"/>
  <c r="G48" i="5"/>
  <c r="D47" i="5"/>
  <c r="E47" i="5"/>
  <c r="F49" i="5"/>
  <c r="G49" i="5"/>
  <c r="D48" i="5"/>
  <c r="E48" i="5"/>
  <c r="F50" i="5"/>
  <c r="G50" i="5"/>
  <c r="D49" i="5"/>
  <c r="E49" i="5"/>
  <c r="F51" i="5"/>
  <c r="G51" i="5"/>
  <c r="D50" i="5"/>
  <c r="E50" i="5"/>
  <c r="F52" i="5"/>
  <c r="G52" i="5"/>
  <c r="F53" i="5"/>
  <c r="G53" i="5"/>
  <c r="D51" i="5"/>
  <c r="E51" i="5"/>
  <c r="F54" i="5"/>
  <c r="G54" i="5"/>
  <c r="D52" i="5"/>
  <c r="E52" i="5"/>
  <c r="D53" i="5"/>
  <c r="E53" i="5"/>
  <c r="F55" i="5"/>
  <c r="G55" i="5"/>
  <c r="F56" i="5"/>
  <c r="G56" i="5"/>
  <c r="D54" i="5"/>
  <c r="E54" i="5"/>
  <c r="D55" i="5"/>
  <c r="E55" i="5"/>
  <c r="F57" i="5"/>
  <c r="G57" i="5"/>
  <c r="D56" i="5"/>
  <c r="E56" i="5"/>
  <c r="D57" i="5"/>
  <c r="E57" i="5"/>
  <c r="D58" i="5"/>
  <c r="E58" i="5"/>
  <c r="D59" i="5"/>
  <c r="E59" i="5"/>
  <c r="G40" i="5"/>
  <c r="F40" i="5"/>
  <c r="B60" i="5"/>
  <c r="C60" i="5"/>
  <c r="B61" i="5"/>
  <c r="C61" i="5"/>
  <c r="B41" i="5"/>
  <c r="C41" i="5"/>
  <c r="B42" i="5"/>
  <c r="C42" i="5"/>
  <c r="B43" i="5"/>
  <c r="C43" i="5"/>
  <c r="B44" i="5"/>
  <c r="C44" i="5"/>
  <c r="B45" i="5"/>
  <c r="C45" i="5"/>
  <c r="B46" i="5"/>
  <c r="C46" i="5"/>
  <c r="B47" i="5"/>
  <c r="C47" i="5"/>
  <c r="B48" i="5"/>
  <c r="C48" i="5"/>
  <c r="B49" i="5"/>
  <c r="C49" i="5"/>
  <c r="B50" i="5"/>
  <c r="C50" i="5"/>
  <c r="B51" i="5"/>
  <c r="C51" i="5"/>
  <c r="B52" i="5"/>
  <c r="C52" i="5"/>
  <c r="B53" i="5"/>
  <c r="C53" i="5"/>
  <c r="B54" i="5"/>
  <c r="C54" i="5"/>
  <c r="B55" i="5"/>
  <c r="C55" i="5"/>
  <c r="B56" i="5"/>
  <c r="C56" i="5"/>
  <c r="B57" i="5"/>
  <c r="C57" i="5"/>
  <c r="B58" i="5"/>
  <c r="C58" i="5"/>
  <c r="B59" i="5"/>
  <c r="C59" i="5"/>
  <c r="C40" i="5"/>
  <c r="B40" i="5"/>
  <c r="Q35" i="3"/>
  <c r="Q34" i="3"/>
  <c r="Q33" i="3"/>
  <c r="G33" i="3"/>
  <c r="G32" i="3"/>
  <c r="G31" i="3"/>
  <c r="K25" i="3"/>
  <c r="J25" i="3"/>
  <c r="I25" i="3"/>
  <c r="G12" i="5"/>
  <c r="K21" i="3"/>
  <c r="J21" i="3"/>
  <c r="I21" i="3"/>
  <c r="G11" i="5"/>
  <c r="K17" i="3"/>
  <c r="J17" i="3"/>
  <c r="I17" i="3"/>
  <c r="G10" i="5"/>
  <c r="K13" i="3"/>
  <c r="J13" i="3"/>
  <c r="I13" i="3"/>
  <c r="G9" i="5"/>
  <c r="K9" i="3"/>
  <c r="J9" i="3"/>
  <c r="I9" i="3"/>
  <c r="G8" i="5"/>
  <c r="K6" i="3"/>
  <c r="J6" i="3"/>
  <c r="I6" i="3"/>
  <c r="G7" i="5"/>
  <c r="Q47" i="2"/>
  <c r="Q46" i="2"/>
  <c r="Q45" i="2"/>
  <c r="G36" i="2"/>
  <c r="G35" i="2"/>
  <c r="G34" i="2"/>
  <c r="I27" i="2"/>
  <c r="E12" i="5"/>
  <c r="E11" i="5"/>
  <c r="I18" i="2"/>
  <c r="E10" i="5"/>
  <c r="I14" i="2"/>
  <c r="E9" i="5"/>
  <c r="I10" i="2"/>
  <c r="E8" i="5"/>
  <c r="K27" i="2"/>
  <c r="J27" i="2"/>
  <c r="K23" i="2"/>
  <c r="J23" i="2"/>
  <c r="K18" i="2"/>
  <c r="J18" i="2"/>
  <c r="K14" i="2"/>
  <c r="J14" i="2"/>
  <c r="K10" i="2"/>
  <c r="J10" i="2"/>
  <c r="K6" i="2"/>
  <c r="J6" i="2"/>
  <c r="I6" i="2"/>
  <c r="E7" i="5"/>
  <c r="Q42" i="1"/>
  <c r="Q43" i="1"/>
  <c r="Q44" i="1"/>
  <c r="H34" i="1"/>
  <c r="H33" i="1"/>
  <c r="H32" i="1"/>
  <c r="L24" i="1"/>
  <c r="L21" i="1"/>
  <c r="L18" i="1"/>
  <c r="L14" i="1"/>
  <c r="L10" i="1"/>
  <c r="L6" i="1"/>
  <c r="K24" i="1"/>
  <c r="J24" i="1"/>
  <c r="C12" i="5"/>
  <c r="K21" i="1"/>
  <c r="C10" i="5"/>
  <c r="K18" i="1"/>
  <c r="K14" i="1"/>
  <c r="J14" i="1"/>
  <c r="C9" i="5"/>
  <c r="K10" i="1"/>
  <c r="J10" i="1"/>
  <c r="C8" i="5"/>
  <c r="K6" i="1"/>
  <c r="AI22" i="3"/>
  <c r="AI6" i="3"/>
  <c r="AI26" i="3"/>
  <c r="AI10" i="3"/>
  <c r="AI36" i="2"/>
  <c r="AI14" i="3"/>
  <c r="AI24" i="2"/>
  <c r="J8" i="8"/>
  <c r="K7" i="8"/>
  <c r="L8" i="8"/>
  <c r="L7" i="8"/>
  <c r="J7" i="8"/>
  <c r="K8" i="8"/>
  <c r="AJ42" i="1"/>
  <c r="AJ43" i="1"/>
  <c r="AI34" i="3"/>
  <c r="G14" i="5"/>
  <c r="G15" i="5"/>
  <c r="AI35" i="3"/>
  <c r="AI33" i="3"/>
  <c r="AI12" i="2"/>
  <c r="AI6" i="2"/>
  <c r="AI18" i="2"/>
  <c r="AI45" i="2"/>
  <c r="E15" i="5"/>
  <c r="E14" i="5"/>
  <c r="AI33" i="1"/>
  <c r="AI21" i="1"/>
  <c r="AI10" i="1"/>
  <c r="AI15" i="1"/>
  <c r="AI6" i="1"/>
  <c r="C15" i="5"/>
  <c r="C14" i="5"/>
  <c r="AI27" i="1"/>
  <c r="AI43" i="1"/>
  <c r="AI46" i="2"/>
  <c r="AI47" i="2"/>
  <c r="AI42" i="1"/>
  <c r="AI44" i="1"/>
</calcChain>
</file>

<file path=xl/sharedStrings.xml><?xml version="1.0" encoding="utf-8"?>
<sst xmlns="http://schemas.openxmlformats.org/spreadsheetml/2006/main" count="235" uniqueCount="48">
  <si>
    <t>No urchin</t>
  </si>
  <si>
    <t>tank No</t>
  </si>
  <si>
    <t>length ossicle (mm)</t>
  </si>
  <si>
    <t>width ossicle (mm)</t>
  </si>
  <si>
    <t>force ossicle (g)</t>
  </si>
  <si>
    <t>force ossicle (N)</t>
  </si>
  <si>
    <t>-</t>
  </si>
  <si>
    <t>average</t>
  </si>
  <si>
    <t>SEM</t>
  </si>
  <si>
    <t>N</t>
  </si>
  <si>
    <t>single ossicles</t>
  </si>
  <si>
    <t>force (g)</t>
  </si>
  <si>
    <t>length complete (mm)</t>
  </si>
  <si>
    <t>force (N)</t>
  </si>
  <si>
    <t>pooled</t>
  </si>
  <si>
    <t>spines</t>
  </si>
  <si>
    <t>control</t>
  </si>
  <si>
    <t>medium</t>
  </si>
  <si>
    <t>high</t>
  </si>
  <si>
    <t>dead</t>
  </si>
  <si>
    <t>single ossicle</t>
  </si>
  <si>
    <t>average force (N)</t>
  </si>
  <si>
    <t>single ossicle - all data points</t>
  </si>
  <si>
    <t>urchins No</t>
  </si>
  <si>
    <t>spine 1</t>
  </si>
  <si>
    <t>spine 2</t>
  </si>
  <si>
    <t>spine 3</t>
  </si>
  <si>
    <t>avergage per urchin</t>
  </si>
  <si>
    <t>average force (N) urchin^-1</t>
  </si>
  <si>
    <t>spine 4</t>
  </si>
  <si>
    <t xml:space="preserve">              </t>
  </si>
  <si>
    <t>ossicles</t>
  </si>
  <si>
    <t>length</t>
  </si>
  <si>
    <t>width</t>
  </si>
  <si>
    <t>spines - length 5-8.6 mm</t>
  </si>
  <si>
    <t>no. ossicle</t>
  </si>
  <si>
    <t>force N - avergage per urchin</t>
  </si>
  <si>
    <t>spines - length correction</t>
  </si>
  <si>
    <t>average per urchin</t>
  </si>
  <si>
    <t>intermediate</t>
  </si>
  <si>
    <t>mean</t>
  </si>
  <si>
    <t>spines - length between 5 and 8.6 mm</t>
  </si>
  <si>
    <t>control =</t>
  </si>
  <si>
    <t>intermediate =</t>
  </si>
  <si>
    <t>high =</t>
  </si>
  <si>
    <t>47 Pa</t>
  </si>
  <si>
    <t>102 Pa</t>
  </si>
  <si>
    <t>284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</si>
</sst>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6" borderId="0" xfId="0" applyFill="1"/>
    <xf numFmtId="0" fontId="0" fillId="6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2" fontId="0" fillId="6" borderId="0" xfId="0" applyNumberFormat="1" applyFill="1"/>
    <xf numFmtId="0" fontId="4" fillId="6" borderId="0" xfId="0" applyFont="1" applyFill="1"/>
    <xf numFmtId="0" fontId="0" fillId="6" borderId="2" xfId="0" applyFill="1" applyBorder="1"/>
    <xf numFmtId="0" fontId="6" fillId="6" borderId="0" xfId="0" applyFont="1" applyFill="1"/>
    <xf numFmtId="0" fontId="0" fillId="6" borderId="0" xfId="0" applyFill="1" applyBorder="1" applyAlignment="1">
      <alignment horizontal="center"/>
    </xf>
    <xf numFmtId="2" fontId="0" fillId="6" borderId="0" xfId="0" applyNumberFormat="1" applyFill="1" applyAlignment="1">
      <alignment horizontal="center"/>
    </xf>
    <xf numFmtId="2" fontId="0" fillId="6" borderId="0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2" fontId="4" fillId="6" borderId="0" xfId="0" applyNumberFormat="1" applyFont="1" applyFill="1" applyAlignment="1">
      <alignment horizontal="center"/>
    </xf>
    <xf numFmtId="0" fontId="4" fillId="6" borderId="0" xfId="0" applyFont="1" applyFill="1" applyAlignment="1">
      <alignment horizontal="left"/>
    </xf>
    <xf numFmtId="0" fontId="7" fillId="6" borderId="0" xfId="0" applyFont="1" applyFill="1" applyAlignment="1">
      <alignment horizontal="center"/>
    </xf>
    <xf numFmtId="0" fontId="0" fillId="6" borderId="5" xfId="0" applyFill="1" applyBorder="1"/>
    <xf numFmtId="0" fontId="7" fillId="6" borderId="3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/>
    <xf numFmtId="0" fontId="0" fillId="6" borderId="0" xfId="0" applyFill="1" applyAlignment="1">
      <alignment horizontal="left"/>
    </xf>
    <xf numFmtId="0" fontId="0" fillId="6" borderId="0" xfId="0" applyFill="1" applyBorder="1"/>
    <xf numFmtId="0" fontId="0" fillId="6" borderId="6" xfId="0" applyFill="1" applyBorder="1" applyAlignment="1">
      <alignment horizontal="center"/>
    </xf>
    <xf numFmtId="172" fontId="0" fillId="6" borderId="0" xfId="0" applyNumberFormat="1" applyFill="1"/>
    <xf numFmtId="0" fontId="0" fillId="6" borderId="7" xfId="0" applyFill="1" applyBorder="1"/>
    <xf numFmtId="2" fontId="4" fillId="6" borderId="3" xfId="0" applyNumberFormat="1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4" fillId="6" borderId="0" xfId="0" applyFont="1" applyFill="1" applyBorder="1"/>
    <xf numFmtId="2" fontId="4" fillId="6" borderId="0" xfId="0" applyNumberFormat="1" applyFont="1" applyFill="1" applyBorder="1"/>
    <xf numFmtId="0" fontId="3" fillId="6" borderId="0" xfId="0" applyFont="1" applyFill="1"/>
    <xf numFmtId="2" fontId="4" fillId="6" borderId="0" xfId="0" applyNumberFormat="1" applyFont="1" applyFill="1" applyBorder="1" applyAlignment="1">
      <alignment horizontal="center"/>
    </xf>
    <xf numFmtId="0" fontId="4" fillId="6" borderId="0" xfId="0" applyFont="1" applyFill="1" applyBorder="1" applyAlignment="1">
      <alignment horizontal="left"/>
    </xf>
    <xf numFmtId="0" fontId="3" fillId="6" borderId="0" xfId="0" applyFont="1" applyFill="1" applyBorder="1"/>
    <xf numFmtId="0" fontId="7" fillId="6" borderId="8" xfId="0" applyFont="1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/>
    <xf numFmtId="0" fontId="0" fillId="6" borderId="10" xfId="0" applyFill="1" applyBorder="1"/>
    <xf numFmtId="0" fontId="0" fillId="6" borderId="4" xfId="0" applyFill="1" applyBorder="1"/>
    <xf numFmtId="0" fontId="0" fillId="6" borderId="1" xfId="0" applyFill="1" applyBorder="1"/>
    <xf numFmtId="0" fontId="0" fillId="6" borderId="11" xfId="0" applyFill="1" applyBorder="1"/>
    <xf numFmtId="0" fontId="0" fillId="6" borderId="14" xfId="0" applyFill="1" applyBorder="1"/>
    <xf numFmtId="0" fontId="0" fillId="8" borderId="14" xfId="0" applyFill="1" applyBorder="1" applyAlignment="1">
      <alignment horizontal="center"/>
    </xf>
    <xf numFmtId="0" fontId="9" fillId="8" borderId="14" xfId="0" applyFont="1" applyFill="1" applyBorder="1" applyAlignment="1"/>
    <xf numFmtId="0" fontId="2" fillId="2" borderId="14" xfId="0" applyFont="1" applyFill="1" applyBorder="1" applyAlignment="1">
      <alignment horizontal="center" wrapText="1"/>
    </xf>
    <xf numFmtId="0" fontId="0" fillId="6" borderId="14" xfId="0" applyFont="1" applyFill="1" applyBorder="1" applyAlignment="1">
      <alignment horizontal="center"/>
    </xf>
    <xf numFmtId="0" fontId="0" fillId="6" borderId="14" xfId="0" applyFont="1" applyFill="1" applyBorder="1" applyAlignment="1">
      <alignment horizontal="center" wrapText="1"/>
    </xf>
    <xf numFmtId="0" fontId="4" fillId="6" borderId="14" xfId="0" applyFont="1" applyFill="1" applyBorder="1" applyAlignment="1">
      <alignment horizontal="center" wrapText="1"/>
    </xf>
    <xf numFmtId="0" fontId="0" fillId="6" borderId="14" xfId="0" applyFont="1" applyFill="1" applyBorder="1"/>
    <xf numFmtId="0" fontId="4" fillId="6" borderId="14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2" fontId="4" fillId="6" borderId="14" xfId="0" applyNumberFormat="1" applyFont="1" applyFill="1" applyBorder="1" applyAlignment="1">
      <alignment horizontal="center"/>
    </xf>
    <xf numFmtId="2" fontId="0" fillId="6" borderId="14" xfId="0" applyNumberFormat="1" applyFill="1" applyBorder="1"/>
    <xf numFmtId="1" fontId="0" fillId="6" borderId="14" xfId="0" applyNumberFormat="1" applyFill="1" applyBorder="1"/>
    <xf numFmtId="172" fontId="0" fillId="6" borderId="14" xfId="0" applyNumberFormat="1" applyFill="1" applyBorder="1" applyAlignment="1">
      <alignment horizontal="center"/>
    </xf>
    <xf numFmtId="2" fontId="0" fillId="6" borderId="14" xfId="0" applyNumberFormat="1" applyFill="1" applyBorder="1" applyAlignment="1">
      <alignment horizontal="center"/>
    </xf>
    <xf numFmtId="0" fontId="0" fillId="6" borderId="14" xfId="0" applyFill="1" applyBorder="1" applyAlignment="1">
      <alignment horizontal="left"/>
    </xf>
    <xf numFmtId="172" fontId="0" fillId="6" borderId="14" xfId="0" applyNumberFormat="1" applyFill="1" applyBorder="1"/>
    <xf numFmtId="0" fontId="4" fillId="6" borderId="14" xfId="0" applyFont="1" applyFill="1" applyBorder="1"/>
    <xf numFmtId="0" fontId="4" fillId="9" borderId="14" xfId="0" applyFont="1" applyFill="1" applyBorder="1" applyAlignment="1">
      <alignment horizontal="center"/>
    </xf>
    <xf numFmtId="2" fontId="4" fillId="9" borderId="14" xfId="0" applyNumberFormat="1" applyFont="1" applyFill="1" applyBorder="1" applyAlignment="1">
      <alignment horizontal="center"/>
    </xf>
    <xf numFmtId="49" fontId="0" fillId="6" borderId="14" xfId="0" applyNumberFormat="1" applyFont="1" applyFill="1" applyBorder="1" applyAlignment="1">
      <alignment horizontal="center" wrapText="1"/>
    </xf>
    <xf numFmtId="0" fontId="2" fillId="6" borderId="14" xfId="0" applyFont="1" applyFill="1" applyBorder="1" applyAlignment="1">
      <alignment horizontal="center" wrapText="1"/>
    </xf>
    <xf numFmtId="49" fontId="0" fillId="6" borderId="14" xfId="0" applyNumberFormat="1" applyFont="1" applyFill="1" applyBorder="1" applyAlignment="1">
      <alignment horizontal="center"/>
    </xf>
    <xf numFmtId="0" fontId="3" fillId="10" borderId="14" xfId="0" applyFont="1" applyFill="1" applyBorder="1" applyAlignment="1"/>
    <xf numFmtId="0" fontId="5" fillId="10" borderId="14" xfId="0" applyFont="1" applyFill="1" applyBorder="1" applyAlignment="1"/>
    <xf numFmtId="2" fontId="3" fillId="10" borderId="14" xfId="0" applyNumberFormat="1" applyFont="1" applyFill="1" applyBorder="1" applyAlignment="1"/>
    <xf numFmtId="0" fontId="3" fillId="6" borderId="14" xfId="0" applyFont="1" applyFill="1" applyBorder="1" applyAlignment="1"/>
    <xf numFmtId="172" fontId="3" fillId="10" borderId="14" xfId="0" applyNumberFormat="1" applyFont="1" applyFill="1" applyBorder="1" applyAlignment="1"/>
    <xf numFmtId="0" fontId="3" fillId="10" borderId="14" xfId="0" applyFont="1" applyFill="1" applyBorder="1" applyAlignment="1">
      <alignment horizontal="center"/>
    </xf>
    <xf numFmtId="2" fontId="5" fillId="10" borderId="14" xfId="0" applyNumberFormat="1" applyFont="1" applyFill="1" applyBorder="1" applyAlignment="1">
      <alignment horizontal="center"/>
    </xf>
    <xf numFmtId="172" fontId="3" fillId="10" borderId="14" xfId="0" applyNumberFormat="1" applyFont="1" applyFill="1" applyBorder="1" applyAlignment="1">
      <alignment horizontal="center"/>
    </xf>
    <xf numFmtId="0" fontId="0" fillId="11" borderId="14" xfId="0" applyFill="1" applyBorder="1"/>
    <xf numFmtId="0" fontId="0" fillId="12" borderId="14" xfId="0" applyFill="1" applyBorder="1"/>
    <xf numFmtId="1" fontId="0" fillId="6" borderId="14" xfId="0" applyNumberForma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6" borderId="0" xfId="0" applyFill="1" applyAlignment="1">
      <alignment horizontal="center" vertical="center" wrapText="1"/>
    </xf>
    <xf numFmtId="0" fontId="0" fillId="5" borderId="1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8" fillId="7" borderId="0" xfId="0" applyFont="1" applyFill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2" fontId="4" fillId="6" borderId="0" xfId="0" applyNumberFormat="1" applyFont="1" applyFill="1" applyBorder="1" applyAlignment="1">
      <alignment horizontal="center" vertical="center" wrapText="1"/>
    </xf>
    <xf numFmtId="2" fontId="4" fillId="6" borderId="6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6" borderId="14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0" fillId="6" borderId="14" xfId="0" applyNumberFormat="1" applyFont="1" applyFill="1" applyBorder="1" applyAlignment="1">
      <alignment horizontal="center" wrapText="1"/>
    </xf>
    <xf numFmtId="0" fontId="4" fillId="6" borderId="14" xfId="0" applyFont="1" applyFill="1" applyBorder="1" applyAlignment="1">
      <alignment horizontal="center" wrapText="1"/>
    </xf>
    <xf numFmtId="49" fontId="4" fillId="6" borderId="14" xfId="0" applyNumberFormat="1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 wrapText="1"/>
    </xf>
    <xf numFmtId="49" fontId="0" fillId="6" borderId="14" xfId="0" applyNumberFormat="1" applyFont="1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3" fillId="10" borderId="14" xfId="0" applyFont="1" applyFill="1" applyBorder="1" applyAlignment="1">
      <alignment horizontal="center" vertical="center" wrapText="1"/>
    </xf>
    <xf numFmtId="0" fontId="0" fillId="13" borderId="14" xfId="0" applyFill="1" applyBorder="1" applyAlignment="1">
      <alignment horizontal="center"/>
    </xf>
    <xf numFmtId="1" fontId="0" fillId="16" borderId="14" xfId="0" applyNumberFormat="1" applyFill="1" applyBorder="1" applyAlignment="1">
      <alignment horizontal="center"/>
    </xf>
    <xf numFmtId="1" fontId="0" fillId="14" borderId="14" xfId="0" applyNumberFormat="1" applyFill="1" applyBorder="1" applyAlignment="1">
      <alignment horizontal="center"/>
    </xf>
    <xf numFmtId="1" fontId="0" fillId="15" borderId="14" xfId="0" applyNumberFormat="1" applyFill="1" applyBorder="1" applyAlignment="1">
      <alignment horizontal="center"/>
    </xf>
    <xf numFmtId="0" fontId="0" fillId="6" borderId="14" xfId="0" applyFill="1" applyBorder="1" applyAlignment="1">
      <alignment horizontal="center" wrapText="1"/>
    </xf>
  </cellXfs>
  <cellStyles count="1">
    <cellStyle name="Standard" xfId="0" builtinId="0"/>
  </cellStyles>
  <dxfs count="5"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summary!$B$37</c:f>
              <c:strCache>
                <c:ptCount val="1"/>
                <c:pt idx="0">
                  <c:v>control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77933C"/>
              </a:solidFill>
              <a:ln>
                <a:solidFill>
                  <a:srgbClr val="90713A"/>
                </a:solidFill>
                <a:prstDash val="solid"/>
              </a:ln>
            </c:spPr>
          </c:marker>
          <c:xVal>
            <c:numRef>
              <c:f>summary!$A$84:$A$120</c:f>
              <c:numCache>
                <c:formatCode>General</c:formatCode>
                <c:ptCount val="3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</c:numCache>
            </c:numRef>
          </c:xVal>
          <c:yVal>
            <c:numRef>
              <c:f>summary!$C$40:$C$61</c:f>
              <c:numCache>
                <c:formatCode>General</c:formatCode>
                <c:ptCount val="22"/>
                <c:pt idx="0">
                  <c:v>4.45</c:v>
                </c:pt>
                <c:pt idx="1">
                  <c:v>4.9409999999999998</c:v>
                </c:pt>
                <c:pt idx="2">
                  <c:v>5.1909999999999998</c:v>
                </c:pt>
                <c:pt idx="3">
                  <c:v>6.4859999999999998</c:v>
                </c:pt>
                <c:pt idx="4">
                  <c:v>7.3380000000000001</c:v>
                </c:pt>
                <c:pt idx="5">
                  <c:v>2.8140000000000001</c:v>
                </c:pt>
                <c:pt idx="6">
                  <c:v>7.8419999999999996</c:v>
                </c:pt>
                <c:pt idx="7">
                  <c:v>4.8259999999999996</c:v>
                </c:pt>
                <c:pt idx="8">
                  <c:v>3.5760000000000001</c:v>
                </c:pt>
                <c:pt idx="9">
                  <c:v>5.2619999999999996</c:v>
                </c:pt>
                <c:pt idx="10">
                  <c:v>9.5749999999999993</c:v>
                </c:pt>
                <c:pt idx="11">
                  <c:v>3.9180000000000001</c:v>
                </c:pt>
                <c:pt idx="12">
                  <c:v>5.798</c:v>
                </c:pt>
                <c:pt idx="13">
                  <c:v>5.0140000000000002</c:v>
                </c:pt>
                <c:pt idx="14">
                  <c:v>5.3360000000000003</c:v>
                </c:pt>
                <c:pt idx="15">
                  <c:v>2.5550000000000002</c:v>
                </c:pt>
                <c:pt idx="16">
                  <c:v>6.8419999999999996</c:v>
                </c:pt>
                <c:pt idx="17">
                  <c:v>3.6070000000000002</c:v>
                </c:pt>
                <c:pt idx="18">
                  <c:v>6.6070000000000002</c:v>
                </c:pt>
                <c:pt idx="19">
                  <c:v>5.1349999999999998</c:v>
                </c:pt>
                <c:pt idx="20">
                  <c:v>5.6180000000000003</c:v>
                </c:pt>
                <c:pt idx="21">
                  <c:v>5.6559999999999997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summary!$D$37</c:f>
              <c:strCache>
                <c:ptCount val="1"/>
                <c:pt idx="0">
                  <c:v>intermediate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AC090"/>
              </a:solidFill>
              <a:ln>
                <a:solidFill>
                  <a:srgbClr val="FFCC99"/>
                </a:solidFill>
                <a:prstDash val="solid"/>
              </a:ln>
            </c:spPr>
          </c:marker>
          <c:xVal>
            <c:numRef>
              <c:f>summary!$B$73:$B$109</c:f>
              <c:numCache>
                <c:formatCode>General</c:formatCode>
                <c:ptCount val="3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</c:numCache>
            </c:numRef>
          </c:xVal>
          <c:yVal>
            <c:numRef>
              <c:f>summary!$E$40:$E$62</c:f>
              <c:numCache>
                <c:formatCode>General</c:formatCode>
                <c:ptCount val="23"/>
                <c:pt idx="0">
                  <c:v>4.3559999999999999</c:v>
                </c:pt>
                <c:pt idx="1">
                  <c:v>4.4850000000000003</c:v>
                </c:pt>
                <c:pt idx="2">
                  <c:v>6.0650000000000004</c:v>
                </c:pt>
                <c:pt idx="3">
                  <c:v>3.6640000000000001</c:v>
                </c:pt>
                <c:pt idx="4">
                  <c:v>7.7039999999999997</c:v>
                </c:pt>
                <c:pt idx="5">
                  <c:v>9.3339999999999996</c:v>
                </c:pt>
                <c:pt idx="6">
                  <c:v>7.5659999999999998</c:v>
                </c:pt>
                <c:pt idx="7">
                  <c:v>4.9909999999999997</c:v>
                </c:pt>
                <c:pt idx="8">
                  <c:v>3.8639999999999999</c:v>
                </c:pt>
                <c:pt idx="9">
                  <c:v>4.641</c:v>
                </c:pt>
                <c:pt idx="10">
                  <c:v>6.7539999999999996</c:v>
                </c:pt>
                <c:pt idx="11">
                  <c:v>3.4710000000000001</c:v>
                </c:pt>
                <c:pt idx="12">
                  <c:v>5.2629999999999999</c:v>
                </c:pt>
                <c:pt idx="13">
                  <c:v>5.7409999999999997</c:v>
                </c:pt>
                <c:pt idx="14">
                  <c:v>5.16</c:v>
                </c:pt>
                <c:pt idx="15">
                  <c:v>3.26</c:v>
                </c:pt>
                <c:pt idx="16">
                  <c:v>4.51</c:v>
                </c:pt>
                <c:pt idx="17">
                  <c:v>3.6080000000000001</c:v>
                </c:pt>
                <c:pt idx="18">
                  <c:v>5.9169999999999998</c:v>
                </c:pt>
                <c:pt idx="19">
                  <c:v>5.5979999999999999</c:v>
                </c:pt>
                <c:pt idx="20">
                  <c:v>5.3010000000000002</c:v>
                </c:pt>
                <c:pt idx="21">
                  <c:v>4.4950000000000001</c:v>
                </c:pt>
                <c:pt idx="22">
                  <c:v>5.3140000000000001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summary!$F$37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0504D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summary!$C$73:$C$109</c:f>
              <c:numCache>
                <c:formatCode>General</c:formatCode>
                <c:ptCount val="3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</c:numCache>
            </c:numRef>
          </c:xVal>
          <c:yVal>
            <c:numRef>
              <c:f>summary!$G$40:$G$57</c:f>
              <c:numCache>
                <c:formatCode>General</c:formatCode>
                <c:ptCount val="18"/>
                <c:pt idx="0">
                  <c:v>5.1559999999999997</c:v>
                </c:pt>
                <c:pt idx="1">
                  <c:v>6.2190000000000003</c:v>
                </c:pt>
                <c:pt idx="2">
                  <c:v>3.661</c:v>
                </c:pt>
                <c:pt idx="3">
                  <c:v>4.4370000000000003</c:v>
                </c:pt>
                <c:pt idx="4">
                  <c:v>2.625</c:v>
                </c:pt>
                <c:pt idx="5">
                  <c:v>5.1929999999999996</c:v>
                </c:pt>
                <c:pt idx="6">
                  <c:v>4.859</c:v>
                </c:pt>
                <c:pt idx="7">
                  <c:v>8.59</c:v>
                </c:pt>
                <c:pt idx="8">
                  <c:v>4.3970000000000002</c:v>
                </c:pt>
                <c:pt idx="9">
                  <c:v>5.9050000000000002</c:v>
                </c:pt>
                <c:pt idx="10">
                  <c:v>5.81</c:v>
                </c:pt>
                <c:pt idx="11">
                  <c:v>5.1429999999999998</c:v>
                </c:pt>
                <c:pt idx="12">
                  <c:v>4.1479999999999997</c:v>
                </c:pt>
                <c:pt idx="13">
                  <c:v>3.1669999999999998</c:v>
                </c:pt>
                <c:pt idx="14">
                  <c:v>6.8520000000000003</c:v>
                </c:pt>
                <c:pt idx="15">
                  <c:v>3.0539999999999998</c:v>
                </c:pt>
                <c:pt idx="16">
                  <c:v>5.8940000000000001</c:v>
                </c:pt>
                <c:pt idx="17">
                  <c:v>2.3380000000000001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42112"/>
        <c:axId val="84452480"/>
      </c:scatterChart>
      <c:valAx>
        <c:axId val="8444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84452480"/>
        <c:crosses val="autoZero"/>
        <c:crossBetween val="midCat"/>
      </c:valAx>
      <c:valAx>
        <c:axId val="84452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8444211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1912765065420623"/>
          <c:y val="0.3819457395621052"/>
          <c:w val="0.15592531421082606"/>
          <c:h val="0.2118062737571674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summary!$K$37</c:f>
              <c:strCache>
                <c:ptCount val="1"/>
                <c:pt idx="0">
                  <c:v>control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77933C"/>
              </a:solidFill>
              <a:ln>
                <a:solidFill>
                  <a:srgbClr val="90713A"/>
                </a:solidFill>
                <a:prstDash val="solid"/>
              </a:ln>
            </c:spPr>
          </c:marker>
          <c:xVal>
            <c:numRef>
              <c:f>summary!$A$84:$A$119</c:f>
              <c:numCache>
                <c:formatCode>General</c:formatCode>
                <c:ptCount val="3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</c:numCache>
            </c:numRef>
          </c:xVal>
          <c:yVal>
            <c:numRef>
              <c:f>summary!$P$40:$P$72</c:f>
              <c:numCache>
                <c:formatCode>0.00</c:formatCode>
                <c:ptCount val="33"/>
                <c:pt idx="0">
                  <c:v>2.7229999999999999</c:v>
                </c:pt>
                <c:pt idx="1">
                  <c:v>1.99766666666667</c:v>
                </c:pt>
                <c:pt idx="2">
                  <c:v>2.2795000000000001</c:v>
                </c:pt>
                <c:pt idx="3">
                  <c:v>2.669</c:v>
                </c:pt>
                <c:pt idx="4">
                  <c:v>2.2835000000000001</c:v>
                </c:pt>
                <c:pt idx="5">
                  <c:v>2.7440000000000002</c:v>
                </c:pt>
                <c:pt idx="7">
                  <c:v>2.5994999999999999</c:v>
                </c:pt>
                <c:pt idx="9">
                  <c:v>2.2805</c:v>
                </c:pt>
                <c:pt idx="11">
                  <c:v>2.7040000000000002</c:v>
                </c:pt>
                <c:pt idx="12">
                  <c:v>2.3676666666666666</c:v>
                </c:pt>
                <c:pt idx="14">
                  <c:v>3.2919999999999998</c:v>
                </c:pt>
                <c:pt idx="17">
                  <c:v>2.3650000000000002</c:v>
                </c:pt>
                <c:pt idx="18">
                  <c:v>2.8845000000000001</c:v>
                </c:pt>
                <c:pt idx="19">
                  <c:v>2.8570000000000002</c:v>
                </c:pt>
                <c:pt idx="20">
                  <c:v>1.94</c:v>
                </c:pt>
                <c:pt idx="21">
                  <c:v>2.8130000000000002</c:v>
                </c:pt>
                <c:pt idx="23">
                  <c:v>2.5526666666666666</c:v>
                </c:pt>
                <c:pt idx="24">
                  <c:v>2.0990000000000002</c:v>
                </c:pt>
                <c:pt idx="26">
                  <c:v>3.8330000000000002</c:v>
                </c:pt>
                <c:pt idx="27">
                  <c:v>2.9939999999999998</c:v>
                </c:pt>
                <c:pt idx="28">
                  <c:v>2.0815000000000001</c:v>
                </c:pt>
                <c:pt idx="29">
                  <c:v>3.05</c:v>
                </c:pt>
                <c:pt idx="30">
                  <c:v>2.5329999999999999</c:v>
                </c:pt>
                <c:pt idx="32">
                  <c:v>2.2469999999999999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summary!$Q$37</c:f>
              <c:strCache>
                <c:ptCount val="1"/>
                <c:pt idx="0">
                  <c:v>intermediate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AC090"/>
              </a:solidFill>
              <a:ln>
                <a:solidFill>
                  <a:srgbClr val="FFCC99"/>
                </a:solidFill>
                <a:prstDash val="solid"/>
              </a:ln>
            </c:spPr>
          </c:marker>
          <c:xVal>
            <c:numRef>
              <c:f>summary!$B$73:$B$109</c:f>
              <c:numCache>
                <c:formatCode>General</c:formatCode>
                <c:ptCount val="3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</c:numCache>
            </c:numRef>
          </c:xVal>
          <c:yVal>
            <c:numRef>
              <c:f>summary!$V$40:$V$75</c:f>
              <c:numCache>
                <c:formatCode>0.00</c:formatCode>
                <c:ptCount val="36"/>
                <c:pt idx="0">
                  <c:v>1.84</c:v>
                </c:pt>
                <c:pt idx="1">
                  <c:v>2.6139999999999999</c:v>
                </c:pt>
                <c:pt idx="3">
                  <c:v>3.371</c:v>
                </c:pt>
                <c:pt idx="4">
                  <c:v>2.0179999999999998</c:v>
                </c:pt>
                <c:pt idx="8">
                  <c:v>3.0175000000000001</c:v>
                </c:pt>
                <c:pt idx="10">
                  <c:v>2.7480000000000002</c:v>
                </c:pt>
                <c:pt idx="13">
                  <c:v>2.4853333333333336</c:v>
                </c:pt>
                <c:pt idx="14">
                  <c:v>2.2556666666666665</c:v>
                </c:pt>
                <c:pt idx="15">
                  <c:v>2.015333333333333</c:v>
                </c:pt>
                <c:pt idx="16">
                  <c:v>2.2149999999999999</c:v>
                </c:pt>
                <c:pt idx="18">
                  <c:v>3.8029999999999999</c:v>
                </c:pt>
                <c:pt idx="19">
                  <c:v>2.2263333333333333</c:v>
                </c:pt>
                <c:pt idx="20">
                  <c:v>2.6920000000000002</c:v>
                </c:pt>
                <c:pt idx="21">
                  <c:v>3.1476666666666664</c:v>
                </c:pt>
                <c:pt idx="23">
                  <c:v>2.577</c:v>
                </c:pt>
                <c:pt idx="24">
                  <c:v>2.4499999999999997</c:v>
                </c:pt>
                <c:pt idx="26">
                  <c:v>2.3123333333333331</c:v>
                </c:pt>
                <c:pt idx="27">
                  <c:v>3.2389999999999999</c:v>
                </c:pt>
                <c:pt idx="28">
                  <c:v>2.29</c:v>
                </c:pt>
                <c:pt idx="31">
                  <c:v>2.0939999999999999</c:v>
                </c:pt>
                <c:pt idx="33">
                  <c:v>2.7293333333333334</c:v>
                </c:pt>
                <c:pt idx="34">
                  <c:v>2.3839999999999999</c:v>
                </c:pt>
                <c:pt idx="35">
                  <c:v>2.6745000000000001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summary!$W$37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0504D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summary!$C$73:$C$109</c:f>
              <c:numCache>
                <c:formatCode>General</c:formatCode>
                <c:ptCount val="3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</c:numCache>
            </c:numRef>
          </c:xVal>
          <c:yVal>
            <c:numRef>
              <c:f>summary!$AB$40:$AB$63</c:f>
              <c:numCache>
                <c:formatCode>0.00</c:formatCode>
                <c:ptCount val="24"/>
                <c:pt idx="0">
                  <c:v>2.8525</c:v>
                </c:pt>
                <c:pt idx="1">
                  <c:v>1.6479999999999999</c:v>
                </c:pt>
                <c:pt idx="4">
                  <c:v>2.2533333333333334</c:v>
                </c:pt>
                <c:pt idx="5">
                  <c:v>2.5523333333333333</c:v>
                </c:pt>
                <c:pt idx="6">
                  <c:v>2.2490000000000001</c:v>
                </c:pt>
                <c:pt idx="7">
                  <c:v>2.0966666666666662</c:v>
                </c:pt>
                <c:pt idx="8">
                  <c:v>1.7553333333333334</c:v>
                </c:pt>
                <c:pt idx="9">
                  <c:v>2.3803333333333332</c:v>
                </c:pt>
                <c:pt idx="11">
                  <c:v>2.1880000000000002</c:v>
                </c:pt>
                <c:pt idx="12">
                  <c:v>2.4356666666666666</c:v>
                </c:pt>
                <c:pt idx="13">
                  <c:v>2.169</c:v>
                </c:pt>
                <c:pt idx="14">
                  <c:v>2.3233333333333328</c:v>
                </c:pt>
                <c:pt idx="15">
                  <c:v>2.5783333333333331</c:v>
                </c:pt>
                <c:pt idx="16">
                  <c:v>2.2173333333333334</c:v>
                </c:pt>
                <c:pt idx="17">
                  <c:v>3.089</c:v>
                </c:pt>
                <c:pt idx="18">
                  <c:v>2.6813333333333333</c:v>
                </c:pt>
                <c:pt idx="20">
                  <c:v>2.156333333333333</c:v>
                </c:pt>
                <c:pt idx="21">
                  <c:v>2.2116666666666664</c:v>
                </c:pt>
                <c:pt idx="22">
                  <c:v>2.4633333333333334</c:v>
                </c:pt>
                <c:pt idx="23">
                  <c:v>1.4904999999999999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73120"/>
        <c:axId val="88383488"/>
      </c:scatterChart>
      <c:valAx>
        <c:axId val="8837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88383488"/>
        <c:crosses val="autoZero"/>
        <c:crossBetween val="midCat"/>
      </c:valAx>
      <c:valAx>
        <c:axId val="8838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t>reisitance to breakage (N)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8837312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296028880866425"/>
          <c:y val="0.38275862068965516"/>
          <c:w val="0.13537906137184116"/>
          <c:h val="0.21034482758620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17</xdr:row>
      <xdr:rowOff>123825</xdr:rowOff>
    </xdr:from>
    <xdr:to>
      <xdr:col>6</xdr:col>
      <xdr:colOff>676275</xdr:colOff>
      <xdr:row>32</xdr:row>
      <xdr:rowOff>9525</xdr:rowOff>
    </xdr:to>
    <xdr:graphicFrame macro="">
      <xdr:nvGraphicFramePr>
        <xdr:cNvPr id="601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685800</xdr:colOff>
      <xdr:row>18</xdr:row>
      <xdr:rowOff>161925</xdr:rowOff>
    </xdr:from>
    <xdr:to>
      <xdr:col>15</xdr:col>
      <xdr:colOff>685800</xdr:colOff>
      <xdr:row>33</xdr:row>
      <xdr:rowOff>66675</xdr:rowOff>
    </xdr:to>
    <xdr:graphicFrame macro="">
      <xdr:nvGraphicFramePr>
        <xdr:cNvPr id="601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28"/>
  <sheetViews>
    <sheetView zoomScale="70" zoomScaleNormal="70" workbookViewId="0">
      <pane xSplit="1" topLeftCell="B1" activePane="topRight" state="frozen"/>
      <selection pane="topRight" activeCell="P8" sqref="P8"/>
    </sheetView>
  </sheetViews>
  <sheetFormatPr baseColWidth="10" defaultRowHeight="15" x14ac:dyDescent="0.25"/>
  <cols>
    <col min="1" max="2" width="11.42578125" style="1"/>
    <col min="3" max="3" width="16.7109375" style="1" bestFit="1" customWidth="1"/>
    <col min="4" max="4" width="11.42578125" style="1"/>
    <col min="5" max="5" width="16.7109375" style="1" bestFit="1" customWidth="1"/>
    <col min="6" max="6" width="11.42578125" style="1"/>
    <col min="7" max="7" width="16.7109375" style="1" bestFit="1" customWidth="1"/>
    <col min="8" max="9" width="4.7109375" style="1" customWidth="1"/>
    <col min="10" max="11" width="11.42578125" style="1"/>
    <col min="12" max="12" width="16.7109375" style="1" bestFit="1" customWidth="1"/>
    <col min="13" max="13" width="11.42578125" style="1"/>
    <col min="14" max="14" width="16.7109375" style="1" bestFit="1" customWidth="1"/>
    <col min="15" max="15" width="11.42578125" style="1"/>
    <col min="16" max="16" width="16.7109375" style="1" bestFit="1" customWidth="1"/>
    <col min="17" max="19" width="11.42578125" style="1"/>
    <col min="20" max="20" width="14.5703125" style="1" bestFit="1" customWidth="1"/>
    <col min="21" max="16384" width="11.42578125" style="1"/>
  </cols>
  <sheetData>
    <row r="2" spans="1:21" x14ac:dyDescent="0.25">
      <c r="R2" s="79"/>
      <c r="S2" s="79"/>
    </row>
    <row r="3" spans="1:21" ht="15" customHeight="1" x14ac:dyDescent="0.25">
      <c r="B3" s="82" t="s">
        <v>20</v>
      </c>
      <c r="C3" s="82"/>
      <c r="D3" s="82"/>
      <c r="E3" s="82"/>
      <c r="F3" s="82"/>
      <c r="G3" s="82"/>
      <c r="K3" s="82" t="s">
        <v>34</v>
      </c>
      <c r="L3" s="82"/>
      <c r="M3" s="82"/>
      <c r="N3" s="82"/>
      <c r="O3" s="82"/>
      <c r="P3" s="82"/>
      <c r="R3" s="79"/>
      <c r="S3" s="79"/>
    </row>
    <row r="4" spans="1:21" ht="15.75" thickBot="1" x14ac:dyDescent="0.3">
      <c r="B4" s="7"/>
      <c r="C4" s="7"/>
      <c r="D4" s="7"/>
      <c r="E4" s="7"/>
      <c r="F4" s="7"/>
      <c r="G4" s="7"/>
      <c r="R4" s="79"/>
      <c r="S4" s="79"/>
    </row>
    <row r="5" spans="1:21" x14ac:dyDescent="0.25">
      <c r="B5" s="83" t="s">
        <v>16</v>
      </c>
      <c r="C5" s="84"/>
      <c r="D5" s="80" t="s">
        <v>39</v>
      </c>
      <c r="E5" s="81"/>
      <c r="F5" s="77" t="s">
        <v>18</v>
      </c>
      <c r="G5" s="78"/>
      <c r="K5" s="83" t="s">
        <v>16</v>
      </c>
      <c r="L5" s="84"/>
      <c r="M5" s="80" t="s">
        <v>39</v>
      </c>
      <c r="N5" s="81"/>
      <c r="O5" s="77" t="s">
        <v>18</v>
      </c>
      <c r="P5" s="78"/>
      <c r="R5" s="79"/>
      <c r="S5" s="79"/>
    </row>
    <row r="6" spans="1:21" x14ac:dyDescent="0.25">
      <c r="B6" s="11" t="s">
        <v>1</v>
      </c>
      <c r="C6" s="3" t="s">
        <v>21</v>
      </c>
      <c r="D6" s="12" t="s">
        <v>1</v>
      </c>
      <c r="E6" s="3" t="s">
        <v>21</v>
      </c>
      <c r="F6" s="12" t="s">
        <v>1</v>
      </c>
      <c r="G6" s="11" t="s">
        <v>21</v>
      </c>
      <c r="K6" s="11" t="s">
        <v>1</v>
      </c>
      <c r="L6" s="3" t="s">
        <v>21</v>
      </c>
      <c r="M6" s="12" t="s">
        <v>1</v>
      </c>
      <c r="N6" s="3" t="s">
        <v>21</v>
      </c>
      <c r="O6" s="12" t="s">
        <v>1</v>
      </c>
      <c r="P6" s="11" t="s">
        <v>21</v>
      </c>
      <c r="R6" s="79"/>
      <c r="S6" s="79"/>
    </row>
    <row r="7" spans="1:21" x14ac:dyDescent="0.25">
      <c r="B7" s="2">
        <v>1</v>
      </c>
      <c r="C7" s="9">
        <f>'47 Pa'!J6</f>
        <v>5.2670000000000003</v>
      </c>
      <c r="D7" s="2">
        <v>2</v>
      </c>
      <c r="E7" s="9">
        <f>'102 Pa'!I6</f>
        <v>4.642500000000001</v>
      </c>
      <c r="F7" s="2">
        <v>3</v>
      </c>
      <c r="G7" s="9">
        <f>'284 Pa'!I6</f>
        <v>5.1559999999999997</v>
      </c>
      <c r="K7" s="2">
        <v>1</v>
      </c>
      <c r="L7" s="9">
        <f>AVERAGE(P40:P43)</f>
        <v>2.4172916666666677</v>
      </c>
      <c r="M7" s="2">
        <v>2</v>
      </c>
      <c r="N7" s="9">
        <f>AVERAGE(V40:V45)</f>
        <v>2.46075</v>
      </c>
      <c r="O7" s="2">
        <v>3</v>
      </c>
      <c r="P7" s="9">
        <f>AVERAGE(AB40:AB43)</f>
        <v>2.2502499999999999</v>
      </c>
      <c r="T7" s="36" t="s">
        <v>42</v>
      </c>
      <c r="U7" s="37" t="s">
        <v>45</v>
      </c>
    </row>
    <row r="8" spans="1:21" x14ac:dyDescent="0.25">
      <c r="B8" s="2">
        <v>4</v>
      </c>
      <c r="C8" s="9">
        <f>'47 Pa'!J10</f>
        <v>5.7050000000000001</v>
      </c>
      <c r="D8" s="2">
        <v>5</v>
      </c>
      <c r="E8" s="9">
        <f>'102 Pa'!I10</f>
        <v>8.2013333333333325</v>
      </c>
      <c r="F8" s="2">
        <v>6</v>
      </c>
      <c r="G8" s="9">
        <f>'284 Pa'!I9</f>
        <v>4.2355</v>
      </c>
      <c r="K8" s="2">
        <v>4</v>
      </c>
      <c r="L8" s="9">
        <f>AVERAGE(P44:P48)</f>
        <v>2.5423333333333331</v>
      </c>
      <c r="M8" s="2">
        <v>5</v>
      </c>
      <c r="N8" s="9">
        <f>AVERAGE(V46:V51)</f>
        <v>2.8827500000000001</v>
      </c>
      <c r="O8" s="2">
        <v>6</v>
      </c>
      <c r="P8" s="9">
        <f>AVERAGE(AB44:AB47)</f>
        <v>2.2878333333333334</v>
      </c>
      <c r="T8" s="16" t="s">
        <v>43</v>
      </c>
      <c r="U8" s="40" t="s">
        <v>46</v>
      </c>
    </row>
    <row r="9" spans="1:21" x14ac:dyDescent="0.25">
      <c r="B9" s="2">
        <v>7</v>
      </c>
      <c r="C9" s="9">
        <f>'47 Pa'!J14</f>
        <v>5.582749999999999</v>
      </c>
      <c r="D9" s="2">
        <v>8</v>
      </c>
      <c r="E9" s="9">
        <f>'102 Pa'!I14</f>
        <v>5.0625</v>
      </c>
      <c r="F9" s="2">
        <v>9</v>
      </c>
      <c r="G9" s="9">
        <f>'284 Pa'!I13</f>
        <v>5.7597500000000004</v>
      </c>
      <c r="K9" s="2">
        <v>7</v>
      </c>
      <c r="L9" s="9">
        <f>AVERAGE(P49:P54)</f>
        <v>2.6610416666666667</v>
      </c>
      <c r="M9" s="2">
        <v>8</v>
      </c>
      <c r="N9" s="9">
        <f>AVERAGE(V52:V57)</f>
        <v>2.242833333333333</v>
      </c>
      <c r="O9" s="2">
        <v>9</v>
      </c>
      <c r="P9" s="9">
        <f>AVERAGE(AB48:AB51)</f>
        <v>2.1078888888888887</v>
      </c>
      <c r="T9" s="38" t="s">
        <v>44</v>
      </c>
      <c r="U9" s="39" t="s">
        <v>47</v>
      </c>
    </row>
    <row r="10" spans="1:21" x14ac:dyDescent="0.25">
      <c r="B10" s="2">
        <v>10</v>
      </c>
      <c r="C10" s="9">
        <f>'47 Pa'!J18</f>
        <v>5.382666666666668</v>
      </c>
      <c r="D10" s="2">
        <v>11</v>
      </c>
      <c r="E10" s="9">
        <f>'102 Pa'!I18</f>
        <v>4.5789999999999988</v>
      </c>
      <c r="F10" s="2">
        <v>12</v>
      </c>
      <c r="G10" s="9">
        <f>'284 Pa'!I17</f>
        <v>5.6193333333333335</v>
      </c>
      <c r="K10" s="2">
        <v>10</v>
      </c>
      <c r="L10" s="9">
        <f>AVERAGE(P55:P60)</f>
        <v>2.511625</v>
      </c>
      <c r="M10" s="2">
        <v>11</v>
      </c>
      <c r="N10" s="9">
        <f>AVERAGE(V58:V63)</f>
        <v>2.8891999999999998</v>
      </c>
      <c r="O10" s="2">
        <v>12</v>
      </c>
      <c r="P10" s="9">
        <f>AVERAGE(AB52:AB55)</f>
        <v>2.376583333333333</v>
      </c>
    </row>
    <row r="11" spans="1:21" x14ac:dyDescent="0.25">
      <c r="B11" s="2">
        <v>13</v>
      </c>
      <c r="C11" s="9">
        <f>'47 Pa'!J21</f>
        <v>4.3346666666666671</v>
      </c>
      <c r="D11" s="2">
        <v>14</v>
      </c>
      <c r="E11" s="9">
        <f>'102 Pa'!I23</f>
        <v>4.6783333333333337</v>
      </c>
      <c r="F11" s="2">
        <v>15</v>
      </c>
      <c r="G11" s="9">
        <f>'284 Pa'!I21</f>
        <v>4.7223333333333333</v>
      </c>
      <c r="K11" s="2">
        <v>13</v>
      </c>
      <c r="L11" s="9">
        <f>AVERAGE(P61:P66)</f>
        <v>2.824416666666667</v>
      </c>
      <c r="M11" s="2">
        <v>14</v>
      </c>
      <c r="N11" s="9">
        <f>AVERAGE(V64:V69)</f>
        <v>2.5728333333333326</v>
      </c>
      <c r="O11" s="2">
        <v>15</v>
      </c>
      <c r="P11" s="9">
        <f>AVERAGE(AB56:AB59)</f>
        <v>2.6625555555555551</v>
      </c>
    </row>
    <row r="12" spans="1:21" x14ac:dyDescent="0.25">
      <c r="B12" s="2">
        <v>16</v>
      </c>
      <c r="C12" s="9">
        <f>'47 Pa'!J24</f>
        <v>5.7539999999999996</v>
      </c>
      <c r="D12" s="2">
        <v>17</v>
      </c>
      <c r="E12" s="9">
        <f>'102 Pa'!I27</f>
        <v>5.1770000000000005</v>
      </c>
      <c r="F12" s="2">
        <v>18</v>
      </c>
      <c r="G12" s="9">
        <f>'284 Pa'!I25</f>
        <v>3.7620000000000005</v>
      </c>
      <c r="K12" s="2">
        <v>16</v>
      </c>
      <c r="L12" s="9">
        <f>AVERAGE(P67:P72)</f>
        <v>2.5810999999999997</v>
      </c>
      <c r="M12" s="2">
        <v>17</v>
      </c>
      <c r="N12" s="9">
        <f>AVERAGE(V70:V75)</f>
        <v>2.4704583333333332</v>
      </c>
      <c r="O12" s="2">
        <v>18</v>
      </c>
      <c r="P12" s="9">
        <f>AVERAGE(AB60:AB63)</f>
        <v>2.0804583333333335</v>
      </c>
    </row>
    <row r="13" spans="1:21" ht="15.75" thickBot="1" x14ac:dyDescent="0.3">
      <c r="A13" s="6"/>
      <c r="B13" s="6"/>
      <c r="C13" s="6"/>
      <c r="D13" s="6"/>
      <c r="E13" s="6"/>
      <c r="F13" s="6"/>
      <c r="G13" s="6"/>
      <c r="H13" s="6"/>
      <c r="I13" s="6"/>
      <c r="K13" s="6"/>
      <c r="L13" s="6"/>
      <c r="M13" s="6"/>
      <c r="N13" s="6"/>
      <c r="O13" s="6"/>
      <c r="P13" s="6"/>
    </row>
    <row r="14" spans="1:21" s="5" customFormat="1" ht="15.75" thickTop="1" x14ac:dyDescent="0.25">
      <c r="A14" s="5" t="s">
        <v>7</v>
      </c>
      <c r="C14" s="13">
        <f>AVERAGE(C7:C12)</f>
        <v>5.3376805555555551</v>
      </c>
      <c r="E14" s="13">
        <f>AVERAGE(E7:E12)</f>
        <v>5.3901111111111106</v>
      </c>
      <c r="G14" s="13">
        <f>AVERAGE(G7:G12)</f>
        <v>4.8758194444444447</v>
      </c>
      <c r="L14" s="13">
        <v>2.5896347222222222</v>
      </c>
      <c r="N14" s="13">
        <v>2.5864708333333333</v>
      </c>
      <c r="P14" s="13">
        <v>2.2942615740740737</v>
      </c>
    </row>
    <row r="15" spans="1:21" s="5" customFormat="1" x14ac:dyDescent="0.25">
      <c r="A15" s="5" t="s">
        <v>8</v>
      </c>
      <c r="C15" s="13">
        <f>STDEV(C7:C12)/SQRT(COUNT(C7:C12))</f>
        <v>0.21458182892316932</v>
      </c>
      <c r="E15" s="13">
        <f>STDEV(E7:E12)/SQRT(COUNT(E7:E12))</f>
        <v>0.570939780288649</v>
      </c>
      <c r="G15" s="13">
        <f>STDEV(G7:G12)/SQRT(COUNT(G7:G12))</f>
        <v>0.3207703231174942</v>
      </c>
      <c r="L15" s="13">
        <v>5.7247830114816961E-2</v>
      </c>
      <c r="N15" s="13">
        <v>0.10439725951929438</v>
      </c>
      <c r="P15" s="13">
        <v>8.6572180541037325E-2</v>
      </c>
    </row>
    <row r="16" spans="1:21" s="2" customFormat="1" x14ac:dyDescent="0.25">
      <c r="A16" s="14"/>
      <c r="E16" s="9"/>
      <c r="F16" s="9"/>
      <c r="G16" s="9"/>
      <c r="N16" s="9"/>
      <c r="O16" s="9"/>
      <c r="P16" s="9"/>
    </row>
    <row r="17" spans="16:17" x14ac:dyDescent="0.25">
      <c r="P17" s="23"/>
      <c r="Q17" s="20"/>
    </row>
    <row r="18" spans="16:17" x14ac:dyDescent="0.25">
      <c r="P18" s="23"/>
    </row>
    <row r="35" spans="2:29" x14ac:dyDescent="0.25">
      <c r="B35" s="82" t="s">
        <v>22</v>
      </c>
      <c r="C35" s="82"/>
      <c r="D35" s="82"/>
      <c r="E35" s="82"/>
      <c r="F35" s="82"/>
      <c r="G35" s="82"/>
      <c r="K35" s="82" t="s">
        <v>41</v>
      </c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</row>
    <row r="36" spans="2:29" ht="15.75" thickBot="1" x14ac:dyDescent="0.3">
      <c r="B36" s="7"/>
      <c r="C36" s="7"/>
      <c r="D36" s="7"/>
      <c r="E36" s="7"/>
      <c r="F36" s="7"/>
      <c r="G36" s="7"/>
    </row>
    <row r="37" spans="2:29" x14ac:dyDescent="0.25">
      <c r="B37" s="83" t="s">
        <v>16</v>
      </c>
      <c r="C37" s="84"/>
      <c r="D37" s="80" t="s">
        <v>39</v>
      </c>
      <c r="E37" s="81"/>
      <c r="F37" s="77" t="s">
        <v>18</v>
      </c>
      <c r="G37" s="78"/>
      <c r="K37" s="88" t="s">
        <v>16</v>
      </c>
      <c r="L37" s="88"/>
      <c r="M37" s="88"/>
      <c r="N37" s="88"/>
      <c r="O37" s="88"/>
      <c r="P37" s="88"/>
      <c r="Q37" s="91" t="s">
        <v>39</v>
      </c>
      <c r="R37" s="91"/>
      <c r="S37" s="91"/>
      <c r="T37" s="91"/>
      <c r="U37" s="91"/>
      <c r="V37" s="92"/>
      <c r="W37" s="89" t="s">
        <v>18</v>
      </c>
      <c r="X37" s="90"/>
      <c r="Y37" s="90"/>
      <c r="Z37" s="90"/>
      <c r="AA37" s="90"/>
      <c r="AB37" s="90"/>
    </row>
    <row r="38" spans="2:29" ht="34.5" customHeight="1" x14ac:dyDescent="0.25">
      <c r="B38" s="8" t="s">
        <v>23</v>
      </c>
      <c r="C38" s="8" t="s">
        <v>13</v>
      </c>
      <c r="D38" s="8" t="s">
        <v>23</v>
      </c>
      <c r="E38" s="8" t="s">
        <v>13</v>
      </c>
      <c r="F38" s="8" t="s">
        <v>23</v>
      </c>
      <c r="G38" s="8" t="s">
        <v>13</v>
      </c>
      <c r="H38" s="21"/>
      <c r="I38" s="21"/>
      <c r="K38" s="8" t="s">
        <v>23</v>
      </c>
      <c r="L38" s="8" t="s">
        <v>13</v>
      </c>
      <c r="M38" s="8" t="s">
        <v>13</v>
      </c>
      <c r="N38" s="8" t="s">
        <v>13</v>
      </c>
      <c r="O38" s="8" t="s">
        <v>13</v>
      </c>
      <c r="P38" s="86" t="s">
        <v>28</v>
      </c>
      <c r="Q38" s="8" t="s">
        <v>23</v>
      </c>
      <c r="R38" s="8" t="s">
        <v>13</v>
      </c>
      <c r="S38" s="8" t="s">
        <v>13</v>
      </c>
      <c r="T38" s="8" t="s">
        <v>13</v>
      </c>
      <c r="U38" s="8" t="s">
        <v>13</v>
      </c>
      <c r="V38" s="86" t="s">
        <v>28</v>
      </c>
      <c r="W38" s="8" t="s">
        <v>23</v>
      </c>
      <c r="X38" s="8" t="s">
        <v>13</v>
      </c>
      <c r="Y38" s="8" t="s">
        <v>13</v>
      </c>
      <c r="Z38" s="8" t="s">
        <v>13</v>
      </c>
      <c r="AA38" s="8" t="s">
        <v>13</v>
      </c>
      <c r="AB38" s="86" t="s">
        <v>28</v>
      </c>
    </row>
    <row r="39" spans="2:29" ht="15" customHeight="1" thickBot="1" x14ac:dyDescent="0.3">
      <c r="B39" s="22"/>
      <c r="C39" s="22"/>
      <c r="D39" s="22"/>
      <c r="E39" s="22"/>
      <c r="F39" s="22"/>
      <c r="G39" s="22"/>
      <c r="H39" s="21"/>
      <c r="I39" s="21"/>
      <c r="K39" s="22"/>
      <c r="L39" s="22"/>
      <c r="M39" s="22"/>
      <c r="N39" s="22"/>
      <c r="O39" s="22"/>
      <c r="P39" s="87"/>
      <c r="Q39" s="22"/>
      <c r="R39" s="22"/>
      <c r="S39" s="22"/>
      <c r="T39" s="22"/>
      <c r="U39" s="22"/>
      <c r="V39" s="87"/>
      <c r="W39" s="22"/>
      <c r="X39" s="22"/>
      <c r="Y39" s="22"/>
      <c r="Z39" s="22"/>
      <c r="AA39" s="22"/>
      <c r="AB39" s="87"/>
    </row>
    <row r="40" spans="2:29" x14ac:dyDescent="0.25">
      <c r="B40" s="15">
        <f>'47 Pa'!B6</f>
        <v>89</v>
      </c>
      <c r="C40" s="2">
        <f>'47 Pa'!H6</f>
        <v>4.45</v>
      </c>
      <c r="D40" s="15">
        <f>'102 Pa'!A6</f>
        <v>92</v>
      </c>
      <c r="E40" s="2">
        <f>'102 Pa'!G6</f>
        <v>4.3559999999999999</v>
      </c>
      <c r="F40" s="15">
        <f>'284 Pa'!A6</f>
        <v>81</v>
      </c>
      <c r="G40" s="2">
        <f>'284 Pa'!G6</f>
        <v>5.1559999999999997</v>
      </c>
      <c r="H40" s="2"/>
      <c r="K40" s="15">
        <v>89</v>
      </c>
      <c r="M40" s="1">
        <v>2.7229999999999999</v>
      </c>
      <c r="P40" s="13">
        <v>2.7229999999999999</v>
      </c>
      <c r="Q40" s="15">
        <v>91</v>
      </c>
      <c r="R40" s="24"/>
      <c r="S40" s="24">
        <v>1.5960000000000001</v>
      </c>
      <c r="T40" s="24">
        <v>2.0840000000000001</v>
      </c>
      <c r="V40" s="13">
        <v>1.84</v>
      </c>
      <c r="W40" s="26">
        <v>81</v>
      </c>
      <c r="X40" s="24">
        <v>2.4220000000000002</v>
      </c>
      <c r="Y40" s="24">
        <v>3.2829999999999999</v>
      </c>
      <c r="Z40" s="24"/>
      <c r="AB40" s="13">
        <v>2.8525</v>
      </c>
      <c r="AC40" s="4"/>
    </row>
    <row r="41" spans="2:29" x14ac:dyDescent="0.25">
      <c r="B41" s="15">
        <f>'47 Pa'!B7</f>
        <v>90</v>
      </c>
      <c r="C41" s="2">
        <f>'47 Pa'!H7</f>
        <v>4.9409999999999998</v>
      </c>
      <c r="D41" s="15">
        <f>'102 Pa'!A7</f>
        <v>144</v>
      </c>
      <c r="E41" s="2">
        <f>'102 Pa'!G7</f>
        <v>4.4850000000000003</v>
      </c>
      <c r="F41" s="34">
        <f>'284 Pa'!A9</f>
        <v>101</v>
      </c>
      <c r="G41" s="35">
        <f>'284 Pa'!G9</f>
        <v>6.2190000000000003</v>
      </c>
      <c r="H41" s="2"/>
      <c r="K41" s="15">
        <v>90</v>
      </c>
      <c r="L41" s="1">
        <v>2.1739999999999999</v>
      </c>
      <c r="M41" s="1">
        <v>1.696</v>
      </c>
      <c r="N41" s="1">
        <v>2.1230000000000002</v>
      </c>
      <c r="P41" s="13">
        <v>1.99766666666667</v>
      </c>
      <c r="Q41" s="15">
        <v>92</v>
      </c>
      <c r="R41" s="21"/>
      <c r="S41" s="21">
        <v>2.7</v>
      </c>
      <c r="T41" s="21"/>
      <c r="U41" s="1">
        <v>2.528</v>
      </c>
      <c r="V41" s="13">
        <v>2.6139999999999999</v>
      </c>
      <c r="W41" s="27">
        <v>82</v>
      </c>
      <c r="X41" s="21">
        <v>1.6479999999999999</v>
      </c>
      <c r="Y41" s="21"/>
      <c r="Z41" s="21"/>
      <c r="AB41" s="13">
        <v>1.6479999999999999</v>
      </c>
      <c r="AC41" s="4"/>
    </row>
    <row r="42" spans="2:29" x14ac:dyDescent="0.25">
      <c r="B42" s="15">
        <f>'47 Pa'!B8</f>
        <v>109</v>
      </c>
      <c r="C42" s="2">
        <f>'47 Pa'!H8</f>
        <v>5.1909999999999998</v>
      </c>
      <c r="D42" s="15">
        <f>'102 Pa'!A8</f>
        <v>145</v>
      </c>
      <c r="E42" s="2">
        <f>'102 Pa'!G8</f>
        <v>6.0650000000000004</v>
      </c>
      <c r="F42" s="27">
        <f>'284 Pa'!A10</f>
        <v>102</v>
      </c>
      <c r="G42" s="8">
        <f>'284 Pa'!G10</f>
        <v>3.661</v>
      </c>
      <c r="H42" s="2"/>
      <c r="K42" s="15">
        <v>109</v>
      </c>
      <c r="M42" s="1">
        <v>2.2650000000000001</v>
      </c>
      <c r="N42" s="1">
        <v>2.294</v>
      </c>
      <c r="P42" s="13">
        <v>2.2795000000000001</v>
      </c>
      <c r="Q42" s="15">
        <v>144</v>
      </c>
      <c r="R42" s="21"/>
      <c r="S42" s="21"/>
      <c r="T42" s="21"/>
      <c r="V42" s="13"/>
      <c r="W42" s="27">
        <v>111</v>
      </c>
      <c r="X42" s="21"/>
      <c r="Y42" s="21"/>
      <c r="Z42" s="21"/>
      <c r="AB42" s="13"/>
      <c r="AC42" s="4"/>
    </row>
    <row r="43" spans="2:29" x14ac:dyDescent="0.25">
      <c r="B43" s="17">
        <f>'47 Pa'!B9</f>
        <v>110</v>
      </c>
      <c r="C43" s="18">
        <f>'47 Pa'!H9</f>
        <v>6.4859999999999998</v>
      </c>
      <c r="D43" s="15">
        <f>'102 Pa'!A9</f>
        <v>146</v>
      </c>
      <c r="E43" s="2">
        <f>'102 Pa'!G9</f>
        <v>3.6640000000000001</v>
      </c>
      <c r="F43" s="15">
        <f>'284 Pa'!A11</f>
        <v>127</v>
      </c>
      <c r="G43" s="2">
        <f>'284 Pa'!G11</f>
        <v>4.4370000000000003</v>
      </c>
      <c r="H43" s="2"/>
      <c r="K43" s="17">
        <v>110</v>
      </c>
      <c r="L43" s="19">
        <v>2.669</v>
      </c>
      <c r="M43" s="19"/>
      <c r="N43" s="19"/>
      <c r="O43" s="19"/>
      <c r="P43" s="25">
        <v>2.669</v>
      </c>
      <c r="Q43" s="15">
        <v>145</v>
      </c>
      <c r="R43" s="21"/>
      <c r="S43" s="21">
        <v>3.371</v>
      </c>
      <c r="T43" s="21"/>
      <c r="V43" s="13">
        <v>3.371</v>
      </c>
      <c r="W43" s="17">
        <v>112</v>
      </c>
      <c r="X43" s="19"/>
      <c r="Y43" s="19"/>
      <c r="Z43" s="19"/>
      <c r="AA43" s="19"/>
      <c r="AB43" s="25"/>
      <c r="AC43" s="4"/>
    </row>
    <row r="44" spans="2:29" x14ac:dyDescent="0.25">
      <c r="B44" s="15">
        <f>'47 Pa'!B10</f>
        <v>99</v>
      </c>
      <c r="C44" s="2">
        <f>'47 Pa'!H10</f>
        <v>7.3380000000000001</v>
      </c>
      <c r="D44" s="34">
        <f>'102 Pa'!A10</f>
        <v>77</v>
      </c>
      <c r="E44" s="35">
        <f>'102 Pa'!G10</f>
        <v>7.7039999999999997</v>
      </c>
      <c r="F44" s="17">
        <f>'284 Pa'!A12</f>
        <v>128</v>
      </c>
      <c r="G44" s="18">
        <f>'284 Pa'!G12</f>
        <v>2.625</v>
      </c>
      <c r="H44" s="2"/>
      <c r="K44" s="15">
        <v>99</v>
      </c>
      <c r="L44" s="1">
        <v>2.0299999999999998</v>
      </c>
      <c r="N44" s="1">
        <v>2.5369999999999999</v>
      </c>
      <c r="P44" s="13">
        <v>2.2835000000000001</v>
      </c>
      <c r="Q44" s="15">
        <v>146</v>
      </c>
      <c r="R44" s="21"/>
      <c r="S44" s="21"/>
      <c r="T44" s="21">
        <v>2.0179999999999998</v>
      </c>
      <c r="V44" s="13">
        <v>2.0179999999999998</v>
      </c>
      <c r="W44" s="27">
        <v>101</v>
      </c>
      <c r="X44" s="21">
        <v>2.5310000000000001</v>
      </c>
      <c r="Y44" s="21">
        <v>1.63</v>
      </c>
      <c r="Z44" s="21">
        <v>2.5990000000000002</v>
      </c>
      <c r="AB44" s="13">
        <v>2.2533333333333334</v>
      </c>
      <c r="AC44" s="4"/>
    </row>
    <row r="45" spans="2:29" x14ac:dyDescent="0.25">
      <c r="B45" s="15">
        <f>'47 Pa'!B11</f>
        <v>100</v>
      </c>
      <c r="C45" s="2">
        <f>'47 Pa'!H11</f>
        <v>2.8140000000000001</v>
      </c>
      <c r="D45" s="15">
        <f>'102 Pa'!A11</f>
        <v>123</v>
      </c>
      <c r="E45" s="2">
        <f>'102 Pa'!G11</f>
        <v>9.3339999999999996</v>
      </c>
      <c r="F45" s="15">
        <f>'284 Pa'!A13</f>
        <v>87</v>
      </c>
      <c r="G45" s="2">
        <f>'284 Pa'!G13</f>
        <v>5.1929999999999996</v>
      </c>
      <c r="H45" s="2"/>
      <c r="K45" s="15">
        <v>100</v>
      </c>
      <c r="L45" s="1">
        <v>2.7440000000000002</v>
      </c>
      <c r="P45" s="13">
        <v>2.7440000000000002</v>
      </c>
      <c r="Q45" s="17">
        <v>147</v>
      </c>
      <c r="R45" s="19"/>
      <c r="S45" s="19"/>
      <c r="T45" s="19"/>
      <c r="U45" s="19"/>
      <c r="V45" s="25"/>
      <c r="W45" s="27">
        <v>102</v>
      </c>
      <c r="X45" s="21">
        <v>2.5819999999999999</v>
      </c>
      <c r="Y45" s="21">
        <v>2.427</v>
      </c>
      <c r="Z45" s="21">
        <v>2.6480000000000001</v>
      </c>
      <c r="AB45" s="13">
        <v>2.5523333333333333</v>
      </c>
      <c r="AC45" s="4"/>
    </row>
    <row r="46" spans="2:29" x14ac:dyDescent="0.25">
      <c r="B46" s="15">
        <f>'47 Pa'!B12</f>
        <v>133</v>
      </c>
      <c r="C46" s="2">
        <f>'47 Pa'!H12</f>
        <v>7.8419999999999996</v>
      </c>
      <c r="D46" s="15">
        <f>'102 Pa'!A12</f>
        <v>148</v>
      </c>
      <c r="E46" s="2">
        <f>'102 Pa'!G12</f>
        <v>7.5659999999999998</v>
      </c>
      <c r="F46" s="15">
        <f>'284 Pa'!A14</f>
        <v>88</v>
      </c>
      <c r="G46" s="2">
        <f>'284 Pa'!G14</f>
        <v>4.859</v>
      </c>
      <c r="H46" s="2"/>
      <c r="K46" s="15">
        <v>133</v>
      </c>
      <c r="P46" s="13"/>
      <c r="Q46" s="15">
        <v>77</v>
      </c>
      <c r="R46" s="21"/>
      <c r="S46" s="21"/>
      <c r="T46" s="21"/>
      <c r="V46" s="13"/>
      <c r="W46" s="27">
        <v>127</v>
      </c>
      <c r="X46" s="21">
        <v>2.4319999999999999</v>
      </c>
      <c r="Y46" s="21"/>
      <c r="Z46" s="21">
        <v>1.843</v>
      </c>
      <c r="AA46" s="1">
        <v>2.472</v>
      </c>
      <c r="AB46" s="13">
        <v>2.2490000000000001</v>
      </c>
      <c r="AC46" s="4"/>
    </row>
    <row r="47" spans="2:29" x14ac:dyDescent="0.25">
      <c r="B47" s="15">
        <f>'47 Pa'!B13</f>
        <v>134</v>
      </c>
      <c r="C47" s="2">
        <f>'47 Pa'!H13</f>
        <v>4.8259999999999996</v>
      </c>
      <c r="D47" s="34">
        <f>'102 Pa'!A14</f>
        <v>107</v>
      </c>
      <c r="E47" s="35">
        <f>'102 Pa'!G14</f>
        <v>4.9909999999999997</v>
      </c>
      <c r="F47" s="15">
        <f>'284 Pa'!A15</f>
        <v>113</v>
      </c>
      <c r="G47" s="2">
        <f>'284 Pa'!G15</f>
        <v>8.59</v>
      </c>
      <c r="H47" s="2"/>
      <c r="K47" s="15">
        <v>134</v>
      </c>
      <c r="L47" s="1">
        <v>2.5209999999999999</v>
      </c>
      <c r="M47" s="1">
        <v>2.6779999999999999</v>
      </c>
      <c r="P47" s="13">
        <v>2.5994999999999999</v>
      </c>
      <c r="Q47" s="15">
        <v>78</v>
      </c>
      <c r="R47" s="21"/>
      <c r="S47" s="21"/>
      <c r="T47" s="21"/>
      <c r="V47" s="13"/>
      <c r="W47" s="17">
        <v>128</v>
      </c>
      <c r="X47" s="19">
        <v>2.2719999999999998</v>
      </c>
      <c r="Y47" s="19">
        <v>1.583</v>
      </c>
      <c r="Z47" s="19">
        <v>2.4350000000000001</v>
      </c>
      <c r="AA47" s="19"/>
      <c r="AB47" s="25">
        <v>2.0966666666666662</v>
      </c>
      <c r="AC47" s="4"/>
    </row>
    <row r="48" spans="2:29" x14ac:dyDescent="0.25">
      <c r="B48" s="34">
        <f>'47 Pa'!B14</f>
        <v>73</v>
      </c>
      <c r="C48" s="35">
        <f>'47 Pa'!H14</f>
        <v>3.5760000000000001</v>
      </c>
      <c r="D48" s="15">
        <f>'102 Pa'!A15</f>
        <v>108</v>
      </c>
      <c r="E48" s="2">
        <f>'102 Pa'!G15</f>
        <v>3.8639999999999999</v>
      </c>
      <c r="F48" s="17">
        <f>'284 Pa'!A16</f>
        <v>114</v>
      </c>
      <c r="G48" s="18">
        <f>'284 Pa'!G16</f>
        <v>4.3970000000000002</v>
      </c>
      <c r="H48" s="2"/>
      <c r="K48" s="17">
        <v>135</v>
      </c>
      <c r="L48" s="19"/>
      <c r="M48" s="19"/>
      <c r="N48" s="19"/>
      <c r="O48" s="19"/>
      <c r="P48" s="25"/>
      <c r="Q48" s="15">
        <v>123</v>
      </c>
      <c r="R48" s="21"/>
      <c r="S48" s="21">
        <v>2.6179999999999999</v>
      </c>
      <c r="T48" s="21">
        <v>3.4169999999999998</v>
      </c>
      <c r="V48" s="13">
        <v>3.0175000000000001</v>
      </c>
      <c r="W48" s="27">
        <v>87</v>
      </c>
      <c r="X48" s="21">
        <v>1.4710000000000001</v>
      </c>
      <c r="Y48" s="21">
        <v>2.3929999999999998</v>
      </c>
      <c r="Z48" s="21">
        <v>1.4019999999999999</v>
      </c>
      <c r="AB48" s="13">
        <v>1.7553333333333334</v>
      </c>
      <c r="AC48" s="4"/>
    </row>
    <row r="49" spans="2:29" x14ac:dyDescent="0.25">
      <c r="B49" s="15">
        <f>'47 Pa'!B15</f>
        <v>120</v>
      </c>
      <c r="C49" s="2">
        <f>'47 Pa'!H15</f>
        <v>5.2619999999999996</v>
      </c>
      <c r="D49" s="15">
        <f>'102 Pa'!A16</f>
        <v>150</v>
      </c>
      <c r="E49" s="2">
        <f>'102 Pa'!G16</f>
        <v>4.641</v>
      </c>
      <c r="F49" s="15">
        <f>'284 Pa'!A17</f>
        <v>95</v>
      </c>
      <c r="G49" s="2">
        <f>'284 Pa'!G17</f>
        <v>5.9050000000000002</v>
      </c>
      <c r="H49" s="2"/>
      <c r="K49" s="15">
        <v>73</v>
      </c>
      <c r="M49" s="1">
        <v>2.5779999999999998</v>
      </c>
      <c r="N49" s="1">
        <v>1.9830000000000001</v>
      </c>
      <c r="P49" s="13">
        <v>2.2805</v>
      </c>
      <c r="Q49" s="15">
        <v>124</v>
      </c>
      <c r="R49" s="21"/>
      <c r="S49" s="21"/>
      <c r="T49" s="21"/>
      <c r="V49" s="13"/>
      <c r="W49" s="27">
        <v>88</v>
      </c>
      <c r="X49" s="21">
        <v>2.8069999999999999</v>
      </c>
      <c r="Y49" s="21">
        <v>1.5649999999999999</v>
      </c>
      <c r="Z49" s="21">
        <v>2.7690000000000001</v>
      </c>
      <c r="AB49" s="13">
        <v>2.3803333333333332</v>
      </c>
      <c r="AC49" s="4"/>
    </row>
    <row r="50" spans="2:29" x14ac:dyDescent="0.25">
      <c r="B50" s="15">
        <f>'47 Pa'!B16</f>
        <v>136</v>
      </c>
      <c r="C50" s="2">
        <f>'47 Pa'!H16</f>
        <v>9.5749999999999993</v>
      </c>
      <c r="D50" s="15">
        <f>'102 Pa'!A17</f>
        <v>152</v>
      </c>
      <c r="E50" s="2">
        <f>'102 Pa'!G17</f>
        <v>6.7539999999999996</v>
      </c>
      <c r="F50" s="15">
        <f>'284 Pa'!A18</f>
        <v>96</v>
      </c>
      <c r="G50" s="2">
        <f>'284 Pa'!G18</f>
        <v>5.81</v>
      </c>
      <c r="H50" s="2"/>
      <c r="K50" s="15">
        <v>74</v>
      </c>
      <c r="P50" s="13"/>
      <c r="Q50" s="15">
        <v>148</v>
      </c>
      <c r="R50" s="21"/>
      <c r="S50" s="21">
        <v>2.7480000000000002</v>
      </c>
      <c r="T50" s="21"/>
      <c r="V50" s="13">
        <v>2.7480000000000002</v>
      </c>
      <c r="W50" s="27">
        <v>113</v>
      </c>
      <c r="X50" s="21"/>
      <c r="Y50" s="21"/>
      <c r="Z50" s="21"/>
      <c r="AB50" s="13"/>
      <c r="AC50" s="4"/>
    </row>
    <row r="51" spans="2:29" x14ac:dyDescent="0.25">
      <c r="B51" s="17">
        <f>'47 Pa'!B17</f>
        <v>137</v>
      </c>
      <c r="C51" s="18">
        <f>'47 Pa'!H17</f>
        <v>3.9180000000000001</v>
      </c>
      <c r="D51" s="34">
        <f>'102 Pa'!A18</f>
        <v>85</v>
      </c>
      <c r="E51" s="35">
        <f>'102 Pa'!G18</f>
        <v>3.4710000000000001</v>
      </c>
      <c r="F51" s="15">
        <f>'284 Pa'!A19</f>
        <v>129</v>
      </c>
      <c r="G51" s="2">
        <f>'284 Pa'!G19</f>
        <v>5.1429999999999998</v>
      </c>
      <c r="H51" s="2"/>
      <c r="K51" s="15">
        <v>119</v>
      </c>
      <c r="L51" s="1">
        <v>2.452</v>
      </c>
      <c r="M51" s="1">
        <v>3.2360000000000002</v>
      </c>
      <c r="N51" s="1">
        <v>2.4239999999999999</v>
      </c>
      <c r="P51" s="13">
        <v>2.7040000000000002</v>
      </c>
      <c r="Q51" s="17">
        <v>149</v>
      </c>
      <c r="R51" s="19"/>
      <c r="S51" s="19"/>
      <c r="T51" s="19"/>
      <c r="U51" s="19"/>
      <c r="V51" s="25"/>
      <c r="W51" s="17">
        <v>114</v>
      </c>
      <c r="X51" s="19">
        <v>2.3439999999999999</v>
      </c>
      <c r="Y51" s="19">
        <v>2.2400000000000002</v>
      </c>
      <c r="Z51" s="19">
        <v>1.98</v>
      </c>
      <c r="AA51" s="19"/>
      <c r="AB51" s="25">
        <v>2.1880000000000002</v>
      </c>
      <c r="AC51" s="4"/>
    </row>
    <row r="52" spans="2:29" x14ac:dyDescent="0.25">
      <c r="B52" s="15">
        <f>'47 Pa'!B18</f>
        <v>139</v>
      </c>
      <c r="C52" s="2">
        <f>'47 Pa'!H18</f>
        <v>5.798</v>
      </c>
      <c r="D52" s="15">
        <f>'102 Pa'!A19</f>
        <v>86</v>
      </c>
      <c r="E52" s="2">
        <f>'102 Pa'!G19</f>
        <v>5.2629999999999999</v>
      </c>
      <c r="F52" s="34">
        <f>'284 Pa'!A21</f>
        <v>75</v>
      </c>
      <c r="G52" s="35">
        <f>'284 Pa'!G21</f>
        <v>4.1479999999999997</v>
      </c>
      <c r="H52" s="2"/>
      <c r="K52" s="15">
        <v>120</v>
      </c>
      <c r="L52" s="1">
        <v>2.133</v>
      </c>
      <c r="M52" s="1">
        <v>2.2749999999999999</v>
      </c>
      <c r="N52" s="1">
        <v>2.6949999999999998</v>
      </c>
      <c r="P52" s="13">
        <v>2.3676666666666666</v>
      </c>
      <c r="Q52" s="15">
        <v>107</v>
      </c>
      <c r="R52" s="21"/>
      <c r="S52" s="21"/>
      <c r="T52" s="21"/>
      <c r="V52" s="13"/>
      <c r="W52" s="27">
        <v>95</v>
      </c>
      <c r="X52" s="21">
        <v>2.012</v>
      </c>
      <c r="Y52" s="21">
        <v>2.74</v>
      </c>
      <c r="Z52" s="21">
        <v>2.5550000000000002</v>
      </c>
      <c r="AB52" s="13">
        <v>2.4356666666666666</v>
      </c>
      <c r="AC52" s="4"/>
    </row>
    <row r="53" spans="2:29" x14ac:dyDescent="0.25">
      <c r="B53" s="15">
        <f>'47 Pa'!B19</f>
        <v>140</v>
      </c>
      <c r="C53" s="2">
        <f>'47 Pa'!H19</f>
        <v>5.0140000000000002</v>
      </c>
      <c r="D53" s="15">
        <f>'102 Pa'!A20</f>
        <v>121</v>
      </c>
      <c r="E53" s="2">
        <f>'102 Pa'!G20</f>
        <v>5.7409999999999997</v>
      </c>
      <c r="F53" s="15">
        <f>'284 Pa'!A22</f>
        <v>76</v>
      </c>
      <c r="G53" s="2">
        <f>'284 Pa'!G22</f>
        <v>3.1669999999999998</v>
      </c>
      <c r="H53" s="2"/>
      <c r="K53" s="15">
        <v>136</v>
      </c>
      <c r="P53" s="13"/>
      <c r="Q53" s="15">
        <v>108</v>
      </c>
      <c r="R53" s="21">
        <v>2.7480000000000002</v>
      </c>
      <c r="S53" s="21">
        <v>2.5169999999999999</v>
      </c>
      <c r="T53" s="21"/>
      <c r="U53" s="1">
        <v>2.1909999999999998</v>
      </c>
      <c r="V53" s="13">
        <v>2.4853333333333336</v>
      </c>
      <c r="W53" s="27">
        <v>96</v>
      </c>
      <c r="X53" s="21"/>
      <c r="Y53" s="21">
        <v>2.056</v>
      </c>
      <c r="Z53" s="21">
        <v>2.282</v>
      </c>
      <c r="AB53" s="13">
        <v>2.169</v>
      </c>
      <c r="AC53" s="4"/>
    </row>
    <row r="54" spans="2:29" x14ac:dyDescent="0.25">
      <c r="B54" s="17">
        <f>'47 Pa'!B20</f>
        <v>141</v>
      </c>
      <c r="C54" s="18">
        <f>'47 Pa'!H20</f>
        <v>5.3360000000000003</v>
      </c>
      <c r="D54" s="15">
        <f>'102 Pa'!A21</f>
        <v>154</v>
      </c>
      <c r="E54" s="2">
        <f>'102 Pa'!G21</f>
        <v>5.16</v>
      </c>
      <c r="F54" s="15">
        <f>'284 Pa'!A23</f>
        <v>117</v>
      </c>
      <c r="G54" s="2">
        <f>'284 Pa'!G23</f>
        <v>6.8520000000000003</v>
      </c>
      <c r="H54" s="2"/>
      <c r="K54" s="17">
        <v>137</v>
      </c>
      <c r="L54" s="19">
        <v>3.2919999999999998</v>
      </c>
      <c r="M54" s="19"/>
      <c r="N54" s="19"/>
      <c r="O54" s="19"/>
      <c r="P54" s="25">
        <v>3.2919999999999998</v>
      </c>
      <c r="Q54" s="15">
        <v>150</v>
      </c>
      <c r="R54" s="21">
        <v>2.27</v>
      </c>
      <c r="S54" s="21">
        <v>2.1080000000000001</v>
      </c>
      <c r="T54" s="21">
        <v>2.3889999999999998</v>
      </c>
      <c r="V54" s="13">
        <v>2.2556666666666665</v>
      </c>
      <c r="W54" s="27">
        <v>129</v>
      </c>
      <c r="X54" s="21">
        <v>2.5659999999999998</v>
      </c>
      <c r="Y54" s="21">
        <v>2.4609999999999999</v>
      </c>
      <c r="Z54" s="21">
        <v>1.9430000000000001</v>
      </c>
      <c r="AB54" s="13">
        <v>2.3233333333333328</v>
      </c>
      <c r="AC54" s="4"/>
    </row>
    <row r="55" spans="2:29" x14ac:dyDescent="0.25">
      <c r="B55" s="34">
        <f>'47 Pa'!B21</f>
        <v>125</v>
      </c>
      <c r="C55" s="35">
        <f>'47 Pa'!H21</f>
        <v>2.5550000000000002</v>
      </c>
      <c r="D55" s="17">
        <f>'102 Pa'!A22</f>
        <v>155</v>
      </c>
      <c r="E55" s="18">
        <f>'102 Pa'!G22</f>
        <v>3.26</v>
      </c>
      <c r="F55" s="34">
        <f>'284 Pa'!A25</f>
        <v>103</v>
      </c>
      <c r="G55" s="35">
        <f>'284 Pa'!G25</f>
        <v>3.0539999999999998</v>
      </c>
      <c r="H55" s="2"/>
      <c r="K55" s="15">
        <v>105</v>
      </c>
      <c r="P55" s="13"/>
      <c r="Q55" s="15">
        <v>151</v>
      </c>
      <c r="R55" s="21">
        <v>1.6930000000000001</v>
      </c>
      <c r="S55" s="21">
        <v>2.6219999999999999</v>
      </c>
      <c r="T55" s="21">
        <v>1.7310000000000001</v>
      </c>
      <c r="V55" s="13">
        <v>2.015333333333333</v>
      </c>
      <c r="W55" s="17">
        <v>130</v>
      </c>
      <c r="X55" s="19">
        <v>2.6320000000000001</v>
      </c>
      <c r="Y55" s="19"/>
      <c r="Z55" s="19">
        <v>2.6379999999999999</v>
      </c>
      <c r="AA55" s="19">
        <v>2.4649999999999999</v>
      </c>
      <c r="AB55" s="25">
        <v>2.5783333333333331</v>
      </c>
      <c r="AC55" s="4"/>
    </row>
    <row r="56" spans="2:29" x14ac:dyDescent="0.25">
      <c r="B56" s="27">
        <f>'47 Pa'!B22</f>
        <v>126</v>
      </c>
      <c r="C56" s="8">
        <f>'47 Pa'!H22</f>
        <v>6.8419999999999996</v>
      </c>
      <c r="D56" s="15">
        <f>'102 Pa'!A23</f>
        <v>97</v>
      </c>
      <c r="E56" s="2">
        <f>'102 Pa'!G23</f>
        <v>4.51</v>
      </c>
      <c r="F56" s="15">
        <f>'284 Pa'!A26</f>
        <v>104</v>
      </c>
      <c r="G56" s="2">
        <f>'284 Pa'!G26</f>
        <v>5.8940000000000001</v>
      </c>
      <c r="H56" s="2"/>
      <c r="K56" s="15">
        <v>106</v>
      </c>
      <c r="P56" s="13"/>
      <c r="Q56" s="15">
        <v>152</v>
      </c>
      <c r="R56" s="21">
        <v>2.952</v>
      </c>
      <c r="S56" s="21">
        <v>1.478</v>
      </c>
      <c r="T56" s="21"/>
      <c r="V56" s="13">
        <v>2.2149999999999999</v>
      </c>
      <c r="W56" s="27">
        <v>75</v>
      </c>
      <c r="X56" s="21">
        <v>2.66</v>
      </c>
      <c r="Y56" s="21">
        <v>2.1890000000000001</v>
      </c>
      <c r="Z56" s="21">
        <v>1.8029999999999999</v>
      </c>
      <c r="AB56" s="13">
        <v>2.2173333333333334</v>
      </c>
      <c r="AC56" s="4"/>
    </row>
    <row r="57" spans="2:29" x14ac:dyDescent="0.25">
      <c r="B57" s="17">
        <f>'47 Pa'!B23</f>
        <v>143</v>
      </c>
      <c r="C57" s="18">
        <f>'47 Pa'!H23</f>
        <v>3.6070000000000002</v>
      </c>
      <c r="D57" s="15">
        <f>'102 Pa'!A24</f>
        <v>156</v>
      </c>
      <c r="E57" s="2">
        <f>'102 Pa'!G24</f>
        <v>3.6080000000000001</v>
      </c>
      <c r="F57" s="15">
        <f>'284 Pa'!A27</f>
        <v>132</v>
      </c>
      <c r="G57" s="2">
        <f>'284 Pa'!G27</f>
        <v>2.3380000000000001</v>
      </c>
      <c r="H57" s="2"/>
      <c r="K57" s="15">
        <v>138</v>
      </c>
      <c r="M57" s="1">
        <v>3.0720000000000001</v>
      </c>
      <c r="N57" s="1">
        <v>1.6579999999999999</v>
      </c>
      <c r="P57" s="13">
        <v>2.3650000000000002</v>
      </c>
      <c r="Q57" s="17">
        <v>153</v>
      </c>
      <c r="R57" s="19"/>
      <c r="S57" s="19"/>
      <c r="T57" s="19"/>
      <c r="U57" s="19"/>
      <c r="V57" s="25"/>
      <c r="W57" s="27">
        <v>76</v>
      </c>
      <c r="X57" s="21">
        <v>3.45</v>
      </c>
      <c r="Y57" s="21">
        <v>2.6349999999999998</v>
      </c>
      <c r="Z57" s="21">
        <v>3.1819999999999999</v>
      </c>
      <c r="AB57" s="13">
        <v>3.089</v>
      </c>
      <c r="AC57" s="4"/>
    </row>
    <row r="58" spans="2:29" x14ac:dyDescent="0.25">
      <c r="B58" s="15">
        <f>'47 Pa'!B24</f>
        <v>93</v>
      </c>
      <c r="C58" s="2">
        <f>'47 Pa'!H24</f>
        <v>6.6070000000000002</v>
      </c>
      <c r="D58" s="15">
        <f>'102 Pa'!A26</f>
        <v>158</v>
      </c>
      <c r="E58" s="2">
        <f>'102 Pa'!G26</f>
        <v>5.9169999999999998</v>
      </c>
      <c r="F58" s="15"/>
      <c r="G58" s="2"/>
      <c r="H58" s="2"/>
      <c r="K58" s="15">
        <v>139</v>
      </c>
      <c r="M58" s="1">
        <v>2.883</v>
      </c>
      <c r="N58" s="1">
        <v>2.8860000000000001</v>
      </c>
      <c r="P58" s="13">
        <v>2.8845000000000001</v>
      </c>
      <c r="Q58" s="15">
        <v>85</v>
      </c>
      <c r="R58" s="21"/>
      <c r="S58" s="21"/>
      <c r="T58" s="21">
        <v>3.8029999999999999</v>
      </c>
      <c r="V58" s="13">
        <v>3.8029999999999999</v>
      </c>
      <c r="W58" s="27">
        <v>117</v>
      </c>
      <c r="X58" s="21">
        <v>2.5310000000000001</v>
      </c>
      <c r="Y58" s="21">
        <v>2.0680000000000001</v>
      </c>
      <c r="Z58" s="21">
        <v>3.4449999999999998</v>
      </c>
      <c r="AB58" s="13">
        <v>2.6813333333333333</v>
      </c>
      <c r="AC58" s="4"/>
    </row>
    <row r="59" spans="2:29" x14ac:dyDescent="0.25">
      <c r="B59" s="15">
        <f>'47 Pa'!B25</f>
        <v>94</v>
      </c>
      <c r="C59" s="2">
        <f>'47 Pa'!H25</f>
        <v>5.1349999999999998</v>
      </c>
      <c r="D59" s="34">
        <f>'102 Pa'!A27</f>
        <v>83</v>
      </c>
      <c r="E59" s="35">
        <f>'102 Pa'!G27</f>
        <v>5.5979999999999999</v>
      </c>
      <c r="F59" s="15"/>
      <c r="G59" s="2"/>
      <c r="H59" s="2"/>
      <c r="K59" s="15">
        <v>140</v>
      </c>
      <c r="N59" s="1">
        <v>2.8570000000000002</v>
      </c>
      <c r="P59" s="13">
        <v>2.8570000000000002</v>
      </c>
      <c r="Q59" s="15">
        <v>86</v>
      </c>
      <c r="R59" s="21">
        <v>2.0219999999999998</v>
      </c>
      <c r="S59" s="21">
        <v>2.4860000000000002</v>
      </c>
      <c r="T59" s="21">
        <v>2.1709999999999998</v>
      </c>
      <c r="V59" s="13">
        <v>2.2263333333333333</v>
      </c>
      <c r="W59" s="17">
        <v>118</v>
      </c>
      <c r="X59" s="19"/>
      <c r="Y59" s="19"/>
      <c r="Z59" s="19"/>
      <c r="AA59" s="19"/>
      <c r="AB59" s="25"/>
      <c r="AC59" s="4"/>
    </row>
    <row r="60" spans="2:29" x14ac:dyDescent="0.25">
      <c r="B60" s="15">
        <f>'47 Pa'!B27</f>
        <v>163</v>
      </c>
      <c r="C60" s="2">
        <f>'47 Pa'!H27</f>
        <v>5.6180000000000003</v>
      </c>
      <c r="D60" s="15">
        <f>'102 Pa'!A28</f>
        <v>116</v>
      </c>
      <c r="E60" s="2">
        <f>'102 Pa'!G28</f>
        <v>5.3010000000000002</v>
      </c>
      <c r="F60" s="15"/>
      <c r="G60" s="2"/>
      <c r="H60" s="2"/>
      <c r="K60" s="17">
        <v>141</v>
      </c>
      <c r="L60" s="19"/>
      <c r="M60" s="19">
        <v>1.8560000000000001</v>
      </c>
      <c r="N60" s="19">
        <v>2.024</v>
      </c>
      <c r="O60" s="19"/>
      <c r="P60" s="25">
        <v>1.94</v>
      </c>
      <c r="Q60" s="15">
        <v>121</v>
      </c>
      <c r="R60" s="21"/>
      <c r="S60" s="21">
        <v>2.6480000000000001</v>
      </c>
      <c r="T60" s="21">
        <v>2.7360000000000002</v>
      </c>
      <c r="V60" s="13">
        <v>2.6920000000000002</v>
      </c>
      <c r="W60" s="27">
        <v>103</v>
      </c>
      <c r="X60" s="21">
        <v>2.3069999999999999</v>
      </c>
      <c r="Y60" s="21">
        <v>2.585</v>
      </c>
      <c r="Z60" s="21">
        <v>1.577</v>
      </c>
      <c r="AB60" s="13">
        <v>2.156333333333333</v>
      </c>
      <c r="AC60" s="4"/>
    </row>
    <row r="61" spans="2:29" x14ac:dyDescent="0.25">
      <c r="B61" s="15">
        <f>'47 Pa'!B28</f>
        <v>165</v>
      </c>
      <c r="C61" s="2">
        <f>'47 Pa'!H28</f>
        <v>5.6559999999999997</v>
      </c>
      <c r="D61" s="15">
        <f>'102 Pa'!A29</f>
        <v>160</v>
      </c>
      <c r="E61" s="2">
        <f>'102 Pa'!G29</f>
        <v>4.4950000000000001</v>
      </c>
      <c r="F61" s="15"/>
      <c r="G61" s="2"/>
      <c r="H61" s="2"/>
      <c r="K61" s="15">
        <v>79</v>
      </c>
      <c r="M61" s="1">
        <v>2.8130000000000002</v>
      </c>
      <c r="P61" s="13">
        <v>2.8130000000000002</v>
      </c>
      <c r="Q61" s="15">
        <v>122</v>
      </c>
      <c r="R61" s="21">
        <v>2.8370000000000002</v>
      </c>
      <c r="S61" s="21">
        <v>2.609</v>
      </c>
      <c r="T61" s="21">
        <v>3.9969999999999999</v>
      </c>
      <c r="V61" s="13">
        <v>3.1476666666666664</v>
      </c>
      <c r="W61" s="27">
        <v>104</v>
      </c>
      <c r="X61" s="21">
        <v>2.7050000000000001</v>
      </c>
      <c r="Y61" s="21">
        <v>1.972</v>
      </c>
      <c r="Z61" s="21">
        <v>1.958</v>
      </c>
      <c r="AB61" s="13">
        <v>2.2116666666666664</v>
      </c>
      <c r="AC61" s="4"/>
    </row>
    <row r="62" spans="2:29" x14ac:dyDescent="0.25">
      <c r="B62" s="2"/>
      <c r="C62" s="2"/>
      <c r="D62" s="15">
        <f>'102 Pa'!A30</f>
        <v>161</v>
      </c>
      <c r="E62" s="2">
        <f>'102 Pa'!G30</f>
        <v>5.3140000000000001</v>
      </c>
      <c r="F62" s="15"/>
      <c r="G62" s="2"/>
      <c r="H62" s="2"/>
      <c r="K62" s="15">
        <v>80</v>
      </c>
      <c r="P62" s="13"/>
      <c r="Q62" s="15">
        <v>154</v>
      </c>
      <c r="R62" s="21"/>
      <c r="S62" s="21"/>
      <c r="T62" s="21"/>
      <c r="V62" s="13"/>
      <c r="W62" s="27">
        <v>131</v>
      </c>
      <c r="X62" s="21">
        <v>1.615</v>
      </c>
      <c r="Y62" s="21">
        <v>2.7290000000000001</v>
      </c>
      <c r="Z62" s="21">
        <v>3.0459999999999998</v>
      </c>
      <c r="AB62" s="13">
        <v>2.4633333333333334</v>
      </c>
      <c r="AC62" s="4"/>
    </row>
    <row r="63" spans="2:29" x14ac:dyDescent="0.25">
      <c r="B63" s="2"/>
      <c r="C63" s="2"/>
      <c r="F63" s="27"/>
      <c r="G63" s="2"/>
      <c r="H63" s="2"/>
      <c r="K63" s="15">
        <v>125</v>
      </c>
      <c r="L63" s="1">
        <v>2.4079999999999999</v>
      </c>
      <c r="M63" s="1">
        <v>2.8420000000000001</v>
      </c>
      <c r="N63" s="1">
        <v>2.4079999999999999</v>
      </c>
      <c r="P63" s="13">
        <v>2.5526666666666666</v>
      </c>
      <c r="Q63" s="17">
        <v>155</v>
      </c>
      <c r="R63" s="19"/>
      <c r="S63" s="19"/>
      <c r="T63" s="19">
        <v>2.577</v>
      </c>
      <c r="U63" s="19"/>
      <c r="V63" s="25">
        <v>2.577</v>
      </c>
      <c r="W63" s="27">
        <v>132</v>
      </c>
      <c r="X63" s="21">
        <v>1.248</v>
      </c>
      <c r="Y63" s="21">
        <v>1.7330000000000001</v>
      </c>
      <c r="Z63" s="21"/>
      <c r="AB63" s="13">
        <v>1.4904999999999999</v>
      </c>
      <c r="AC63" s="4"/>
    </row>
    <row r="64" spans="2:29" x14ac:dyDescent="0.25">
      <c r="B64" s="2"/>
      <c r="C64" s="2"/>
      <c r="D64" s="21"/>
      <c r="E64" s="21"/>
      <c r="F64" s="15"/>
      <c r="G64" s="2"/>
      <c r="H64" s="2"/>
      <c r="K64" s="15">
        <v>126</v>
      </c>
      <c r="M64" s="1">
        <v>2.008</v>
      </c>
      <c r="N64" s="1">
        <v>2.19</v>
      </c>
      <c r="P64" s="13">
        <v>2.0990000000000002</v>
      </c>
      <c r="Q64" s="15">
        <v>97</v>
      </c>
      <c r="R64" s="21">
        <v>2.2160000000000002</v>
      </c>
      <c r="S64" s="21">
        <v>2.5030000000000001</v>
      </c>
      <c r="T64" s="21">
        <v>2.6309999999999998</v>
      </c>
      <c r="V64" s="13">
        <v>2.4499999999999997</v>
      </c>
    </row>
    <row r="65" spans="1:28" x14ac:dyDescent="0.25">
      <c r="D65" s="21"/>
      <c r="E65" s="31"/>
      <c r="F65" s="15"/>
      <c r="G65" s="2"/>
      <c r="H65" s="2"/>
      <c r="K65" s="15">
        <v>142</v>
      </c>
      <c r="P65" s="13"/>
      <c r="Q65" s="15">
        <v>98</v>
      </c>
      <c r="R65" s="21"/>
      <c r="S65" s="21"/>
      <c r="T65" s="21"/>
      <c r="V65" s="13"/>
    </row>
    <row r="66" spans="1:28" x14ac:dyDescent="0.25">
      <c r="B66" s="21"/>
      <c r="C66" s="21"/>
      <c r="D66" s="21"/>
      <c r="E66" s="31"/>
      <c r="F66" s="15"/>
      <c r="G66" s="2"/>
      <c r="H66" s="2"/>
      <c r="K66" s="17">
        <v>143</v>
      </c>
      <c r="L66" s="19"/>
      <c r="M66" s="19"/>
      <c r="N66" s="19"/>
      <c r="O66" s="19">
        <v>3.8330000000000002</v>
      </c>
      <c r="P66" s="25">
        <v>3.8330000000000002</v>
      </c>
      <c r="Q66" s="15">
        <v>156</v>
      </c>
      <c r="R66" s="21"/>
      <c r="S66" s="21">
        <v>2.2519999999999998</v>
      </c>
      <c r="T66" s="21">
        <v>2.121</v>
      </c>
      <c r="U66" s="1">
        <v>2.5640000000000001</v>
      </c>
      <c r="V66" s="13">
        <v>2.3123333333333331</v>
      </c>
    </row>
    <row r="67" spans="1:28" x14ac:dyDescent="0.25">
      <c r="B67" s="21"/>
      <c r="C67" s="31"/>
      <c r="D67" s="21"/>
      <c r="E67" s="10"/>
      <c r="F67" s="15"/>
      <c r="G67" s="2"/>
      <c r="H67" s="2"/>
      <c r="K67" s="15">
        <v>93</v>
      </c>
      <c r="L67" s="1">
        <v>3.9569999999999999</v>
      </c>
      <c r="M67" s="1">
        <v>2.839</v>
      </c>
      <c r="N67" s="1">
        <v>2.1859999999999999</v>
      </c>
      <c r="P67" s="13">
        <v>2.9939999999999998</v>
      </c>
      <c r="Q67" s="15">
        <v>157</v>
      </c>
      <c r="R67" s="21">
        <v>3.2389999999999999</v>
      </c>
      <c r="S67" s="21"/>
      <c r="T67" s="21"/>
      <c r="V67" s="13">
        <v>3.2389999999999999</v>
      </c>
    </row>
    <row r="68" spans="1:28" x14ac:dyDescent="0.25">
      <c r="B68" s="21"/>
      <c r="C68" s="31"/>
      <c r="D68" s="21"/>
      <c r="E68" s="21"/>
      <c r="F68" s="15"/>
      <c r="G68" s="2"/>
      <c r="H68" s="2"/>
      <c r="K68" s="15">
        <v>94</v>
      </c>
      <c r="M68" s="1">
        <v>2.4670000000000001</v>
      </c>
      <c r="N68" s="1">
        <v>1.696</v>
      </c>
      <c r="P68" s="13">
        <v>2.0815000000000001</v>
      </c>
      <c r="Q68" s="15">
        <v>158</v>
      </c>
      <c r="R68" s="21">
        <v>2.29</v>
      </c>
      <c r="S68" s="21"/>
      <c r="T68" s="21"/>
      <c r="V68" s="13">
        <v>2.29</v>
      </c>
    </row>
    <row r="69" spans="1:28" x14ac:dyDescent="0.25">
      <c r="B69" s="21"/>
      <c r="C69" s="21"/>
      <c r="D69" s="33"/>
      <c r="E69" s="33"/>
      <c r="F69" s="15"/>
      <c r="G69" s="2"/>
      <c r="H69" s="2"/>
      <c r="K69" s="15">
        <v>162</v>
      </c>
      <c r="L69" s="1">
        <v>3</v>
      </c>
      <c r="N69" s="1">
        <v>3.1</v>
      </c>
      <c r="P69" s="13">
        <v>3.05</v>
      </c>
      <c r="Q69" s="17">
        <v>159</v>
      </c>
      <c r="R69" s="19"/>
      <c r="S69" s="19"/>
      <c r="T69" s="19"/>
      <c r="U69" s="19"/>
      <c r="V69" s="25"/>
    </row>
    <row r="70" spans="1:28" x14ac:dyDescent="0.25">
      <c r="B70" s="21"/>
      <c r="C70" s="21"/>
      <c r="D70" s="30"/>
      <c r="E70" s="30"/>
      <c r="H70" s="2"/>
      <c r="K70" s="15">
        <v>163</v>
      </c>
      <c r="N70" s="1">
        <v>2.5329999999999999</v>
      </c>
      <c r="P70" s="13">
        <v>2.5329999999999999</v>
      </c>
      <c r="Q70" s="15">
        <v>83</v>
      </c>
      <c r="R70" s="21"/>
      <c r="S70" s="21"/>
      <c r="T70" s="21"/>
      <c r="V70" s="13"/>
    </row>
    <row r="71" spans="1:28" x14ac:dyDescent="0.25">
      <c r="B71" s="33"/>
      <c r="C71" s="33"/>
      <c r="D71" s="30">
        <v>1.2</v>
      </c>
      <c r="E71" s="30">
        <v>2.2000000000000002</v>
      </c>
      <c r="F71" s="21"/>
      <c r="G71" s="21"/>
      <c r="H71" s="2"/>
      <c r="K71" s="15">
        <v>164</v>
      </c>
      <c r="P71" s="13"/>
      <c r="Q71" s="15">
        <v>84</v>
      </c>
      <c r="R71" s="21">
        <v>1.552</v>
      </c>
      <c r="S71" s="21">
        <v>2.5259999999999998</v>
      </c>
      <c r="T71" s="21"/>
      <c r="U71" s="1">
        <v>2.2040000000000002</v>
      </c>
      <c r="V71" s="13">
        <v>2.0939999999999999</v>
      </c>
    </row>
    <row r="72" spans="1:28" x14ac:dyDescent="0.25">
      <c r="B72" s="30"/>
      <c r="C72" s="30"/>
      <c r="D72" s="30">
        <v>1.2</v>
      </c>
      <c r="E72" s="30">
        <v>2.2000000000000002</v>
      </c>
      <c r="F72" s="21"/>
      <c r="G72" s="31"/>
      <c r="H72" s="2"/>
      <c r="K72" s="15">
        <v>165</v>
      </c>
      <c r="L72" s="21"/>
      <c r="M72" s="21">
        <v>2.2469999999999999</v>
      </c>
      <c r="N72" s="21"/>
      <c r="P72" s="13">
        <v>2.2469999999999999</v>
      </c>
      <c r="Q72" s="15">
        <v>115</v>
      </c>
      <c r="R72" s="21"/>
      <c r="S72" s="21"/>
      <c r="T72" s="21"/>
      <c r="V72" s="13"/>
    </row>
    <row r="73" spans="1:28" x14ac:dyDescent="0.25">
      <c r="B73" s="30">
        <v>2</v>
      </c>
      <c r="C73" s="30">
        <v>3</v>
      </c>
      <c r="D73" s="30">
        <v>1.2</v>
      </c>
      <c r="E73" s="30">
        <v>2.2000000000000002</v>
      </c>
      <c r="F73" s="21"/>
      <c r="G73" s="31"/>
      <c r="H73" s="2"/>
      <c r="L73" s="21"/>
      <c r="M73" s="21"/>
      <c r="N73" s="21"/>
      <c r="O73" s="21"/>
      <c r="Q73" s="15">
        <v>116</v>
      </c>
      <c r="R73" s="21">
        <v>2.464</v>
      </c>
      <c r="S73" s="21">
        <v>2.919</v>
      </c>
      <c r="T73" s="21">
        <v>2.8050000000000002</v>
      </c>
      <c r="V73" s="13">
        <v>2.7293333333333334</v>
      </c>
    </row>
    <row r="74" spans="1:28" x14ac:dyDescent="0.25">
      <c r="B74" s="30">
        <v>2</v>
      </c>
      <c r="C74" s="30">
        <v>3</v>
      </c>
      <c r="D74" s="30">
        <v>1.2</v>
      </c>
      <c r="E74" s="30">
        <v>2.2000000000000002</v>
      </c>
      <c r="F74" s="10"/>
      <c r="G74" s="10"/>
      <c r="H74" s="2"/>
      <c r="Q74" s="15">
        <v>160</v>
      </c>
      <c r="R74" s="21">
        <v>2.0409999999999999</v>
      </c>
      <c r="S74" s="21">
        <v>2.4369999999999998</v>
      </c>
      <c r="T74" s="21">
        <v>2.6739999999999999</v>
      </c>
      <c r="V74" s="13">
        <v>2.3839999999999999</v>
      </c>
    </row>
    <row r="75" spans="1:28" x14ac:dyDescent="0.25">
      <c r="B75" s="30">
        <v>2</v>
      </c>
      <c r="C75" s="30">
        <v>3</v>
      </c>
      <c r="D75" s="30">
        <v>1.2</v>
      </c>
      <c r="E75" s="30">
        <v>2.2000000000000002</v>
      </c>
      <c r="F75" s="21"/>
      <c r="G75" s="21"/>
      <c r="H75" s="2"/>
      <c r="Q75" s="15">
        <v>161</v>
      </c>
      <c r="R75" s="21"/>
      <c r="S75" s="21">
        <v>3.415</v>
      </c>
      <c r="T75" s="21">
        <v>1.9339999999999999</v>
      </c>
      <c r="V75" s="13">
        <v>2.6745000000000001</v>
      </c>
    </row>
    <row r="76" spans="1:28" x14ac:dyDescent="0.25">
      <c r="B76" s="30">
        <v>2</v>
      </c>
      <c r="C76" s="30">
        <v>3</v>
      </c>
      <c r="D76" s="30">
        <v>1.2</v>
      </c>
      <c r="E76" s="30">
        <v>2.2000000000000002</v>
      </c>
      <c r="F76" s="33"/>
      <c r="G76" s="33"/>
    </row>
    <row r="77" spans="1:28" x14ac:dyDescent="0.25">
      <c r="A77" s="21"/>
      <c r="B77" s="30">
        <v>2</v>
      </c>
      <c r="C77" s="30">
        <v>3</v>
      </c>
      <c r="D77" s="30">
        <v>1.2</v>
      </c>
      <c r="E77" s="30">
        <v>2.2000000000000002</v>
      </c>
      <c r="F77" s="30"/>
      <c r="G77" s="30"/>
      <c r="H77" s="21"/>
      <c r="I77" s="21"/>
    </row>
    <row r="78" spans="1:28" s="21" customFormat="1" x14ac:dyDescent="0.25">
      <c r="A78" s="28"/>
      <c r="B78" s="30">
        <v>2</v>
      </c>
      <c r="C78" s="30">
        <v>3</v>
      </c>
      <c r="D78" s="30">
        <v>1.2</v>
      </c>
      <c r="E78" s="30">
        <v>2.2000000000000002</v>
      </c>
      <c r="F78" s="30">
        <v>3.2</v>
      </c>
      <c r="G78" s="30"/>
      <c r="K78" s="28"/>
      <c r="L78" s="28"/>
      <c r="M78" s="28"/>
      <c r="N78" s="28"/>
      <c r="O78" s="28"/>
      <c r="P78" s="29"/>
      <c r="Q78" s="28"/>
      <c r="R78" s="28"/>
      <c r="S78" s="28"/>
      <c r="T78" s="28"/>
      <c r="U78" s="28"/>
      <c r="V78" s="29"/>
      <c r="W78" s="28"/>
      <c r="X78" s="28"/>
      <c r="Y78" s="28"/>
      <c r="Z78" s="28"/>
      <c r="AA78" s="28"/>
      <c r="AB78" s="29"/>
    </row>
    <row r="79" spans="1:28" s="21" customFormat="1" x14ac:dyDescent="0.25">
      <c r="A79" s="28"/>
      <c r="B79" s="30">
        <v>2</v>
      </c>
      <c r="C79" s="30">
        <v>3</v>
      </c>
      <c r="D79" s="30">
        <v>1.2</v>
      </c>
      <c r="E79" s="30">
        <v>2.2000000000000002</v>
      </c>
      <c r="F79" s="30">
        <v>3.2</v>
      </c>
      <c r="G79" s="30"/>
      <c r="K79" s="28"/>
      <c r="L79" s="28"/>
      <c r="M79" s="28"/>
      <c r="N79" s="28"/>
      <c r="O79" s="28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</row>
    <row r="80" spans="1:28" s="21" customFormat="1" x14ac:dyDescent="0.25">
      <c r="A80" s="32"/>
      <c r="B80" s="30">
        <v>2</v>
      </c>
      <c r="C80" s="30">
        <v>3</v>
      </c>
      <c r="D80" s="30">
        <v>1.2</v>
      </c>
      <c r="E80" s="30">
        <v>2.2000000000000002</v>
      </c>
      <c r="F80" s="30">
        <v>3.2</v>
      </c>
      <c r="G80" s="30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9"/>
      <c r="W80" s="29"/>
      <c r="X80" s="29"/>
      <c r="Y80" s="29"/>
      <c r="Z80" s="29"/>
      <c r="AA80" s="29"/>
      <c r="AB80" s="29"/>
    </row>
    <row r="81" spans="1:28" s="21" customFormat="1" x14ac:dyDescent="0.25">
      <c r="B81" s="30">
        <v>2</v>
      </c>
      <c r="C81" s="30">
        <v>3</v>
      </c>
      <c r="D81" s="30">
        <v>1.2</v>
      </c>
      <c r="E81" s="30">
        <v>2.2000000000000002</v>
      </c>
      <c r="F81" s="30">
        <v>3.2</v>
      </c>
      <c r="G81" s="30"/>
    </row>
    <row r="82" spans="1:28" s="21" customFormat="1" x14ac:dyDescent="0.25">
      <c r="A82" s="33"/>
      <c r="B82" s="30">
        <v>2</v>
      </c>
      <c r="C82" s="30">
        <v>3</v>
      </c>
      <c r="D82" s="30">
        <v>1.2</v>
      </c>
      <c r="E82" s="30">
        <v>2.2000000000000002</v>
      </c>
      <c r="F82" s="30">
        <v>3.2</v>
      </c>
      <c r="G82" s="30"/>
      <c r="H82" s="33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</row>
    <row r="83" spans="1:28" x14ac:dyDescent="0.25">
      <c r="A83" s="30"/>
      <c r="B83" s="30">
        <v>2</v>
      </c>
      <c r="C83" s="30">
        <v>3</v>
      </c>
      <c r="D83" s="30">
        <v>1.2</v>
      </c>
      <c r="E83" s="30">
        <v>2.2000000000000002</v>
      </c>
      <c r="F83" s="30">
        <v>3.2</v>
      </c>
      <c r="G83" s="30"/>
      <c r="H83" s="30"/>
    </row>
    <row r="84" spans="1:28" x14ac:dyDescent="0.25">
      <c r="A84" s="30">
        <v>1</v>
      </c>
      <c r="B84" s="30">
        <v>2</v>
      </c>
      <c r="C84" s="30">
        <v>3</v>
      </c>
      <c r="D84" s="30">
        <v>1.2</v>
      </c>
      <c r="E84" s="30">
        <v>2.2000000000000002</v>
      </c>
      <c r="F84" s="30">
        <v>3.2</v>
      </c>
      <c r="G84" s="30"/>
      <c r="H84" s="30">
        <v>1.4</v>
      </c>
    </row>
    <row r="85" spans="1:28" x14ac:dyDescent="0.25">
      <c r="A85" s="30">
        <v>1</v>
      </c>
      <c r="B85" s="30">
        <v>2</v>
      </c>
      <c r="C85" s="30">
        <v>3</v>
      </c>
      <c r="D85" s="30">
        <v>1.2</v>
      </c>
      <c r="E85" s="30">
        <v>2.2000000000000002</v>
      </c>
      <c r="F85" s="30">
        <v>3.2</v>
      </c>
      <c r="G85" s="30"/>
      <c r="H85" s="30">
        <v>1.4</v>
      </c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</row>
    <row r="86" spans="1:28" x14ac:dyDescent="0.25">
      <c r="A86" s="30">
        <v>1</v>
      </c>
      <c r="B86" s="30">
        <v>2</v>
      </c>
      <c r="C86" s="30">
        <v>3</v>
      </c>
      <c r="D86" s="30">
        <v>1.2</v>
      </c>
      <c r="E86" s="30">
        <v>2.2000000000000002</v>
      </c>
      <c r="F86" s="30">
        <v>3.2</v>
      </c>
      <c r="G86" s="30"/>
      <c r="H86" s="30">
        <v>1.4</v>
      </c>
      <c r="K86" s="27"/>
      <c r="L86" s="21"/>
      <c r="M86" s="21"/>
      <c r="N86" s="21"/>
      <c r="O86" s="21"/>
      <c r="P86" s="21"/>
      <c r="Q86" s="27"/>
      <c r="R86" s="21"/>
      <c r="S86" s="21"/>
      <c r="T86" s="21"/>
      <c r="U86" s="21"/>
      <c r="V86" s="21"/>
      <c r="W86" s="27"/>
      <c r="X86" s="21"/>
      <c r="Y86" s="21"/>
      <c r="Z86" s="21"/>
      <c r="AA86" s="21"/>
      <c r="AB86" s="21"/>
    </row>
    <row r="87" spans="1:28" x14ac:dyDescent="0.25">
      <c r="A87" s="30">
        <v>1</v>
      </c>
      <c r="B87" s="30">
        <v>2</v>
      </c>
      <c r="C87" s="30">
        <v>3</v>
      </c>
      <c r="D87" s="30">
        <v>1.2</v>
      </c>
      <c r="E87" s="30">
        <v>2.2000000000000002</v>
      </c>
      <c r="F87" s="30">
        <v>3.2</v>
      </c>
      <c r="G87" s="30"/>
      <c r="H87" s="30">
        <v>1.4</v>
      </c>
      <c r="K87" s="27"/>
      <c r="L87" s="21"/>
      <c r="M87" s="21"/>
      <c r="N87" s="21"/>
      <c r="O87" s="21"/>
      <c r="P87" s="21"/>
      <c r="Q87" s="27"/>
      <c r="R87" s="21"/>
      <c r="S87" s="21"/>
      <c r="T87" s="21"/>
      <c r="U87" s="21"/>
      <c r="V87" s="21"/>
      <c r="W87" s="27"/>
      <c r="X87" s="21"/>
      <c r="Y87" s="21"/>
      <c r="Z87" s="21"/>
      <c r="AA87" s="21"/>
      <c r="AB87" s="21"/>
    </row>
    <row r="88" spans="1:28" x14ac:dyDescent="0.25">
      <c r="A88" s="30">
        <v>1</v>
      </c>
      <c r="B88" s="30">
        <v>2</v>
      </c>
      <c r="C88" s="30">
        <v>3</v>
      </c>
      <c r="D88" s="30">
        <v>1.2</v>
      </c>
      <c r="E88" s="30">
        <v>2.2000000000000002</v>
      </c>
      <c r="F88" s="30">
        <v>3.2</v>
      </c>
      <c r="G88" s="30"/>
      <c r="H88" s="30">
        <v>1.4</v>
      </c>
      <c r="K88" s="27"/>
      <c r="L88" s="21"/>
      <c r="M88" s="21"/>
      <c r="N88" s="21"/>
      <c r="O88" s="21"/>
      <c r="P88" s="21"/>
      <c r="Q88" s="27"/>
      <c r="R88" s="21"/>
      <c r="S88" s="21"/>
      <c r="T88" s="21"/>
      <c r="U88" s="21"/>
      <c r="V88" s="21"/>
      <c r="W88" s="27"/>
      <c r="X88" s="21"/>
      <c r="Y88" s="21"/>
      <c r="Z88" s="21"/>
      <c r="AA88" s="21"/>
      <c r="AB88" s="21"/>
    </row>
    <row r="89" spans="1:28" x14ac:dyDescent="0.25">
      <c r="A89" s="30">
        <v>1</v>
      </c>
      <c r="B89" s="30">
        <v>2</v>
      </c>
      <c r="C89" s="30">
        <v>3</v>
      </c>
      <c r="D89" s="30">
        <v>1.2</v>
      </c>
      <c r="E89" s="30">
        <v>2.2000000000000002</v>
      </c>
      <c r="F89" s="30">
        <v>3.2</v>
      </c>
      <c r="G89" s="30"/>
      <c r="H89" s="30">
        <v>1.4</v>
      </c>
      <c r="K89" s="27"/>
      <c r="L89" s="21"/>
      <c r="M89" s="21"/>
      <c r="N89" s="21"/>
      <c r="O89" s="21"/>
      <c r="P89" s="21"/>
      <c r="Q89" s="27"/>
      <c r="R89" s="21"/>
      <c r="S89" s="21"/>
      <c r="T89" s="21"/>
      <c r="U89" s="21"/>
      <c r="V89" s="21"/>
      <c r="W89" s="27"/>
      <c r="X89" s="21"/>
      <c r="Y89" s="21"/>
      <c r="Z89" s="21"/>
      <c r="AA89" s="21"/>
      <c r="AB89" s="21"/>
    </row>
    <row r="90" spans="1:28" x14ac:dyDescent="0.25">
      <c r="A90" s="30">
        <v>1</v>
      </c>
      <c r="B90" s="30">
        <v>2</v>
      </c>
      <c r="C90" s="30">
        <v>3</v>
      </c>
      <c r="D90" s="30">
        <v>1.2</v>
      </c>
      <c r="E90" s="30">
        <v>2.2000000000000002</v>
      </c>
      <c r="F90" s="30">
        <v>3.2</v>
      </c>
      <c r="G90" s="30"/>
      <c r="H90" s="30">
        <v>1.4</v>
      </c>
      <c r="K90" s="27"/>
      <c r="L90" s="21"/>
      <c r="M90" s="21"/>
      <c r="N90" s="21"/>
      <c r="O90" s="21"/>
      <c r="P90" s="21"/>
      <c r="Q90" s="27"/>
      <c r="R90" s="21"/>
      <c r="S90" s="21"/>
      <c r="T90" s="21"/>
      <c r="U90" s="21"/>
      <c r="V90" s="21"/>
      <c r="W90" s="27"/>
      <c r="X90" s="21"/>
      <c r="Y90" s="21"/>
      <c r="Z90" s="21"/>
      <c r="AA90" s="21"/>
      <c r="AB90" s="21"/>
    </row>
    <row r="91" spans="1:28" x14ac:dyDescent="0.25">
      <c r="A91" s="30">
        <v>1</v>
      </c>
      <c r="B91" s="30">
        <v>2</v>
      </c>
      <c r="C91" s="30">
        <v>3</v>
      </c>
      <c r="D91" s="30">
        <v>1.2</v>
      </c>
      <c r="E91" s="30">
        <v>2.2000000000000002</v>
      </c>
      <c r="F91" s="30">
        <v>3.2</v>
      </c>
      <c r="G91" s="30"/>
      <c r="H91" s="30">
        <v>1.4</v>
      </c>
      <c r="K91" s="27"/>
      <c r="L91" s="21"/>
      <c r="M91" s="21"/>
      <c r="N91" s="21"/>
      <c r="O91" s="21"/>
      <c r="P91" s="21"/>
      <c r="Q91" s="27"/>
      <c r="R91" s="21"/>
      <c r="S91" s="21"/>
      <c r="T91" s="21"/>
      <c r="U91" s="21"/>
      <c r="V91" s="21"/>
      <c r="W91" s="27"/>
      <c r="X91" s="21"/>
      <c r="Y91" s="21"/>
      <c r="Z91" s="21"/>
      <c r="AA91" s="21"/>
      <c r="AB91" s="21"/>
    </row>
    <row r="92" spans="1:28" x14ac:dyDescent="0.25">
      <c r="A92" s="30">
        <v>1</v>
      </c>
      <c r="B92" s="30">
        <v>2</v>
      </c>
      <c r="C92" s="30">
        <v>3</v>
      </c>
      <c r="D92" s="30">
        <v>1.2</v>
      </c>
      <c r="E92" s="30">
        <v>2.2000000000000002</v>
      </c>
      <c r="F92" s="30">
        <v>3.2</v>
      </c>
      <c r="G92" s="30"/>
      <c r="H92" s="30">
        <v>1.4</v>
      </c>
      <c r="K92" s="27"/>
      <c r="L92" s="21"/>
      <c r="M92" s="21"/>
      <c r="N92" s="21"/>
      <c r="O92" s="21"/>
      <c r="P92" s="21"/>
      <c r="Q92" s="27"/>
      <c r="R92" s="21"/>
      <c r="S92" s="21"/>
      <c r="T92" s="21"/>
      <c r="U92" s="21"/>
      <c r="V92" s="21"/>
      <c r="W92" s="27"/>
      <c r="X92" s="21"/>
      <c r="Y92" s="21"/>
      <c r="Z92" s="21"/>
      <c r="AA92" s="21"/>
      <c r="AB92" s="21"/>
    </row>
    <row r="93" spans="1:28" x14ac:dyDescent="0.25">
      <c r="A93" s="30">
        <v>1</v>
      </c>
      <c r="B93" s="30">
        <v>2</v>
      </c>
      <c r="C93" s="30">
        <v>3</v>
      </c>
      <c r="D93" s="30">
        <v>1.2</v>
      </c>
      <c r="E93" s="30">
        <v>2.2000000000000002</v>
      </c>
      <c r="F93" s="30">
        <v>3.2</v>
      </c>
      <c r="G93" s="30"/>
      <c r="H93" s="30">
        <v>1.4</v>
      </c>
      <c r="K93" s="27"/>
      <c r="L93" s="21"/>
      <c r="M93" s="21"/>
      <c r="N93" s="21"/>
      <c r="O93" s="21"/>
      <c r="P93" s="21"/>
      <c r="Q93" s="27"/>
      <c r="R93" s="21"/>
      <c r="S93" s="21"/>
      <c r="T93" s="21"/>
      <c r="U93" s="21"/>
      <c r="V93" s="21"/>
      <c r="W93" s="27"/>
      <c r="X93" s="21"/>
      <c r="Y93" s="21"/>
      <c r="Z93" s="21"/>
      <c r="AA93" s="21"/>
      <c r="AB93" s="21"/>
    </row>
    <row r="94" spans="1:28" x14ac:dyDescent="0.25">
      <c r="A94" s="30">
        <v>1</v>
      </c>
      <c r="B94" s="30">
        <v>2</v>
      </c>
      <c r="C94" s="30">
        <v>3</v>
      </c>
      <c r="D94" s="30">
        <v>1.2</v>
      </c>
      <c r="E94" s="30">
        <v>2.2000000000000002</v>
      </c>
      <c r="F94" s="30">
        <v>3.2</v>
      </c>
      <c r="G94" s="30"/>
      <c r="H94" s="30">
        <v>1.4</v>
      </c>
      <c r="K94" s="27"/>
      <c r="L94" s="21"/>
      <c r="M94" s="21"/>
      <c r="N94" s="21"/>
      <c r="O94" s="21"/>
      <c r="P94" s="21"/>
      <c r="Q94" s="27"/>
      <c r="R94" s="21"/>
      <c r="S94" s="21"/>
      <c r="T94" s="21"/>
      <c r="U94" s="21"/>
      <c r="V94" s="21"/>
      <c r="W94" s="27"/>
      <c r="X94" s="21"/>
      <c r="Y94" s="21"/>
      <c r="Z94" s="21"/>
      <c r="AA94" s="21"/>
      <c r="AB94" s="21"/>
    </row>
    <row r="95" spans="1:28" x14ac:dyDescent="0.25">
      <c r="A95" s="30">
        <v>1</v>
      </c>
      <c r="B95" s="30">
        <v>2</v>
      </c>
      <c r="C95" s="30">
        <v>3</v>
      </c>
      <c r="D95" s="30">
        <v>1.2</v>
      </c>
      <c r="E95" s="30">
        <v>2.2000000000000002</v>
      </c>
      <c r="F95" s="30">
        <v>3.2</v>
      </c>
      <c r="G95" s="30"/>
      <c r="H95" s="30">
        <v>1.4</v>
      </c>
      <c r="K95" s="27"/>
      <c r="L95" s="21"/>
      <c r="M95" s="21"/>
      <c r="N95" s="21"/>
      <c r="O95" s="21"/>
      <c r="P95" s="21"/>
      <c r="Q95" s="27"/>
      <c r="R95" s="21"/>
      <c r="S95" s="21"/>
      <c r="T95" s="21"/>
      <c r="U95" s="21"/>
      <c r="V95" s="21"/>
      <c r="W95" s="27"/>
      <c r="X95" s="21"/>
      <c r="Y95" s="21"/>
      <c r="Z95" s="21"/>
      <c r="AA95" s="21"/>
      <c r="AB95" s="21"/>
    </row>
    <row r="96" spans="1:28" x14ac:dyDescent="0.25">
      <c r="A96" s="30">
        <v>1</v>
      </c>
      <c r="B96" s="30">
        <v>2</v>
      </c>
      <c r="C96" s="30">
        <v>3</v>
      </c>
      <c r="D96" s="30">
        <v>1.2</v>
      </c>
      <c r="E96" s="30">
        <v>2.2000000000000002</v>
      </c>
      <c r="F96" s="30">
        <v>3.2</v>
      </c>
      <c r="G96" s="30"/>
      <c r="H96" s="30">
        <v>1.4</v>
      </c>
      <c r="K96" s="27"/>
      <c r="L96" s="21"/>
      <c r="M96" s="21"/>
      <c r="N96" s="21"/>
      <c r="O96" s="21"/>
      <c r="P96" s="21"/>
      <c r="Q96" s="27"/>
      <c r="R96" s="21"/>
      <c r="S96" s="21"/>
      <c r="T96" s="21"/>
      <c r="U96" s="21"/>
      <c r="V96" s="21"/>
      <c r="W96" s="27"/>
      <c r="X96" s="21"/>
      <c r="Y96" s="21"/>
      <c r="Z96" s="21"/>
      <c r="AA96" s="21"/>
      <c r="AB96" s="21"/>
    </row>
    <row r="97" spans="1:28" x14ac:dyDescent="0.25">
      <c r="A97" s="30">
        <v>1</v>
      </c>
      <c r="B97" s="30">
        <v>2</v>
      </c>
      <c r="C97" s="30">
        <v>3</v>
      </c>
      <c r="D97" s="30">
        <v>1.2</v>
      </c>
      <c r="E97" s="30">
        <v>2.2000000000000002</v>
      </c>
      <c r="F97" s="30">
        <v>3.2</v>
      </c>
      <c r="G97" s="30"/>
      <c r="H97" s="30">
        <v>1.4</v>
      </c>
      <c r="K97" s="27"/>
      <c r="L97" s="21"/>
      <c r="M97" s="21"/>
      <c r="N97" s="21"/>
      <c r="O97" s="21"/>
      <c r="P97" s="21"/>
      <c r="Q97" s="27"/>
      <c r="R97" s="21"/>
      <c r="S97" s="21"/>
      <c r="T97" s="21"/>
      <c r="U97" s="21"/>
      <c r="V97" s="21"/>
      <c r="W97" s="27"/>
      <c r="X97" s="21"/>
      <c r="Y97" s="21"/>
      <c r="Z97" s="21"/>
      <c r="AA97" s="21"/>
      <c r="AB97" s="21"/>
    </row>
    <row r="98" spans="1:28" x14ac:dyDescent="0.25">
      <c r="A98" s="30">
        <v>1</v>
      </c>
      <c r="B98" s="30">
        <v>2</v>
      </c>
      <c r="C98" s="30">
        <v>3</v>
      </c>
      <c r="D98" s="30">
        <v>1.2</v>
      </c>
      <c r="E98" s="30">
        <v>2.2000000000000002</v>
      </c>
      <c r="F98" s="30">
        <v>3.2</v>
      </c>
      <c r="G98" s="30"/>
      <c r="H98" s="30">
        <v>1.4</v>
      </c>
      <c r="K98" s="27"/>
      <c r="L98" s="21"/>
      <c r="M98" s="21"/>
      <c r="N98" s="21"/>
      <c r="O98" s="21"/>
      <c r="P98" s="21"/>
      <c r="Q98" s="27"/>
      <c r="R98" s="21"/>
      <c r="S98" s="21"/>
      <c r="T98" s="21"/>
      <c r="U98" s="21"/>
      <c r="V98" s="21"/>
      <c r="W98" s="27"/>
      <c r="X98" s="21"/>
      <c r="Y98" s="21"/>
      <c r="Z98" s="21"/>
      <c r="AA98" s="21"/>
      <c r="AB98" s="21"/>
    </row>
    <row r="99" spans="1:28" x14ac:dyDescent="0.25">
      <c r="A99" s="30">
        <v>1</v>
      </c>
      <c r="B99" s="30">
        <v>2</v>
      </c>
      <c r="C99" s="30">
        <v>3</v>
      </c>
      <c r="D99" s="30">
        <v>1.2</v>
      </c>
      <c r="E99" s="30">
        <v>2.2000000000000002</v>
      </c>
      <c r="F99" s="30">
        <v>3.2</v>
      </c>
      <c r="G99" s="30"/>
      <c r="H99" s="30">
        <v>1.4</v>
      </c>
      <c r="K99" s="27"/>
      <c r="L99" s="21"/>
      <c r="M99" s="21"/>
      <c r="N99" s="21"/>
      <c r="O99" s="21"/>
      <c r="P99" s="21"/>
      <c r="Q99" s="27"/>
      <c r="R99" s="21"/>
      <c r="S99" s="21"/>
      <c r="T99" s="21"/>
      <c r="U99" s="21"/>
      <c r="V99" s="21"/>
      <c r="W99" s="27"/>
      <c r="X99" s="21"/>
      <c r="Y99" s="21"/>
      <c r="Z99" s="21"/>
      <c r="AA99" s="21"/>
      <c r="AB99" s="21"/>
    </row>
    <row r="100" spans="1:28" x14ac:dyDescent="0.25">
      <c r="A100" s="30">
        <v>1</v>
      </c>
      <c r="B100" s="30">
        <v>2</v>
      </c>
      <c r="C100" s="30">
        <v>3</v>
      </c>
      <c r="D100" s="30">
        <v>1.2</v>
      </c>
      <c r="E100" s="30">
        <v>2.2000000000000002</v>
      </c>
      <c r="F100" s="30">
        <v>3.2</v>
      </c>
      <c r="G100" s="30"/>
      <c r="H100" s="30">
        <v>1.4</v>
      </c>
      <c r="K100" s="27"/>
      <c r="L100" s="21"/>
      <c r="M100" s="21"/>
      <c r="N100" s="21"/>
      <c r="O100" s="21"/>
      <c r="P100" s="21"/>
      <c r="Q100" s="27"/>
      <c r="R100" s="21"/>
      <c r="S100" s="21"/>
      <c r="T100" s="21"/>
      <c r="U100" s="21"/>
      <c r="V100" s="21"/>
      <c r="W100" s="27"/>
      <c r="X100" s="21"/>
      <c r="Y100" s="21"/>
      <c r="Z100" s="21"/>
      <c r="AA100" s="21"/>
      <c r="AB100" s="21"/>
    </row>
    <row r="101" spans="1:28" x14ac:dyDescent="0.25">
      <c r="A101" s="30">
        <v>1</v>
      </c>
      <c r="B101" s="30">
        <v>2</v>
      </c>
      <c r="C101" s="30">
        <v>3</v>
      </c>
      <c r="D101" s="30">
        <v>1.2</v>
      </c>
      <c r="E101" s="30">
        <v>2.2000000000000002</v>
      </c>
      <c r="F101" s="30">
        <v>3.2</v>
      </c>
      <c r="G101" s="30"/>
      <c r="H101" s="30">
        <v>1.4</v>
      </c>
      <c r="K101" s="27"/>
      <c r="L101" s="21"/>
      <c r="M101" s="21"/>
      <c r="N101" s="21"/>
      <c r="O101" s="21"/>
      <c r="P101" s="21"/>
      <c r="Q101" s="27"/>
      <c r="R101" s="21"/>
      <c r="S101" s="21"/>
      <c r="T101" s="21"/>
      <c r="U101" s="21"/>
      <c r="V101" s="21"/>
      <c r="W101" s="27"/>
      <c r="X101" s="21"/>
      <c r="Y101" s="21"/>
      <c r="Z101" s="21"/>
      <c r="AA101" s="21"/>
      <c r="AB101" s="21"/>
    </row>
    <row r="102" spans="1:28" x14ac:dyDescent="0.25">
      <c r="A102" s="30">
        <v>1</v>
      </c>
      <c r="B102" s="30">
        <v>2</v>
      </c>
      <c r="C102" s="30">
        <v>3</v>
      </c>
      <c r="D102" s="30">
        <v>1.2</v>
      </c>
      <c r="E102" s="30">
        <v>2.2000000000000002</v>
      </c>
      <c r="F102" s="30">
        <v>3.2</v>
      </c>
      <c r="G102" s="30"/>
      <c r="H102" s="30">
        <v>1.4</v>
      </c>
      <c r="K102" s="27"/>
      <c r="L102" s="21"/>
      <c r="M102" s="21"/>
      <c r="N102" s="21"/>
      <c r="O102" s="21"/>
      <c r="P102" s="21"/>
      <c r="Q102" s="27"/>
      <c r="R102" s="21"/>
      <c r="S102" s="21"/>
      <c r="T102" s="21"/>
      <c r="U102" s="21"/>
      <c r="V102" s="21"/>
      <c r="W102" s="27"/>
      <c r="X102" s="21"/>
      <c r="Y102" s="21"/>
      <c r="Z102" s="21"/>
      <c r="AA102" s="21"/>
      <c r="AB102" s="21"/>
    </row>
    <row r="103" spans="1:28" x14ac:dyDescent="0.25">
      <c r="A103" s="30">
        <v>1</v>
      </c>
      <c r="B103" s="30">
        <v>2</v>
      </c>
      <c r="C103" s="30">
        <v>3</v>
      </c>
      <c r="D103" s="30">
        <v>1.2</v>
      </c>
      <c r="E103" s="30">
        <v>2.2000000000000002</v>
      </c>
      <c r="F103" s="30">
        <v>3.2</v>
      </c>
      <c r="G103" s="30"/>
      <c r="H103" s="30">
        <v>1.4</v>
      </c>
      <c r="K103" s="27"/>
      <c r="L103" s="21"/>
      <c r="M103" s="21"/>
      <c r="N103" s="21"/>
      <c r="O103" s="21"/>
      <c r="P103" s="21"/>
      <c r="Q103" s="27"/>
      <c r="R103" s="21"/>
      <c r="S103" s="21"/>
      <c r="T103" s="21"/>
      <c r="U103" s="21"/>
      <c r="V103" s="21"/>
      <c r="W103" s="27"/>
      <c r="X103" s="21"/>
      <c r="Y103" s="21"/>
      <c r="Z103" s="21"/>
      <c r="AA103" s="21"/>
      <c r="AB103" s="21"/>
    </row>
    <row r="104" spans="1:28" x14ac:dyDescent="0.25">
      <c r="A104" s="30">
        <v>1</v>
      </c>
      <c r="B104" s="30">
        <v>2</v>
      </c>
      <c r="C104" s="30">
        <v>3</v>
      </c>
      <c r="D104" s="30">
        <v>1.2</v>
      </c>
      <c r="E104" s="30">
        <v>2.2000000000000002</v>
      </c>
      <c r="F104" s="30">
        <v>3.2</v>
      </c>
      <c r="G104" s="30"/>
      <c r="H104" s="30">
        <v>1.4</v>
      </c>
      <c r="K104" s="27"/>
      <c r="L104" s="21"/>
      <c r="M104" s="21"/>
      <c r="N104" s="21"/>
      <c r="O104" s="21"/>
      <c r="P104" s="21"/>
      <c r="Q104" s="27"/>
      <c r="R104" s="21"/>
      <c r="S104" s="21"/>
      <c r="T104" s="21"/>
      <c r="U104" s="21"/>
      <c r="V104" s="21"/>
      <c r="W104" s="27"/>
      <c r="X104" s="21"/>
      <c r="Y104" s="21"/>
      <c r="Z104" s="21"/>
      <c r="AA104" s="21"/>
      <c r="AB104" s="21"/>
    </row>
    <row r="105" spans="1:28" x14ac:dyDescent="0.25">
      <c r="A105" s="30">
        <v>1</v>
      </c>
      <c r="B105" s="30">
        <v>2</v>
      </c>
      <c r="C105" s="30">
        <v>3</v>
      </c>
      <c r="D105" s="30">
        <v>1.2</v>
      </c>
      <c r="E105" s="30">
        <v>2.2000000000000002</v>
      </c>
      <c r="F105" s="30">
        <v>3.2</v>
      </c>
      <c r="G105" s="30"/>
      <c r="H105" s="30">
        <v>1.4</v>
      </c>
      <c r="K105" s="27"/>
      <c r="L105" s="21"/>
      <c r="M105" s="21"/>
      <c r="N105" s="21"/>
      <c r="O105" s="21"/>
      <c r="P105" s="21"/>
      <c r="Q105" s="27"/>
      <c r="R105" s="21"/>
      <c r="S105" s="21"/>
      <c r="T105" s="21"/>
      <c r="U105" s="21"/>
      <c r="V105" s="21"/>
      <c r="W105" s="27"/>
      <c r="X105" s="21"/>
      <c r="Y105" s="21"/>
      <c r="Z105" s="21"/>
      <c r="AA105" s="21"/>
      <c r="AB105" s="21"/>
    </row>
    <row r="106" spans="1:28" x14ac:dyDescent="0.25">
      <c r="A106" s="30">
        <v>1</v>
      </c>
      <c r="B106" s="30">
        <v>2</v>
      </c>
      <c r="C106" s="30">
        <v>3</v>
      </c>
      <c r="D106" s="30">
        <v>1.2</v>
      </c>
      <c r="E106" s="30">
        <v>2.2000000000000002</v>
      </c>
      <c r="F106" s="30">
        <v>3.2</v>
      </c>
      <c r="G106" s="30"/>
      <c r="H106" s="30">
        <v>1.4</v>
      </c>
      <c r="K106" s="27"/>
      <c r="L106" s="21"/>
      <c r="M106" s="21"/>
      <c r="N106" s="21"/>
      <c r="O106" s="21"/>
      <c r="P106" s="21"/>
      <c r="Q106" s="27"/>
      <c r="R106" s="21"/>
      <c r="S106" s="21"/>
      <c r="T106" s="21"/>
      <c r="U106" s="21"/>
      <c r="V106" s="21"/>
      <c r="W106" s="27"/>
      <c r="X106" s="21"/>
      <c r="Y106" s="21"/>
      <c r="Z106" s="21"/>
      <c r="AA106" s="21"/>
      <c r="AB106" s="21"/>
    </row>
    <row r="107" spans="1:28" x14ac:dyDescent="0.25">
      <c r="A107" s="30">
        <v>1</v>
      </c>
      <c r="B107" s="30">
        <v>2</v>
      </c>
      <c r="C107" s="30">
        <v>3</v>
      </c>
      <c r="D107" s="30">
        <v>1.2</v>
      </c>
      <c r="E107" s="30">
        <v>2.2000000000000002</v>
      </c>
      <c r="F107" s="30">
        <v>3.2</v>
      </c>
      <c r="G107" s="30"/>
      <c r="H107" s="30">
        <v>1.4</v>
      </c>
      <c r="K107" s="27"/>
      <c r="L107" s="21"/>
      <c r="M107" s="21"/>
      <c r="N107" s="21"/>
      <c r="O107" s="21"/>
      <c r="P107" s="21"/>
      <c r="Q107" s="27"/>
      <c r="R107" s="21"/>
      <c r="S107" s="21"/>
      <c r="T107" s="21"/>
      <c r="U107" s="21"/>
      <c r="V107" s="21"/>
      <c r="W107" s="27"/>
      <c r="X107" s="21"/>
      <c r="Y107" s="21"/>
      <c r="Z107" s="21"/>
      <c r="AA107" s="21"/>
      <c r="AB107" s="21"/>
    </row>
    <row r="108" spans="1:28" x14ac:dyDescent="0.25">
      <c r="A108" s="30">
        <v>1</v>
      </c>
      <c r="B108" s="30">
        <v>2</v>
      </c>
      <c r="C108" s="30">
        <v>3</v>
      </c>
      <c r="F108" s="30">
        <v>3.2</v>
      </c>
      <c r="G108" s="30"/>
      <c r="H108" s="30">
        <v>1.4</v>
      </c>
      <c r="K108" s="27"/>
      <c r="L108" s="21"/>
      <c r="M108" s="21"/>
      <c r="N108" s="21"/>
      <c r="O108" s="21"/>
      <c r="P108" s="21"/>
      <c r="Q108" s="27"/>
      <c r="R108" s="21"/>
      <c r="S108" s="21"/>
      <c r="T108" s="21"/>
      <c r="U108" s="21"/>
      <c r="V108" s="21"/>
      <c r="W108" s="27"/>
      <c r="X108" s="21"/>
      <c r="Y108" s="21"/>
      <c r="Z108" s="21"/>
      <c r="AA108" s="21"/>
      <c r="AB108" s="21"/>
    </row>
    <row r="109" spans="1:28" x14ac:dyDescent="0.25">
      <c r="A109" s="30">
        <v>1</v>
      </c>
      <c r="B109" s="30">
        <v>2</v>
      </c>
      <c r="C109" s="30">
        <v>3</v>
      </c>
      <c r="F109" s="30">
        <v>3.2</v>
      </c>
      <c r="G109" s="30"/>
      <c r="H109" s="30">
        <v>1.4</v>
      </c>
      <c r="K109" s="27"/>
      <c r="L109" s="21"/>
      <c r="M109" s="21"/>
      <c r="N109" s="21"/>
      <c r="O109" s="21"/>
      <c r="P109" s="21"/>
      <c r="Q109" s="27"/>
      <c r="R109" s="21"/>
      <c r="S109" s="21"/>
      <c r="T109" s="21"/>
      <c r="U109" s="21"/>
      <c r="V109" s="21"/>
      <c r="W109" s="27"/>
      <c r="X109" s="21"/>
      <c r="Y109" s="21"/>
      <c r="Z109" s="21"/>
      <c r="AA109" s="21"/>
      <c r="AB109" s="21"/>
    </row>
    <row r="110" spans="1:28" x14ac:dyDescent="0.25">
      <c r="A110" s="30">
        <v>1</v>
      </c>
      <c r="F110" s="30">
        <v>3.2</v>
      </c>
      <c r="G110" s="30"/>
      <c r="H110" s="30">
        <v>1.4</v>
      </c>
      <c r="K110" s="27"/>
      <c r="L110" s="21"/>
      <c r="M110" s="21"/>
      <c r="N110" s="21"/>
      <c r="O110" s="21"/>
      <c r="P110" s="21"/>
      <c r="Q110" s="27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</row>
    <row r="111" spans="1:28" x14ac:dyDescent="0.25">
      <c r="A111" s="30">
        <v>1</v>
      </c>
      <c r="F111" s="30">
        <v>3.2</v>
      </c>
      <c r="G111" s="30"/>
      <c r="H111" s="30">
        <v>1.4</v>
      </c>
      <c r="K111" s="27"/>
      <c r="L111" s="21"/>
      <c r="M111" s="21"/>
      <c r="N111" s="21"/>
      <c r="O111" s="21"/>
      <c r="P111" s="21"/>
      <c r="Q111" s="27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</row>
    <row r="112" spans="1:28" x14ac:dyDescent="0.25">
      <c r="A112" s="30">
        <v>1</v>
      </c>
      <c r="F112" s="30">
        <v>3.2</v>
      </c>
      <c r="G112" s="30"/>
      <c r="H112" s="30">
        <v>1.4</v>
      </c>
      <c r="K112" s="27"/>
      <c r="L112" s="21"/>
      <c r="M112" s="21"/>
      <c r="N112" s="21"/>
      <c r="O112" s="21"/>
      <c r="P112" s="21"/>
      <c r="Q112" s="27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</row>
    <row r="113" spans="1:28" x14ac:dyDescent="0.25">
      <c r="A113" s="30">
        <v>1</v>
      </c>
      <c r="F113" s="30">
        <v>3.2</v>
      </c>
      <c r="G113" s="30"/>
      <c r="H113" s="30">
        <v>1.4</v>
      </c>
      <c r="K113" s="27"/>
      <c r="L113" s="21"/>
      <c r="M113" s="21"/>
      <c r="N113" s="21"/>
      <c r="O113" s="21"/>
      <c r="P113" s="21"/>
      <c r="Q113" s="27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</row>
    <row r="114" spans="1:28" x14ac:dyDescent="0.25">
      <c r="A114" s="30">
        <v>1</v>
      </c>
      <c r="F114" s="30">
        <v>3.2</v>
      </c>
      <c r="G114" s="30"/>
      <c r="H114" s="30">
        <v>1.4</v>
      </c>
      <c r="K114" s="27"/>
      <c r="L114" s="21"/>
      <c r="M114" s="21"/>
      <c r="N114" s="21"/>
      <c r="O114" s="21"/>
      <c r="P114" s="21"/>
      <c r="Q114" s="27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</row>
    <row r="115" spans="1:28" x14ac:dyDescent="0.25">
      <c r="A115" s="30">
        <v>1</v>
      </c>
      <c r="H115" s="30">
        <v>1.4</v>
      </c>
      <c r="K115" s="27"/>
      <c r="L115" s="21"/>
      <c r="M115" s="21"/>
      <c r="N115" s="21"/>
      <c r="O115" s="21"/>
      <c r="P115" s="21"/>
      <c r="Q115" s="27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</row>
    <row r="116" spans="1:28" x14ac:dyDescent="0.25">
      <c r="A116" s="30">
        <v>1</v>
      </c>
      <c r="H116" s="30">
        <v>1.4</v>
      </c>
      <c r="K116" s="27"/>
      <c r="L116" s="21"/>
      <c r="M116" s="21"/>
      <c r="N116" s="21"/>
      <c r="O116" s="21"/>
      <c r="P116" s="21"/>
      <c r="Q116" s="27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</row>
    <row r="117" spans="1:28" x14ac:dyDescent="0.25">
      <c r="A117" s="30">
        <v>1</v>
      </c>
      <c r="H117" s="30">
        <v>1.4</v>
      </c>
      <c r="K117" s="27"/>
      <c r="L117" s="21"/>
      <c r="M117" s="21"/>
      <c r="N117" s="21"/>
      <c r="O117" s="21"/>
      <c r="P117" s="21"/>
      <c r="Q117" s="27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</row>
    <row r="118" spans="1:28" x14ac:dyDescent="0.25">
      <c r="A118" s="30">
        <v>1</v>
      </c>
      <c r="H118" s="30">
        <v>1.4</v>
      </c>
      <c r="K118" s="27"/>
      <c r="L118" s="21"/>
      <c r="M118" s="21"/>
      <c r="N118" s="21"/>
      <c r="O118" s="21"/>
      <c r="P118" s="21"/>
      <c r="Q118" s="27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</row>
    <row r="119" spans="1:28" x14ac:dyDescent="0.25">
      <c r="A119" s="30">
        <v>1</v>
      </c>
      <c r="H119" s="30">
        <v>1.4</v>
      </c>
      <c r="K119" s="21"/>
      <c r="L119" s="21"/>
      <c r="M119" s="21"/>
      <c r="N119" s="21"/>
      <c r="O119" s="21"/>
      <c r="P119" s="21"/>
      <c r="Q119" s="27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</row>
    <row r="120" spans="1:28" x14ac:dyDescent="0.25">
      <c r="A120" s="30">
        <v>1</v>
      </c>
      <c r="H120" s="30">
        <v>1.4</v>
      </c>
      <c r="K120" s="21"/>
      <c r="L120" s="21"/>
      <c r="M120" s="21"/>
      <c r="N120" s="21"/>
      <c r="O120" s="21"/>
      <c r="P120" s="21"/>
      <c r="Q120" s="27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</row>
    <row r="121" spans="1:28" x14ac:dyDescent="0.25">
      <c r="K121" s="21"/>
      <c r="L121" s="21"/>
      <c r="M121" s="21"/>
      <c r="N121" s="21"/>
      <c r="O121" s="21"/>
      <c r="P121" s="21"/>
      <c r="Q121" s="27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</row>
    <row r="122" spans="1:28" x14ac:dyDescent="0.25"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</row>
    <row r="123" spans="1:28" x14ac:dyDescent="0.25"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</row>
    <row r="124" spans="1:28" x14ac:dyDescent="0.25"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</row>
    <row r="125" spans="1:28" x14ac:dyDescent="0.25"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</row>
    <row r="126" spans="1:28" x14ac:dyDescent="0.25"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</row>
    <row r="127" spans="1:28" x14ac:dyDescent="0.25"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</row>
    <row r="128" spans="1:28" x14ac:dyDescent="0.25"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</row>
  </sheetData>
  <mergeCells count="21">
    <mergeCell ref="Q37:V37"/>
    <mergeCell ref="B37:C37"/>
    <mergeCell ref="B3:G3"/>
    <mergeCell ref="K85:AB85"/>
    <mergeCell ref="AB38:AB39"/>
    <mergeCell ref="K37:P37"/>
    <mergeCell ref="P38:P39"/>
    <mergeCell ref="V38:V39"/>
    <mergeCell ref="K5:L5"/>
    <mergeCell ref="O5:P5"/>
    <mergeCell ref="W37:AB37"/>
    <mergeCell ref="F5:G5"/>
    <mergeCell ref="R2:S6"/>
    <mergeCell ref="D37:E37"/>
    <mergeCell ref="K3:P3"/>
    <mergeCell ref="D5:E5"/>
    <mergeCell ref="M5:N5"/>
    <mergeCell ref="B35:G35"/>
    <mergeCell ref="K35:AB35"/>
    <mergeCell ref="F37:G37"/>
    <mergeCell ref="B5:C5"/>
  </mergeCells>
  <conditionalFormatting sqref="T16:IV16 Q16:Q17 A16:J16 F74:G74 E67">
    <cfRule type="cellIs" dxfId="4" priority="18" operator="lessThan">
      <formula>0.05</formula>
    </cfRule>
  </conditionalFormatting>
  <conditionalFormatting sqref="A80">
    <cfRule type="cellIs" dxfId="3" priority="13" operator="lessThan">
      <formula>0.05</formula>
    </cfRule>
  </conditionalFormatting>
  <conditionalFormatting sqref="K16">
    <cfRule type="cellIs" dxfId="2" priority="7" operator="lessThan">
      <formula>0.05</formula>
    </cfRule>
  </conditionalFormatting>
  <conditionalFormatting sqref="L16:P16">
    <cfRule type="cellIs" dxfId="1" priority="6" operator="lessThan">
      <formula>0.05</formula>
    </cfRule>
  </conditionalFormatting>
  <conditionalFormatting sqref="V80:AB80">
    <cfRule type="cellIs" dxfId="0" priority="5" stopIfTrue="1" operator="lessThan">
      <formula>0.05</formula>
    </cfRule>
  </conditionalFormatting>
  <pageMargins left="0.7" right="0.7" top="0.78740157499999996" bottom="0.78740157499999996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165"/>
  <sheetViews>
    <sheetView zoomScale="85" zoomScaleNormal="85" workbookViewId="0">
      <pane xSplit="3" ySplit="5" topLeftCell="D6" activePane="bottomRight" state="frozen"/>
      <selection pane="topRight" activeCell="C1" sqref="C1"/>
      <selection pane="bottomLeft" activeCell="A4" sqref="A4"/>
      <selection pane="bottomRight" activeCell="A2" sqref="A1:A65536"/>
    </sheetView>
  </sheetViews>
  <sheetFormatPr baseColWidth="10" defaultRowHeight="15" x14ac:dyDescent="0.25"/>
  <cols>
    <col min="1" max="7" width="11.42578125" style="41"/>
    <col min="8" max="8" width="11.42578125" style="60"/>
    <col min="9" max="9" width="3.5703125" style="60" customWidth="1"/>
    <col min="10" max="10" width="8.42578125" style="41" bestFit="1" customWidth="1"/>
    <col min="11" max="17" width="11.42578125" style="41"/>
    <col min="18" max="18" width="11.42578125" style="60"/>
    <col min="19" max="32" width="11.42578125" style="41"/>
    <col min="33" max="33" width="9.5703125" style="41" customWidth="1"/>
    <col min="34" max="16384" width="11.42578125" style="41"/>
  </cols>
  <sheetData>
    <row r="1" spans="2:38" x14ac:dyDescent="0.25">
      <c r="B1" s="100" t="s">
        <v>10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O1" s="100" t="s">
        <v>37</v>
      </c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</row>
    <row r="2" spans="2:38" x14ac:dyDescent="0.25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O2" s="42"/>
      <c r="P2" s="42"/>
      <c r="Q2" s="42"/>
      <c r="R2" s="42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2"/>
      <c r="AE2" s="42"/>
      <c r="AF2" s="42"/>
      <c r="AG2" s="42"/>
      <c r="AH2" s="42"/>
      <c r="AI2" s="42"/>
      <c r="AJ2" s="42"/>
      <c r="AK2" s="42"/>
      <c r="AL2" s="42"/>
    </row>
    <row r="3" spans="2:38" s="48" customFormat="1" ht="15" customHeight="1" x14ac:dyDescent="0.25">
      <c r="B3" s="44"/>
      <c r="C3" s="44"/>
      <c r="D3" s="45"/>
      <c r="E3" s="46"/>
      <c r="F3" s="46"/>
      <c r="G3" s="46"/>
      <c r="H3" s="47"/>
      <c r="I3" s="47"/>
      <c r="N3" s="44"/>
      <c r="O3" s="44"/>
      <c r="P3" s="99" t="s">
        <v>24</v>
      </c>
      <c r="Q3" s="99"/>
      <c r="R3" s="99"/>
      <c r="S3" s="99"/>
      <c r="T3" s="99" t="s">
        <v>25</v>
      </c>
      <c r="U3" s="99"/>
      <c r="V3" s="99"/>
      <c r="W3" s="99"/>
      <c r="X3" s="99" t="s">
        <v>26</v>
      </c>
      <c r="Y3" s="99"/>
      <c r="Z3" s="99"/>
      <c r="AA3" s="99"/>
      <c r="AB3" s="99" t="s">
        <v>29</v>
      </c>
      <c r="AC3" s="99"/>
      <c r="AD3" s="99"/>
      <c r="AE3" s="99"/>
    </row>
    <row r="4" spans="2:38" s="48" customFormat="1" ht="15" customHeight="1" x14ac:dyDescent="0.25">
      <c r="B4" s="94" t="s">
        <v>0</v>
      </c>
      <c r="C4" s="94" t="s">
        <v>1</v>
      </c>
      <c r="D4" s="45"/>
      <c r="E4" s="93" t="s">
        <v>2</v>
      </c>
      <c r="F4" s="93" t="s">
        <v>3</v>
      </c>
      <c r="G4" s="93" t="s">
        <v>4</v>
      </c>
      <c r="H4" s="96" t="s">
        <v>5</v>
      </c>
      <c r="I4" s="96"/>
      <c r="N4" s="98" t="s">
        <v>0</v>
      </c>
      <c r="O4" s="94" t="s">
        <v>1</v>
      </c>
      <c r="P4" s="95" t="s">
        <v>11</v>
      </c>
      <c r="Q4" s="97" t="s">
        <v>13</v>
      </c>
      <c r="R4" s="95" t="s">
        <v>12</v>
      </c>
      <c r="S4" s="95"/>
      <c r="T4" s="95" t="s">
        <v>11</v>
      </c>
      <c r="U4" s="97" t="s">
        <v>13</v>
      </c>
      <c r="V4" s="95" t="s">
        <v>12</v>
      </c>
      <c r="W4" s="95"/>
      <c r="X4" s="95" t="s">
        <v>11</v>
      </c>
      <c r="Y4" s="97" t="s">
        <v>13</v>
      </c>
      <c r="Z4" s="95" t="s">
        <v>12</v>
      </c>
      <c r="AA4" s="95"/>
      <c r="AB4" s="95" t="s">
        <v>11</v>
      </c>
      <c r="AC4" s="97" t="s">
        <v>13</v>
      </c>
      <c r="AD4" s="95" t="s">
        <v>12</v>
      </c>
      <c r="AE4" s="95"/>
      <c r="AG4" s="93" t="s">
        <v>36</v>
      </c>
      <c r="AH4" s="93"/>
      <c r="AJ4" s="93"/>
    </row>
    <row r="5" spans="2:38" s="48" customFormat="1" ht="74.25" customHeight="1" x14ac:dyDescent="0.25">
      <c r="B5" s="94"/>
      <c r="C5" s="94"/>
      <c r="D5" s="45" t="s">
        <v>35</v>
      </c>
      <c r="E5" s="93"/>
      <c r="F5" s="93"/>
      <c r="G5" s="93"/>
      <c r="H5" s="96"/>
      <c r="I5" s="96"/>
      <c r="J5" s="48" t="s">
        <v>7</v>
      </c>
      <c r="K5" s="48" t="s">
        <v>8</v>
      </c>
      <c r="L5" s="48" t="s">
        <v>9</v>
      </c>
      <c r="N5" s="94"/>
      <c r="O5" s="94"/>
      <c r="P5" s="95"/>
      <c r="Q5" s="97"/>
      <c r="R5" s="95"/>
      <c r="S5" s="95"/>
      <c r="T5" s="95"/>
      <c r="U5" s="97"/>
      <c r="V5" s="95"/>
      <c r="W5" s="95"/>
      <c r="X5" s="95"/>
      <c r="Y5" s="97"/>
      <c r="Z5" s="95"/>
      <c r="AA5" s="95"/>
      <c r="AB5" s="95"/>
      <c r="AC5" s="97"/>
      <c r="AD5" s="95"/>
      <c r="AE5" s="95"/>
      <c r="AG5" s="93"/>
      <c r="AH5" s="93"/>
      <c r="AI5" s="49" t="s">
        <v>7</v>
      </c>
      <c r="AJ5" s="93"/>
    </row>
    <row r="6" spans="2:38" x14ac:dyDescent="0.25">
      <c r="B6" s="50">
        <v>89</v>
      </c>
      <c r="C6" s="51">
        <v>1</v>
      </c>
      <c r="D6" s="52">
        <v>4</v>
      </c>
      <c r="E6" s="52">
        <v>4.2</v>
      </c>
      <c r="F6" s="52">
        <v>2.8</v>
      </c>
      <c r="G6" s="52">
        <v>453.7</v>
      </c>
      <c r="H6" s="49">
        <v>4.45</v>
      </c>
      <c r="I6" s="53"/>
      <c r="J6" s="54">
        <f>AVERAGE(H6:H9)</f>
        <v>5.2670000000000003</v>
      </c>
      <c r="K6" s="54">
        <f>STDEV(H6:H9)/SQRT(COUNT(H6:H9))</f>
        <v>0.43450182201382304</v>
      </c>
      <c r="L6" s="55">
        <f>COUNT(H6:H9)</f>
        <v>4</v>
      </c>
      <c r="N6" s="52">
        <v>89</v>
      </c>
      <c r="O6" s="52">
        <v>1</v>
      </c>
      <c r="P6" s="52"/>
      <c r="Q6" s="49"/>
      <c r="R6" s="56"/>
      <c r="S6" s="56"/>
      <c r="T6" s="52">
        <v>277.7</v>
      </c>
      <c r="U6" s="49">
        <v>2.7229999999999999</v>
      </c>
      <c r="V6" s="56">
        <v>7.4619999999999997</v>
      </c>
      <c r="W6" s="56"/>
      <c r="X6" s="52"/>
      <c r="Y6" s="49"/>
      <c r="Z6" s="56"/>
      <c r="AA6" s="56"/>
      <c r="AB6" s="52"/>
      <c r="AC6" s="52"/>
      <c r="AD6" s="56"/>
      <c r="AE6" s="52"/>
      <c r="AF6" s="52"/>
      <c r="AG6" s="57">
        <f t="shared" ref="AG6:AG13" si="0">AVERAGE(Q6,U6,Y6)</f>
        <v>2.7229999999999999</v>
      </c>
      <c r="AH6" s="52"/>
      <c r="AI6" s="53">
        <f>AVERAGE(AG6:AG9)</f>
        <v>2.4172916666666668</v>
      </c>
      <c r="AJ6" s="56"/>
      <c r="AK6" s="55"/>
    </row>
    <row r="7" spans="2:38" x14ac:dyDescent="0.25">
      <c r="B7" s="50">
        <v>90</v>
      </c>
      <c r="C7" s="51">
        <v>1</v>
      </c>
      <c r="D7" s="52"/>
      <c r="E7" s="52">
        <v>4</v>
      </c>
      <c r="F7" s="52">
        <v>2.5</v>
      </c>
      <c r="G7" s="52">
        <v>503.8</v>
      </c>
      <c r="H7" s="49">
        <v>4.9409999999999998</v>
      </c>
      <c r="I7" s="53"/>
      <c r="L7" s="55"/>
      <c r="N7" s="52">
        <v>90</v>
      </c>
      <c r="O7" s="52">
        <v>1</v>
      </c>
      <c r="P7" s="52">
        <v>221.7</v>
      </c>
      <c r="Q7" s="49">
        <v>2.1739999999999999</v>
      </c>
      <c r="R7" s="56">
        <v>7.8010000000000002</v>
      </c>
      <c r="S7" s="56"/>
      <c r="T7" s="52">
        <v>172.9</v>
      </c>
      <c r="U7" s="49">
        <v>1.696</v>
      </c>
      <c r="V7" s="56">
        <v>6.8339999999999996</v>
      </c>
      <c r="W7" s="56"/>
      <c r="X7" s="52">
        <v>216.5</v>
      </c>
      <c r="Y7" s="49">
        <v>2.1230000000000002</v>
      </c>
      <c r="Z7" s="56">
        <v>6.7430000000000003</v>
      </c>
      <c r="AA7" s="56"/>
      <c r="AB7" s="52"/>
      <c r="AC7" s="52"/>
      <c r="AD7" s="56"/>
      <c r="AE7" s="52"/>
      <c r="AF7" s="52"/>
      <c r="AG7" s="57">
        <f t="shared" si="0"/>
        <v>1.9976666666666667</v>
      </c>
      <c r="AI7" s="49"/>
      <c r="AK7" s="55"/>
    </row>
    <row r="8" spans="2:38" x14ac:dyDescent="0.25">
      <c r="B8" s="50">
        <v>109</v>
      </c>
      <c r="C8" s="51">
        <v>1</v>
      </c>
      <c r="D8" s="52">
        <v>4</v>
      </c>
      <c r="E8" s="52">
        <v>4.5999999999999996</v>
      </c>
      <c r="F8" s="52">
        <v>2.8</v>
      </c>
      <c r="G8" s="52">
        <v>529.29999999999995</v>
      </c>
      <c r="H8" s="49">
        <v>5.1909999999999998</v>
      </c>
      <c r="I8" s="53"/>
      <c r="L8" s="55"/>
      <c r="N8" s="52">
        <v>109</v>
      </c>
      <c r="O8" s="52">
        <v>1</v>
      </c>
      <c r="P8" s="52"/>
      <c r="Q8" s="49"/>
      <c r="R8" s="56"/>
      <c r="S8" s="56"/>
      <c r="T8" s="52">
        <v>231</v>
      </c>
      <c r="U8" s="49">
        <v>2.2650000000000001</v>
      </c>
      <c r="V8" s="56">
        <v>8.407</v>
      </c>
      <c r="W8" s="56"/>
      <c r="X8" s="52">
        <v>233.9</v>
      </c>
      <c r="Y8" s="49">
        <v>2.294</v>
      </c>
      <c r="Z8" s="56">
        <v>8.1910000000000007</v>
      </c>
      <c r="AA8" s="56"/>
      <c r="AB8" s="52"/>
      <c r="AC8" s="52"/>
      <c r="AD8" s="56"/>
      <c r="AE8" s="52"/>
      <c r="AF8" s="52"/>
      <c r="AG8" s="57">
        <f t="shared" si="0"/>
        <v>2.2795000000000001</v>
      </c>
      <c r="AI8" s="49"/>
      <c r="AK8" s="55"/>
    </row>
    <row r="9" spans="2:38" x14ac:dyDescent="0.25">
      <c r="B9" s="50">
        <v>110</v>
      </c>
      <c r="C9" s="51">
        <v>1</v>
      </c>
      <c r="D9" s="52">
        <v>4</v>
      </c>
      <c r="E9" s="52">
        <v>4.2</v>
      </c>
      <c r="F9" s="52">
        <v>2.8</v>
      </c>
      <c r="G9" s="52">
        <v>661.4</v>
      </c>
      <c r="H9" s="49">
        <v>6.4859999999999998</v>
      </c>
      <c r="I9" s="53"/>
      <c r="L9" s="55"/>
      <c r="N9" s="52">
        <v>110</v>
      </c>
      <c r="O9" s="52">
        <v>1</v>
      </c>
      <c r="P9" s="52">
        <v>272.10000000000002</v>
      </c>
      <c r="Q9" s="49">
        <v>2.669</v>
      </c>
      <c r="R9" s="56">
        <v>7.93</v>
      </c>
      <c r="S9" s="56"/>
      <c r="T9" s="52"/>
      <c r="U9" s="49"/>
      <c r="V9" s="56"/>
      <c r="W9" s="56"/>
      <c r="X9" s="52"/>
      <c r="Y9" s="49"/>
      <c r="Z9" s="56"/>
      <c r="AA9" s="56"/>
      <c r="AB9" s="52"/>
      <c r="AC9" s="52"/>
      <c r="AD9" s="56"/>
      <c r="AE9" s="52"/>
      <c r="AF9" s="52"/>
      <c r="AG9" s="57">
        <f t="shared" si="0"/>
        <v>2.669</v>
      </c>
      <c r="AI9" s="49"/>
      <c r="AK9" s="55"/>
    </row>
    <row r="10" spans="2:38" x14ac:dyDescent="0.25">
      <c r="B10" s="50">
        <v>99</v>
      </c>
      <c r="C10" s="51">
        <v>4</v>
      </c>
      <c r="D10" s="52">
        <v>4</v>
      </c>
      <c r="E10" s="52">
        <v>4.3</v>
      </c>
      <c r="F10" s="52">
        <v>2.8</v>
      </c>
      <c r="G10" s="52">
        <v>748.3</v>
      </c>
      <c r="H10" s="49">
        <v>7.3380000000000001</v>
      </c>
      <c r="I10" s="53"/>
      <c r="J10" s="54">
        <f>AVERAGE(H10:H13)</f>
        <v>5.7050000000000001</v>
      </c>
      <c r="K10" s="54">
        <f>STDEV(H10:H13)/SQRT(COUNT(H10:H13))</f>
        <v>1.1677606775362834</v>
      </c>
      <c r="L10" s="55">
        <f>COUNT(H10:H13)</f>
        <v>4</v>
      </c>
      <c r="N10" s="52">
        <v>99</v>
      </c>
      <c r="O10" s="52">
        <v>4</v>
      </c>
      <c r="P10" s="52">
        <v>207</v>
      </c>
      <c r="Q10" s="49">
        <v>2.0299999999999998</v>
      </c>
      <c r="R10" s="56">
        <v>8.4149999999999991</v>
      </c>
      <c r="S10" s="56"/>
      <c r="T10" s="52"/>
      <c r="U10" s="49"/>
      <c r="V10" s="56"/>
      <c r="W10" s="56"/>
      <c r="X10" s="52">
        <v>258.7</v>
      </c>
      <c r="Y10" s="49">
        <v>2.5369999999999999</v>
      </c>
      <c r="Z10" s="56">
        <v>7.9649999999999999</v>
      </c>
      <c r="AA10" s="56"/>
      <c r="AB10" s="52"/>
      <c r="AC10" s="52"/>
      <c r="AD10" s="56"/>
      <c r="AE10" s="52"/>
      <c r="AF10" s="52"/>
      <c r="AG10" s="57">
        <f t="shared" si="0"/>
        <v>2.2835000000000001</v>
      </c>
      <c r="AH10" s="54"/>
      <c r="AI10" s="53">
        <f>AVERAGE(AG10:AG14)</f>
        <v>2.5423333333333331</v>
      </c>
      <c r="AJ10" s="54"/>
      <c r="AK10" s="55"/>
    </row>
    <row r="11" spans="2:38" x14ac:dyDescent="0.25">
      <c r="B11" s="50">
        <v>100</v>
      </c>
      <c r="C11" s="51">
        <v>4</v>
      </c>
      <c r="D11" s="52">
        <v>4</v>
      </c>
      <c r="E11" s="52">
        <v>4.4000000000000004</v>
      </c>
      <c r="F11" s="52">
        <v>2.9</v>
      </c>
      <c r="G11" s="52">
        <v>286.89999999999998</v>
      </c>
      <c r="H11" s="49">
        <v>2.8140000000000001</v>
      </c>
      <c r="I11" s="53"/>
      <c r="L11" s="55"/>
      <c r="N11" s="52">
        <v>100</v>
      </c>
      <c r="O11" s="52">
        <v>4</v>
      </c>
      <c r="P11" s="52">
        <v>279.8</v>
      </c>
      <c r="Q11" s="49">
        <v>2.7440000000000002</v>
      </c>
      <c r="R11" s="56">
        <v>7.8260000000000005</v>
      </c>
      <c r="S11" s="56"/>
      <c r="T11" s="58"/>
      <c r="U11" s="49"/>
      <c r="V11" s="56"/>
      <c r="W11" s="56"/>
      <c r="X11" s="58"/>
      <c r="Y11" s="49"/>
      <c r="Z11" s="56"/>
      <c r="AA11" s="56"/>
      <c r="AB11" s="52"/>
      <c r="AC11" s="52"/>
      <c r="AD11" s="56"/>
      <c r="AE11" s="52"/>
      <c r="AF11" s="52"/>
      <c r="AG11" s="57">
        <f t="shared" si="0"/>
        <v>2.7440000000000002</v>
      </c>
      <c r="AI11" s="49"/>
      <c r="AK11" s="55"/>
    </row>
    <row r="12" spans="2:38" x14ac:dyDescent="0.25">
      <c r="B12" s="50">
        <v>133</v>
      </c>
      <c r="C12" s="51">
        <v>4</v>
      </c>
      <c r="D12" s="52">
        <v>4</v>
      </c>
      <c r="E12" s="52">
        <v>4.4000000000000004</v>
      </c>
      <c r="F12" s="52">
        <v>2.7</v>
      </c>
      <c r="G12" s="52">
        <v>799.7</v>
      </c>
      <c r="H12" s="49">
        <v>7.8419999999999996</v>
      </c>
      <c r="I12" s="53"/>
      <c r="L12" s="55"/>
      <c r="N12" s="52">
        <v>133</v>
      </c>
      <c r="O12" s="52">
        <v>4</v>
      </c>
      <c r="P12" s="52"/>
      <c r="Q12" s="49"/>
      <c r="R12" s="56"/>
      <c r="S12" s="56"/>
      <c r="T12" s="52"/>
      <c r="U12" s="49"/>
      <c r="V12" s="56"/>
      <c r="W12" s="56"/>
      <c r="X12" s="52"/>
      <c r="Y12" s="49"/>
      <c r="Z12" s="56"/>
      <c r="AA12" s="56"/>
      <c r="AB12" s="52"/>
      <c r="AC12" s="52"/>
      <c r="AD12" s="56"/>
      <c r="AE12" s="52"/>
      <c r="AF12" s="52"/>
      <c r="AG12" s="57"/>
      <c r="AI12" s="49"/>
      <c r="AK12" s="55"/>
    </row>
    <row r="13" spans="2:38" x14ac:dyDescent="0.25">
      <c r="B13" s="50">
        <v>134</v>
      </c>
      <c r="C13" s="51">
        <v>4</v>
      </c>
      <c r="D13" s="52">
        <v>4</v>
      </c>
      <c r="E13" s="52">
        <v>4.5</v>
      </c>
      <c r="F13" s="52">
        <v>3.2</v>
      </c>
      <c r="G13" s="52">
        <v>492.2</v>
      </c>
      <c r="H13" s="49">
        <v>4.8259999999999996</v>
      </c>
      <c r="I13" s="53"/>
      <c r="L13" s="55"/>
      <c r="N13" s="52">
        <v>134</v>
      </c>
      <c r="O13" s="52">
        <v>4</v>
      </c>
      <c r="P13" s="52">
        <v>257.10000000000002</v>
      </c>
      <c r="Q13" s="49">
        <v>2.5209999999999999</v>
      </c>
      <c r="R13" s="56">
        <v>8.5229999999999997</v>
      </c>
      <c r="S13" s="56"/>
      <c r="T13" s="52">
        <v>273.10000000000002</v>
      </c>
      <c r="U13" s="49">
        <v>2.6779999999999999</v>
      </c>
      <c r="V13" s="56">
        <v>8.61</v>
      </c>
      <c r="W13" s="56"/>
      <c r="X13" s="52"/>
      <c r="Y13" s="49"/>
      <c r="Z13" s="56"/>
      <c r="AA13" s="56"/>
      <c r="AB13" s="52"/>
      <c r="AC13" s="52"/>
      <c r="AD13" s="56"/>
      <c r="AE13" s="52"/>
      <c r="AF13" s="52"/>
      <c r="AG13" s="57">
        <f t="shared" si="0"/>
        <v>2.5994999999999999</v>
      </c>
      <c r="AI13" s="49"/>
      <c r="AK13" s="55"/>
    </row>
    <row r="14" spans="2:38" x14ac:dyDescent="0.25">
      <c r="B14" s="50">
        <v>73</v>
      </c>
      <c r="C14" s="51">
        <v>7</v>
      </c>
      <c r="D14" s="52">
        <v>4</v>
      </c>
      <c r="E14" s="52">
        <v>3.6</v>
      </c>
      <c r="F14" s="52">
        <v>2.9</v>
      </c>
      <c r="G14" s="52">
        <v>364.7</v>
      </c>
      <c r="H14" s="49">
        <v>3.5760000000000001</v>
      </c>
      <c r="I14" s="53"/>
      <c r="J14" s="54">
        <f>AVERAGE(H14:H17)</f>
        <v>5.582749999999999</v>
      </c>
      <c r="K14" s="54">
        <f>STDEV(H14:H17)/SQRT(COUNT(H14:H17))</f>
        <v>1.3795947095071084</v>
      </c>
      <c r="L14" s="55">
        <f>COUNT(H14:H17)</f>
        <v>4</v>
      </c>
      <c r="N14" s="52">
        <v>135</v>
      </c>
      <c r="O14" s="52">
        <v>4</v>
      </c>
      <c r="P14" s="52"/>
      <c r="Q14" s="49"/>
      <c r="R14" s="56"/>
      <c r="S14" s="56"/>
      <c r="T14" s="52"/>
      <c r="U14" s="49"/>
      <c r="V14" s="56"/>
      <c r="W14" s="56"/>
      <c r="X14" s="52"/>
      <c r="Y14" s="49"/>
      <c r="Z14" s="56"/>
      <c r="AA14" s="56"/>
      <c r="AB14" s="52"/>
      <c r="AC14" s="52"/>
      <c r="AD14" s="56"/>
      <c r="AE14" s="52"/>
      <c r="AF14" s="52"/>
      <c r="AG14" s="57"/>
      <c r="AI14" s="49"/>
      <c r="AK14" s="55"/>
    </row>
    <row r="15" spans="2:38" x14ac:dyDescent="0.25">
      <c r="B15" s="50">
        <v>120</v>
      </c>
      <c r="C15" s="51">
        <v>7</v>
      </c>
      <c r="D15" s="52">
        <v>4</v>
      </c>
      <c r="E15" s="52">
        <v>4.2</v>
      </c>
      <c r="F15" s="52">
        <v>2.4</v>
      </c>
      <c r="G15" s="52">
        <v>536.6</v>
      </c>
      <c r="H15" s="49">
        <v>5.2619999999999996</v>
      </c>
      <c r="I15" s="53"/>
      <c r="L15" s="55"/>
      <c r="N15" s="52">
        <v>73</v>
      </c>
      <c r="O15" s="52">
        <v>7</v>
      </c>
      <c r="P15" s="52"/>
      <c r="Q15" s="49"/>
      <c r="R15" s="56"/>
      <c r="S15" s="56"/>
      <c r="T15" s="52">
        <v>262.89999999999998</v>
      </c>
      <c r="U15" s="49">
        <v>2.5779999999999998</v>
      </c>
      <c r="V15" s="56">
        <v>6.8890000000000002</v>
      </c>
      <c r="W15" s="56"/>
      <c r="X15" s="52">
        <v>202.2</v>
      </c>
      <c r="Y15" s="49">
        <v>1.9830000000000001</v>
      </c>
      <c r="Z15" s="56">
        <v>6.3520000000000003</v>
      </c>
      <c r="AA15" s="56"/>
      <c r="AB15" s="52"/>
      <c r="AC15" s="52"/>
      <c r="AD15" s="56"/>
      <c r="AE15" s="52"/>
      <c r="AF15" s="52"/>
      <c r="AG15" s="57">
        <f>AVERAGE(Q15,U15,Y15)</f>
        <v>2.2805</v>
      </c>
      <c r="AH15" s="54"/>
      <c r="AI15" s="53">
        <f>AVERAGE(AG15:AG20)</f>
        <v>2.6610416666666667</v>
      </c>
      <c r="AJ15" s="54"/>
      <c r="AK15" s="55"/>
    </row>
    <row r="16" spans="2:38" x14ac:dyDescent="0.25">
      <c r="B16" s="50">
        <v>136</v>
      </c>
      <c r="C16" s="51">
        <v>7</v>
      </c>
      <c r="D16" s="52">
        <v>4</v>
      </c>
      <c r="E16" s="52">
        <v>3.7</v>
      </c>
      <c r="F16" s="52">
        <v>2.5</v>
      </c>
      <c r="G16" s="52">
        <v>976.4</v>
      </c>
      <c r="H16" s="49">
        <v>9.5749999999999993</v>
      </c>
      <c r="I16" s="53"/>
      <c r="L16" s="55"/>
      <c r="N16" s="52">
        <v>74</v>
      </c>
      <c r="O16" s="52">
        <v>7</v>
      </c>
      <c r="P16" s="52"/>
      <c r="Q16" s="49"/>
      <c r="R16" s="56"/>
      <c r="S16" s="56"/>
      <c r="T16" s="52"/>
      <c r="U16" s="49"/>
      <c r="V16" s="56"/>
      <c r="W16" s="56"/>
      <c r="X16" s="52"/>
      <c r="Y16" s="49"/>
      <c r="Z16" s="56"/>
      <c r="AA16" s="56"/>
      <c r="AB16" s="52"/>
      <c r="AC16" s="52"/>
      <c r="AD16" s="56"/>
      <c r="AE16" s="52"/>
      <c r="AF16" s="52"/>
      <c r="AG16" s="57"/>
      <c r="AI16" s="49"/>
      <c r="AK16" s="55"/>
    </row>
    <row r="17" spans="2:37" x14ac:dyDescent="0.25">
      <c r="B17" s="50">
        <v>137</v>
      </c>
      <c r="C17" s="51">
        <v>7</v>
      </c>
      <c r="D17" s="52">
        <v>4</v>
      </c>
      <c r="E17" s="52">
        <v>3.8</v>
      </c>
      <c r="F17" s="52">
        <v>2.8</v>
      </c>
      <c r="G17" s="52">
        <v>399.5</v>
      </c>
      <c r="H17" s="49">
        <v>3.9180000000000001</v>
      </c>
      <c r="I17" s="53"/>
      <c r="L17" s="55"/>
      <c r="N17" s="52">
        <v>119</v>
      </c>
      <c r="O17" s="52">
        <v>7</v>
      </c>
      <c r="P17" s="52">
        <v>250.1</v>
      </c>
      <c r="Q17" s="49">
        <v>2.452</v>
      </c>
      <c r="R17" s="56">
        <v>8.5609999999999999</v>
      </c>
      <c r="S17" s="56"/>
      <c r="T17" s="52">
        <v>329.9</v>
      </c>
      <c r="U17" s="49">
        <v>3.2360000000000002</v>
      </c>
      <c r="V17" s="56">
        <v>7.2069999999999999</v>
      </c>
      <c r="W17" s="56"/>
      <c r="X17" s="52">
        <v>247.2</v>
      </c>
      <c r="Y17" s="49">
        <v>2.4239999999999999</v>
      </c>
      <c r="Z17" s="56">
        <v>6.19</v>
      </c>
      <c r="AA17" s="56"/>
      <c r="AB17" s="52"/>
      <c r="AC17" s="52"/>
      <c r="AD17" s="56"/>
      <c r="AE17" s="52"/>
      <c r="AF17" s="52"/>
      <c r="AG17" s="57">
        <f>AVERAGE(Q17,U17,Y17)</f>
        <v>2.7040000000000002</v>
      </c>
      <c r="AI17" s="49"/>
      <c r="AK17" s="55"/>
    </row>
    <row r="18" spans="2:37" x14ac:dyDescent="0.25">
      <c r="B18" s="50">
        <v>139</v>
      </c>
      <c r="C18" s="51">
        <v>10</v>
      </c>
      <c r="D18" s="52">
        <v>4</v>
      </c>
      <c r="E18" s="52">
        <v>3.9</v>
      </c>
      <c r="F18" s="52">
        <v>2.5</v>
      </c>
      <c r="G18" s="52">
        <v>591.29999999999995</v>
      </c>
      <c r="H18" s="49">
        <v>5.798</v>
      </c>
      <c r="I18" s="53"/>
      <c r="J18" s="54">
        <f>AVERAGE(H18:H20)</f>
        <v>5.382666666666668</v>
      </c>
      <c r="K18" s="54">
        <f>STDEV(H18:H20)/SQRT(COUNT(H18:H20))</f>
        <v>0.22752093920731287</v>
      </c>
      <c r="L18" s="55">
        <f>COUNT(H18:H20)</f>
        <v>3</v>
      </c>
      <c r="N18" s="52">
        <v>120</v>
      </c>
      <c r="O18" s="52">
        <v>7</v>
      </c>
      <c r="P18" s="52">
        <v>217.5</v>
      </c>
      <c r="Q18" s="49">
        <v>2.133</v>
      </c>
      <c r="R18" s="56">
        <v>8.3550000000000004</v>
      </c>
      <c r="S18" s="56"/>
      <c r="T18" s="52">
        <v>232</v>
      </c>
      <c r="U18" s="49">
        <v>2.2749999999999999</v>
      </c>
      <c r="V18" s="56">
        <v>5.8019999999999996</v>
      </c>
      <c r="W18" s="56"/>
      <c r="X18" s="52">
        <v>274.8</v>
      </c>
      <c r="Y18" s="49">
        <v>2.6949999999999998</v>
      </c>
      <c r="Z18" s="56">
        <v>6.9379999999999997</v>
      </c>
      <c r="AA18" s="56"/>
      <c r="AB18" s="52"/>
      <c r="AC18" s="52"/>
      <c r="AD18" s="56"/>
      <c r="AE18" s="52"/>
      <c r="AF18" s="52"/>
      <c r="AG18" s="57">
        <f>AVERAGE(Q18,U18,Y18)</f>
        <v>2.3676666666666666</v>
      </c>
      <c r="AI18" s="49"/>
      <c r="AK18" s="55"/>
    </row>
    <row r="19" spans="2:37" x14ac:dyDescent="0.25">
      <c r="B19" s="50">
        <v>140</v>
      </c>
      <c r="C19" s="51">
        <v>10</v>
      </c>
      <c r="D19" s="52">
        <v>4</v>
      </c>
      <c r="E19" s="52">
        <v>4.5</v>
      </c>
      <c r="F19" s="52">
        <v>2.7</v>
      </c>
      <c r="G19" s="52">
        <v>511.2</v>
      </c>
      <c r="H19" s="49">
        <v>5.0140000000000002</v>
      </c>
      <c r="I19" s="53"/>
      <c r="L19" s="55"/>
      <c r="N19" s="52">
        <v>136</v>
      </c>
      <c r="O19" s="52">
        <v>7</v>
      </c>
      <c r="P19" s="52"/>
      <c r="Q19" s="49"/>
      <c r="R19" s="56"/>
      <c r="S19" s="56"/>
      <c r="T19" s="52"/>
      <c r="U19" s="49"/>
      <c r="V19" s="56"/>
      <c r="W19" s="56"/>
      <c r="X19" s="52"/>
      <c r="Y19" s="49"/>
      <c r="Z19" s="56"/>
      <c r="AA19" s="56"/>
      <c r="AB19" s="52"/>
      <c r="AC19" s="52"/>
      <c r="AD19" s="56"/>
      <c r="AE19" s="52"/>
      <c r="AF19" s="52"/>
      <c r="AG19" s="57"/>
      <c r="AI19" s="49"/>
      <c r="AK19" s="55"/>
    </row>
    <row r="20" spans="2:37" x14ac:dyDescent="0.25">
      <c r="B20" s="50">
        <v>141</v>
      </c>
      <c r="C20" s="51">
        <v>10</v>
      </c>
      <c r="D20" s="52">
        <v>4</v>
      </c>
      <c r="E20" s="52">
        <v>4.0999999999999996</v>
      </c>
      <c r="F20" s="52">
        <v>3</v>
      </c>
      <c r="G20" s="52">
        <v>544.20000000000005</v>
      </c>
      <c r="H20" s="49">
        <v>5.3360000000000003</v>
      </c>
      <c r="I20" s="53"/>
      <c r="L20" s="55"/>
      <c r="N20" s="52">
        <v>137</v>
      </c>
      <c r="O20" s="52">
        <v>7</v>
      </c>
      <c r="P20" s="52">
        <v>335.7</v>
      </c>
      <c r="Q20" s="49">
        <v>3.2919999999999998</v>
      </c>
      <c r="R20" s="56">
        <v>8.495000000000001</v>
      </c>
      <c r="S20" s="56"/>
      <c r="T20" s="52"/>
      <c r="U20" s="49"/>
      <c r="V20" s="56"/>
      <c r="W20" s="56"/>
      <c r="X20" s="52"/>
      <c r="Y20" s="49"/>
      <c r="Z20" s="56"/>
      <c r="AA20" s="56"/>
      <c r="AB20" s="52"/>
      <c r="AC20" s="52"/>
      <c r="AD20" s="56"/>
      <c r="AE20" s="52"/>
      <c r="AF20" s="52"/>
      <c r="AG20" s="57">
        <f>AVERAGE(Q20,U20,Y20)</f>
        <v>3.2919999999999998</v>
      </c>
      <c r="AI20" s="49"/>
      <c r="AK20" s="55"/>
    </row>
    <row r="21" spans="2:37" x14ac:dyDescent="0.25">
      <c r="B21" s="50">
        <v>125</v>
      </c>
      <c r="C21" s="51">
        <v>13</v>
      </c>
      <c r="D21" s="52">
        <v>5</v>
      </c>
      <c r="E21" s="52">
        <v>4.8</v>
      </c>
      <c r="F21" s="52">
        <v>3.2</v>
      </c>
      <c r="G21" s="52">
        <v>260.5</v>
      </c>
      <c r="H21" s="49">
        <v>2.5550000000000002</v>
      </c>
      <c r="I21" s="53"/>
      <c r="J21" s="54">
        <f>AVERAGE(H21:H23)</f>
        <v>4.3346666666666671</v>
      </c>
      <c r="K21" s="54">
        <f>STDEV(H21:H23)/SQRT(COUNT(H21:H23))</f>
        <v>1.2899245886657265</v>
      </c>
      <c r="L21" s="55">
        <f>COUNT(H21:H23)</f>
        <v>3</v>
      </c>
      <c r="N21" s="52">
        <v>105</v>
      </c>
      <c r="O21" s="52">
        <v>10</v>
      </c>
      <c r="P21" s="52"/>
      <c r="Q21" s="49"/>
      <c r="R21" s="56"/>
      <c r="S21" s="56"/>
      <c r="T21" s="52"/>
      <c r="U21" s="49"/>
      <c r="V21" s="56"/>
      <c r="W21" s="56"/>
      <c r="X21" s="52"/>
      <c r="Y21" s="49"/>
      <c r="Z21" s="56"/>
      <c r="AA21" s="56"/>
      <c r="AB21" s="52"/>
      <c r="AC21" s="52"/>
      <c r="AD21" s="56"/>
      <c r="AE21" s="52"/>
      <c r="AF21" s="52"/>
      <c r="AG21" s="57"/>
      <c r="AH21" s="54"/>
      <c r="AI21" s="53">
        <f>AVERAGE(AG21:AG26)</f>
        <v>2.511625</v>
      </c>
      <c r="AJ21" s="54"/>
      <c r="AK21" s="55"/>
    </row>
    <row r="22" spans="2:37" x14ac:dyDescent="0.25">
      <c r="B22" s="50">
        <v>126</v>
      </c>
      <c r="C22" s="51">
        <v>13</v>
      </c>
      <c r="D22" s="52">
        <v>4</v>
      </c>
      <c r="E22" s="52">
        <v>4.2</v>
      </c>
      <c r="F22" s="52">
        <v>2.8</v>
      </c>
      <c r="G22" s="52">
        <v>697.7</v>
      </c>
      <c r="H22" s="49">
        <v>6.8419999999999996</v>
      </c>
      <c r="I22" s="53"/>
      <c r="L22" s="55"/>
      <c r="N22" s="52">
        <v>106</v>
      </c>
      <c r="O22" s="52">
        <v>10</v>
      </c>
      <c r="P22" s="52"/>
      <c r="Q22" s="49"/>
      <c r="R22" s="56"/>
      <c r="S22" s="56"/>
      <c r="T22" s="52"/>
      <c r="U22" s="49"/>
      <c r="V22" s="56"/>
      <c r="W22" s="56"/>
      <c r="X22" s="52"/>
      <c r="Y22" s="49"/>
      <c r="Z22" s="56"/>
      <c r="AA22" s="56"/>
      <c r="AB22" s="52"/>
      <c r="AC22" s="52"/>
      <c r="AD22" s="56"/>
      <c r="AE22" s="52"/>
      <c r="AF22" s="52"/>
      <c r="AG22" s="57"/>
      <c r="AI22" s="49"/>
      <c r="AK22" s="55"/>
    </row>
    <row r="23" spans="2:37" x14ac:dyDescent="0.25">
      <c r="B23" s="50">
        <v>143</v>
      </c>
      <c r="C23" s="51">
        <v>13</v>
      </c>
      <c r="D23" s="52">
        <v>4</v>
      </c>
      <c r="E23" s="52">
        <v>3.9</v>
      </c>
      <c r="F23" s="52">
        <v>3</v>
      </c>
      <c r="G23" s="52">
        <v>367.8</v>
      </c>
      <c r="H23" s="49">
        <v>3.6070000000000002</v>
      </c>
      <c r="I23" s="53"/>
      <c r="L23" s="55"/>
      <c r="N23" s="52">
        <v>138</v>
      </c>
      <c r="O23" s="52">
        <v>10</v>
      </c>
      <c r="P23" s="52"/>
      <c r="Q23" s="49"/>
      <c r="R23" s="56"/>
      <c r="S23" s="56"/>
      <c r="T23" s="52">
        <v>313.3</v>
      </c>
      <c r="U23" s="49">
        <v>3.0720000000000001</v>
      </c>
      <c r="V23" s="56">
        <v>7.5970000000000004</v>
      </c>
      <c r="W23" s="56"/>
      <c r="X23" s="52">
        <v>169.1</v>
      </c>
      <c r="Y23" s="49">
        <v>1.6579999999999999</v>
      </c>
      <c r="Z23" s="56">
        <v>7.4219999999999997</v>
      </c>
      <c r="AA23" s="56"/>
      <c r="AB23" s="52"/>
      <c r="AC23" s="52"/>
      <c r="AD23" s="56"/>
      <c r="AE23" s="52"/>
      <c r="AF23" s="52"/>
      <c r="AG23" s="57">
        <f>AVERAGE(Q23,U23,Y23)</f>
        <v>2.3650000000000002</v>
      </c>
      <c r="AI23" s="49"/>
      <c r="AK23" s="55"/>
    </row>
    <row r="24" spans="2:37" x14ac:dyDescent="0.25">
      <c r="B24" s="50">
        <v>93</v>
      </c>
      <c r="C24" s="51">
        <v>16</v>
      </c>
      <c r="D24" s="52">
        <v>4</v>
      </c>
      <c r="E24" s="52">
        <v>4.5</v>
      </c>
      <c r="F24" s="52">
        <v>3</v>
      </c>
      <c r="G24" s="52">
        <v>637.70000000000005</v>
      </c>
      <c r="H24" s="49">
        <v>6.6070000000000002</v>
      </c>
      <c r="I24" s="53"/>
      <c r="J24" s="54">
        <f>AVERAGE(H24:H28)</f>
        <v>5.7539999999999996</v>
      </c>
      <c r="K24" s="54">
        <f>STDEV(H24:H28)/SQRT(COUNT(H24:H28))</f>
        <v>0.30806790377014831</v>
      </c>
      <c r="L24" s="55">
        <f>COUNT(H24:H28)</f>
        <v>4</v>
      </c>
      <c r="N24" s="52">
        <v>139</v>
      </c>
      <c r="O24" s="52">
        <v>10</v>
      </c>
      <c r="P24" s="52"/>
      <c r="Q24" s="49"/>
      <c r="R24" s="56"/>
      <c r="S24" s="56"/>
      <c r="T24" s="52">
        <v>293.89999999999998</v>
      </c>
      <c r="U24" s="49">
        <v>2.883</v>
      </c>
      <c r="V24" s="56">
        <v>6.6580000000000004</v>
      </c>
      <c r="W24" s="56"/>
      <c r="X24" s="52">
        <v>294.3</v>
      </c>
      <c r="Y24" s="49">
        <v>2.8860000000000001</v>
      </c>
      <c r="Z24" s="56">
        <v>8.4239999999999995</v>
      </c>
      <c r="AA24" s="56"/>
      <c r="AB24" s="52"/>
      <c r="AC24" s="52"/>
      <c r="AD24" s="56"/>
      <c r="AE24" s="52"/>
      <c r="AF24" s="52"/>
      <c r="AG24" s="57">
        <f>AVERAGE(Q24,U24,Y24)</f>
        <v>2.8845000000000001</v>
      </c>
      <c r="AI24" s="49"/>
      <c r="AK24" s="55"/>
    </row>
    <row r="25" spans="2:37" x14ac:dyDescent="0.25">
      <c r="B25" s="50">
        <v>94</v>
      </c>
      <c r="C25" s="51">
        <v>16</v>
      </c>
      <c r="D25" s="52">
        <v>4</v>
      </c>
      <c r="E25" s="52">
        <v>3.9</v>
      </c>
      <c r="F25" s="52">
        <v>2.8</v>
      </c>
      <c r="G25" s="52">
        <v>523.6</v>
      </c>
      <c r="H25" s="49">
        <v>5.1349999999999998</v>
      </c>
      <c r="I25" s="53"/>
      <c r="N25" s="52">
        <v>140</v>
      </c>
      <c r="O25" s="52">
        <v>10</v>
      </c>
      <c r="P25" s="52"/>
      <c r="Q25" s="49"/>
      <c r="R25" s="56"/>
      <c r="S25" s="56"/>
      <c r="T25" s="52"/>
      <c r="U25" s="49"/>
      <c r="V25" s="56"/>
      <c r="W25" s="56"/>
      <c r="X25" s="52">
        <v>291.3</v>
      </c>
      <c r="Y25" s="49">
        <v>2.8570000000000002</v>
      </c>
      <c r="Z25" s="56">
        <v>7.7080000000000002</v>
      </c>
      <c r="AA25" s="56"/>
      <c r="AB25" s="52"/>
      <c r="AC25" s="52"/>
      <c r="AD25" s="56"/>
      <c r="AE25" s="52"/>
      <c r="AF25" s="52"/>
      <c r="AG25" s="57">
        <f>AVERAGE(Q25,U25,Y25)</f>
        <v>2.8570000000000002</v>
      </c>
      <c r="AI25" s="49"/>
      <c r="AK25" s="55"/>
    </row>
    <row r="26" spans="2:37" x14ac:dyDescent="0.25">
      <c r="B26" s="50">
        <v>162</v>
      </c>
      <c r="C26" s="51">
        <v>16</v>
      </c>
      <c r="D26" s="52">
        <v>4</v>
      </c>
      <c r="E26" s="52">
        <v>3.5</v>
      </c>
      <c r="F26" s="52">
        <v>2.5</v>
      </c>
      <c r="G26" s="52" t="s">
        <v>6</v>
      </c>
      <c r="H26" s="49"/>
      <c r="I26" s="53"/>
      <c r="N26" s="52">
        <v>141</v>
      </c>
      <c r="O26" s="52">
        <v>10</v>
      </c>
      <c r="P26" s="52"/>
      <c r="Q26" s="49"/>
      <c r="R26" s="56"/>
      <c r="S26" s="56"/>
      <c r="T26" s="52">
        <v>189.2</v>
      </c>
      <c r="U26" s="49">
        <v>1.8560000000000001</v>
      </c>
      <c r="V26" s="56">
        <v>8.5069999999999997</v>
      </c>
      <c r="W26" s="56"/>
      <c r="X26" s="52">
        <v>206.4</v>
      </c>
      <c r="Y26" s="49">
        <v>2.024</v>
      </c>
      <c r="Z26" s="56">
        <v>7.4980000000000002</v>
      </c>
      <c r="AA26" s="56"/>
      <c r="AB26" s="52"/>
      <c r="AC26" s="52"/>
      <c r="AD26" s="56"/>
      <c r="AE26" s="52"/>
      <c r="AF26" s="52"/>
      <c r="AG26" s="57">
        <f>AVERAGE(Q26,U26,Y26)</f>
        <v>1.94</v>
      </c>
      <c r="AI26" s="49"/>
      <c r="AK26" s="55"/>
    </row>
    <row r="27" spans="2:37" x14ac:dyDescent="0.25">
      <c r="B27" s="50">
        <v>163</v>
      </c>
      <c r="C27" s="51">
        <v>16</v>
      </c>
      <c r="D27" s="52">
        <v>4</v>
      </c>
      <c r="E27" s="52">
        <v>3.7</v>
      </c>
      <c r="F27" s="52">
        <v>2.4</v>
      </c>
      <c r="G27" s="52">
        <v>572.9</v>
      </c>
      <c r="H27" s="49">
        <v>5.6180000000000003</v>
      </c>
      <c r="I27" s="53"/>
      <c r="N27" s="52">
        <v>79</v>
      </c>
      <c r="O27" s="52">
        <v>13</v>
      </c>
      <c r="P27" s="52"/>
      <c r="Q27" s="49"/>
      <c r="R27" s="56"/>
      <c r="S27" s="56"/>
      <c r="T27" s="52">
        <v>286.8</v>
      </c>
      <c r="U27" s="49">
        <v>2.8130000000000002</v>
      </c>
      <c r="V27" s="56">
        <v>8.6120000000000001</v>
      </c>
      <c r="W27" s="56"/>
      <c r="X27" s="52"/>
      <c r="Y27" s="49"/>
      <c r="Z27" s="56"/>
      <c r="AA27" s="56"/>
      <c r="AB27" s="52"/>
      <c r="AC27" s="52"/>
      <c r="AD27" s="56"/>
      <c r="AE27" s="52"/>
      <c r="AF27" s="52"/>
      <c r="AG27" s="57">
        <f>AVERAGE(Q27,U27,Y27)</f>
        <v>2.8130000000000002</v>
      </c>
      <c r="AH27" s="54"/>
      <c r="AI27" s="53">
        <f>AVERAGE(AG27:AG32)</f>
        <v>2.824416666666667</v>
      </c>
      <c r="AJ27" s="54"/>
      <c r="AK27" s="55"/>
    </row>
    <row r="28" spans="2:37" x14ac:dyDescent="0.25">
      <c r="B28" s="50">
        <v>165</v>
      </c>
      <c r="C28" s="51">
        <v>16</v>
      </c>
      <c r="D28" s="52">
        <v>4</v>
      </c>
      <c r="E28" s="52">
        <v>4.4000000000000004</v>
      </c>
      <c r="F28" s="52">
        <v>2.7</v>
      </c>
      <c r="G28" s="52">
        <v>576.79999999999995</v>
      </c>
      <c r="H28" s="49">
        <v>5.6559999999999997</v>
      </c>
      <c r="I28" s="53"/>
      <c r="N28" s="52">
        <v>80</v>
      </c>
      <c r="O28" s="52">
        <v>13</v>
      </c>
      <c r="P28" s="52"/>
      <c r="Q28" s="49"/>
      <c r="R28" s="56"/>
      <c r="S28" s="56"/>
      <c r="T28" s="58"/>
      <c r="U28" s="49"/>
      <c r="V28" s="56"/>
      <c r="W28" s="56"/>
      <c r="X28" s="52"/>
      <c r="Y28" s="49"/>
      <c r="Z28" s="56"/>
      <c r="AA28" s="56"/>
      <c r="AB28" s="52"/>
      <c r="AC28" s="52"/>
      <c r="AD28" s="56"/>
      <c r="AE28" s="52"/>
      <c r="AF28" s="52"/>
      <c r="AG28" s="57"/>
      <c r="AI28" s="49"/>
      <c r="AJ28" s="59"/>
      <c r="AK28" s="55"/>
    </row>
    <row r="29" spans="2:37" x14ac:dyDescent="0.25">
      <c r="N29" s="52">
        <v>125</v>
      </c>
      <c r="O29" s="52">
        <v>13</v>
      </c>
      <c r="P29" s="52">
        <v>245.5</v>
      </c>
      <c r="Q29" s="49">
        <v>2.4079999999999999</v>
      </c>
      <c r="R29" s="56">
        <v>7.3930000000000007</v>
      </c>
      <c r="S29" s="56"/>
      <c r="T29" s="52">
        <v>289.8</v>
      </c>
      <c r="U29" s="49">
        <v>2.8420000000000001</v>
      </c>
      <c r="V29" s="56">
        <v>7.242</v>
      </c>
      <c r="W29" s="56"/>
      <c r="X29" s="52">
        <v>245.6</v>
      </c>
      <c r="Y29" s="49">
        <v>2.4079999999999999</v>
      </c>
      <c r="Z29" s="56">
        <v>7.6470000000000002</v>
      </c>
      <c r="AA29" s="56"/>
      <c r="AB29" s="52"/>
      <c r="AC29" s="52"/>
      <c r="AD29" s="56"/>
      <c r="AE29" s="52"/>
      <c r="AF29" s="52"/>
      <c r="AG29" s="57">
        <f>AVERAGE(Q29,U29,Y29)</f>
        <v>2.5526666666666666</v>
      </c>
      <c r="AI29" s="49"/>
      <c r="AK29" s="55"/>
    </row>
    <row r="30" spans="2:37" x14ac:dyDescent="0.25">
      <c r="N30" s="52">
        <v>126</v>
      </c>
      <c r="O30" s="52">
        <v>13</v>
      </c>
      <c r="P30" s="52"/>
      <c r="Q30" s="49"/>
      <c r="R30" s="56"/>
      <c r="S30" s="56"/>
      <c r="T30" s="52">
        <v>204.7</v>
      </c>
      <c r="U30" s="49">
        <v>2.008</v>
      </c>
      <c r="V30" s="56">
        <v>7.4249999999999998</v>
      </c>
      <c r="W30" s="56"/>
      <c r="X30" s="52">
        <v>223.3</v>
      </c>
      <c r="Y30" s="49">
        <v>2.19</v>
      </c>
      <c r="Z30" s="56">
        <v>8.1189999999999998</v>
      </c>
      <c r="AA30" s="56"/>
      <c r="AB30" s="52"/>
      <c r="AC30" s="52"/>
      <c r="AD30" s="56"/>
      <c r="AE30" s="52"/>
      <c r="AF30" s="52"/>
      <c r="AG30" s="57">
        <f>AVERAGE(Q30,U30,Y30)</f>
        <v>2.0990000000000002</v>
      </c>
      <c r="AI30" s="49"/>
      <c r="AK30" s="55"/>
    </row>
    <row r="31" spans="2:37" x14ac:dyDescent="0.25">
      <c r="N31" s="52">
        <v>142</v>
      </c>
      <c r="O31" s="52">
        <v>13</v>
      </c>
      <c r="P31" s="52"/>
      <c r="Q31" s="49"/>
      <c r="R31" s="56"/>
      <c r="S31" s="56"/>
      <c r="T31" s="52"/>
      <c r="U31" s="49"/>
      <c r="V31" s="56"/>
      <c r="W31" s="56"/>
      <c r="X31" s="52"/>
      <c r="Y31" s="49"/>
      <c r="Z31" s="56"/>
      <c r="AA31" s="56"/>
      <c r="AB31" s="52"/>
      <c r="AC31" s="52"/>
      <c r="AD31" s="56"/>
      <c r="AE31" s="52"/>
      <c r="AF31" s="52"/>
      <c r="AG31" s="57"/>
      <c r="AI31" s="49"/>
      <c r="AK31" s="55"/>
    </row>
    <row r="32" spans="2:37" x14ac:dyDescent="0.25">
      <c r="B32" s="61" t="s">
        <v>14</v>
      </c>
      <c r="C32" s="61" t="s">
        <v>7</v>
      </c>
      <c r="D32" s="61"/>
      <c r="E32" s="62">
        <f>AVERAGE(E6:E28)</f>
        <v>4.1434782608695659</v>
      </c>
      <c r="F32" s="62">
        <f>AVERAGE(F6:F28)</f>
        <v>2.7695652173913041</v>
      </c>
      <c r="G32" s="61"/>
      <c r="H32" s="62">
        <f>AVERAGE(H6:H28)</f>
        <v>5.3812272727272736</v>
      </c>
      <c r="I32" s="62"/>
      <c r="J32" s="61"/>
      <c r="K32" s="61"/>
      <c r="L32" s="61"/>
      <c r="N32" s="52">
        <v>143</v>
      </c>
      <c r="O32" s="52">
        <v>13</v>
      </c>
      <c r="P32" s="52"/>
      <c r="Q32" s="49"/>
      <c r="R32" s="56"/>
      <c r="S32" s="56"/>
      <c r="T32" s="52"/>
      <c r="U32" s="49"/>
      <c r="V32" s="56"/>
      <c r="W32" s="56"/>
      <c r="X32" s="52"/>
      <c r="Y32" s="49"/>
      <c r="Z32" s="56"/>
      <c r="AA32" s="56"/>
      <c r="AB32" s="52">
        <v>390.8</v>
      </c>
      <c r="AC32" s="52">
        <v>3.8330000000000002</v>
      </c>
      <c r="AD32" s="56">
        <v>7.32</v>
      </c>
      <c r="AE32" s="52"/>
      <c r="AF32" s="52"/>
      <c r="AG32" s="57">
        <f>AVERAGE(Q32,U32,AC32)</f>
        <v>3.8330000000000002</v>
      </c>
      <c r="AI32" s="49"/>
      <c r="AK32" s="55"/>
    </row>
    <row r="33" spans="2:37" x14ac:dyDescent="0.25">
      <c r="B33" s="61"/>
      <c r="C33" s="61" t="s">
        <v>8</v>
      </c>
      <c r="D33" s="61"/>
      <c r="E33" s="62">
        <f>STDEV(E6:E28)/SQRT(COUNT(E6:E28))</f>
        <v>7.2729420830967548E-2</v>
      </c>
      <c r="F33" s="62">
        <f>STDEV(F6:F28)/SQRT(COUNT(F6:F28))</f>
        <v>4.764608599061549E-2</v>
      </c>
      <c r="G33" s="61"/>
      <c r="H33" s="62">
        <f>STDEV(H6:H28)/SQRT(COUNT(H6:H28))</f>
        <v>0.35241105802371547</v>
      </c>
      <c r="I33" s="62"/>
      <c r="J33" s="61"/>
      <c r="K33" s="61"/>
      <c r="L33" s="61"/>
      <c r="N33" s="52">
        <v>93</v>
      </c>
      <c r="O33" s="52">
        <v>16</v>
      </c>
      <c r="P33" s="52">
        <v>405.4</v>
      </c>
      <c r="Q33" s="49">
        <v>3.9569999999999999</v>
      </c>
      <c r="R33" s="56">
        <v>7</v>
      </c>
      <c r="S33" s="56"/>
      <c r="T33" s="52">
        <v>289.5</v>
      </c>
      <c r="U33" s="49">
        <v>2.839</v>
      </c>
      <c r="V33" s="56"/>
      <c r="W33" s="56"/>
      <c r="X33" s="52">
        <v>222.9</v>
      </c>
      <c r="Y33" s="49">
        <v>2.1859999999999999</v>
      </c>
      <c r="Z33" s="56"/>
      <c r="AA33" s="56"/>
      <c r="AB33" s="52"/>
      <c r="AC33" s="52"/>
      <c r="AD33" s="56"/>
      <c r="AE33" s="52"/>
      <c r="AF33" s="52"/>
      <c r="AG33" s="57">
        <f>AVERAGE(Q33,U33,Y33)</f>
        <v>2.9939999999999998</v>
      </c>
      <c r="AH33" s="54"/>
      <c r="AI33" s="53">
        <f>AVERAGE(AG33:AG38)</f>
        <v>2.5810999999999997</v>
      </c>
      <c r="AJ33" s="54"/>
      <c r="AK33" s="55"/>
    </row>
    <row r="34" spans="2:37" x14ac:dyDescent="0.25">
      <c r="B34" s="61"/>
      <c r="C34" s="61" t="s">
        <v>9</v>
      </c>
      <c r="D34" s="61"/>
      <c r="E34" s="61">
        <f>COUNT(E6:E28)</f>
        <v>23</v>
      </c>
      <c r="F34" s="61">
        <f>COUNT(F6:F28)</f>
        <v>23</v>
      </c>
      <c r="G34" s="61"/>
      <c r="H34" s="61">
        <f>COUNT(H6:H28)</f>
        <v>22</v>
      </c>
      <c r="I34" s="61"/>
      <c r="J34" s="61"/>
      <c r="K34" s="61"/>
      <c r="L34" s="61"/>
      <c r="N34" s="52">
        <v>94</v>
      </c>
      <c r="O34" s="52">
        <v>16</v>
      </c>
      <c r="P34" s="52"/>
      <c r="Q34" s="49"/>
      <c r="R34" s="56"/>
      <c r="S34" s="56"/>
      <c r="T34" s="52">
        <v>251.5</v>
      </c>
      <c r="U34" s="49">
        <v>2.4670000000000001</v>
      </c>
      <c r="V34" s="56">
        <v>6.8689999999999998</v>
      </c>
      <c r="W34" s="56"/>
      <c r="X34" s="52">
        <v>172.9</v>
      </c>
      <c r="Y34" s="49">
        <v>1.696</v>
      </c>
      <c r="Z34" s="56">
        <v>8.4550000000000001</v>
      </c>
      <c r="AA34" s="56"/>
      <c r="AB34" s="52"/>
      <c r="AC34" s="52"/>
      <c r="AD34" s="56"/>
      <c r="AE34" s="52"/>
      <c r="AF34" s="52"/>
      <c r="AG34" s="57">
        <f>AVERAGE(Q34,U34,Y34)</f>
        <v>2.0815000000000001</v>
      </c>
      <c r="AI34" s="49"/>
    </row>
    <row r="35" spans="2:37" x14ac:dyDescent="0.25">
      <c r="N35" s="52">
        <v>162</v>
      </c>
      <c r="O35" s="52">
        <v>16</v>
      </c>
      <c r="P35" s="52">
        <v>305.89999999999998</v>
      </c>
      <c r="Q35" s="49">
        <v>3</v>
      </c>
      <c r="R35" s="56">
        <v>8</v>
      </c>
      <c r="S35" s="56"/>
      <c r="T35" s="52"/>
      <c r="U35" s="49"/>
      <c r="V35" s="56"/>
      <c r="W35" s="56"/>
      <c r="X35" s="52">
        <v>316.10000000000002</v>
      </c>
      <c r="Y35" s="49">
        <v>3.1</v>
      </c>
      <c r="Z35" s="56">
        <v>7.4660000000000002</v>
      </c>
      <c r="AA35" s="56"/>
      <c r="AB35" s="52"/>
      <c r="AC35" s="52"/>
      <c r="AD35" s="56"/>
      <c r="AE35" s="52"/>
      <c r="AF35" s="52"/>
      <c r="AG35" s="57">
        <f>AVERAGE(Q35,U35,Y35)</f>
        <v>3.05</v>
      </c>
      <c r="AI35" s="49"/>
    </row>
    <row r="36" spans="2:37" x14ac:dyDescent="0.25">
      <c r="N36" s="52">
        <v>163</v>
      </c>
      <c r="O36" s="52">
        <v>16</v>
      </c>
      <c r="P36" s="52"/>
      <c r="Q36" s="49"/>
      <c r="R36" s="56"/>
      <c r="S36" s="56"/>
      <c r="T36" s="52"/>
      <c r="U36" s="49"/>
      <c r="V36" s="56"/>
      <c r="W36" s="56"/>
      <c r="X36" s="52">
        <v>258.3</v>
      </c>
      <c r="Y36" s="49">
        <v>2.5329999999999999</v>
      </c>
      <c r="Z36" s="56">
        <v>8.516</v>
      </c>
      <c r="AA36" s="56"/>
      <c r="AB36" s="52"/>
      <c r="AC36" s="52"/>
      <c r="AD36" s="56"/>
      <c r="AE36" s="52"/>
      <c r="AF36" s="52"/>
      <c r="AG36" s="57">
        <f>AVERAGE(Q36,U36,Y36)</f>
        <v>2.5329999999999999</v>
      </c>
      <c r="AI36" s="49"/>
    </row>
    <row r="37" spans="2:37" x14ac:dyDescent="0.25">
      <c r="N37" s="52">
        <v>164</v>
      </c>
      <c r="O37" s="52">
        <v>16</v>
      </c>
      <c r="P37" s="52"/>
      <c r="Q37" s="49"/>
      <c r="R37" s="56"/>
      <c r="S37" s="56"/>
      <c r="T37" s="52"/>
      <c r="U37" s="49"/>
      <c r="V37" s="56"/>
      <c r="W37" s="56"/>
      <c r="X37" s="52"/>
      <c r="Y37" s="49"/>
      <c r="Z37" s="56"/>
      <c r="AA37" s="56"/>
      <c r="AB37" s="52"/>
      <c r="AC37" s="52"/>
      <c r="AD37" s="56"/>
      <c r="AE37" s="52"/>
      <c r="AF37" s="52"/>
      <c r="AG37" s="57"/>
      <c r="AI37" s="49"/>
    </row>
    <row r="38" spans="2:37" x14ac:dyDescent="0.25">
      <c r="N38" s="52">
        <v>165</v>
      </c>
      <c r="O38" s="52">
        <v>16</v>
      </c>
      <c r="P38" s="52"/>
      <c r="Q38" s="49"/>
      <c r="R38" s="56"/>
      <c r="S38" s="56"/>
      <c r="T38" s="52">
        <v>229.2</v>
      </c>
      <c r="U38" s="49">
        <v>2.2469999999999999</v>
      </c>
      <c r="V38" s="56">
        <v>8.2200000000000006</v>
      </c>
      <c r="W38" s="56"/>
      <c r="X38" s="52"/>
      <c r="Y38" s="49"/>
      <c r="Z38" s="56"/>
      <c r="AA38" s="56"/>
      <c r="AB38" s="52"/>
      <c r="AC38" s="52"/>
      <c r="AD38" s="56"/>
      <c r="AE38" s="52"/>
      <c r="AF38" s="52"/>
      <c r="AG38" s="57">
        <f>AVERAGE(Q38,U38,Y38)</f>
        <v>2.2469999999999999</v>
      </c>
      <c r="AI38" s="49"/>
    </row>
    <row r="39" spans="2:37" x14ac:dyDescent="0.25">
      <c r="Q39" s="60"/>
      <c r="R39" s="41"/>
      <c r="AG39" s="57"/>
    </row>
    <row r="40" spans="2:37" x14ac:dyDescent="0.25">
      <c r="Q40" s="60"/>
      <c r="R40" s="41"/>
    </row>
    <row r="41" spans="2:37" x14ac:dyDescent="0.25">
      <c r="Q41" s="60"/>
      <c r="R41" s="41"/>
    </row>
    <row r="42" spans="2:37" s="52" customFormat="1" x14ac:dyDescent="0.25">
      <c r="B42" s="41"/>
      <c r="C42" s="61" t="s">
        <v>7</v>
      </c>
      <c r="D42" s="41"/>
      <c r="E42" s="41"/>
      <c r="F42" s="41"/>
      <c r="G42" s="41"/>
      <c r="H42" s="60"/>
      <c r="I42" s="60"/>
      <c r="J42" s="41"/>
      <c r="K42" s="41"/>
      <c r="L42" s="41"/>
      <c r="M42" s="49"/>
      <c r="N42" s="61"/>
      <c r="O42" s="61"/>
      <c r="P42" s="61"/>
      <c r="Q42" s="62">
        <f>AVERAGE(Q6:Q38)</f>
        <v>2.6709090909090913</v>
      </c>
      <c r="R42" s="62">
        <f>AVERAGE(R6:R38)</f>
        <v>8.027181818181818</v>
      </c>
      <c r="S42" s="62"/>
      <c r="T42" s="61"/>
      <c r="U42" s="62">
        <f>AVERAGE(U6:U38)</f>
        <v>2.5298749999999997</v>
      </c>
      <c r="V42" s="62">
        <f>AVERAGE(V6:V38)</f>
        <v>7.4893999999999998</v>
      </c>
      <c r="W42" s="62"/>
      <c r="X42" s="61"/>
      <c r="Y42" s="62">
        <f>AVERAGE(Y6:Y38)</f>
        <v>2.3496250000000001</v>
      </c>
      <c r="Z42" s="62">
        <f>AVERAGE(Z6:Z38)</f>
        <v>7.5756000000000006</v>
      </c>
      <c r="AA42" s="62"/>
      <c r="AB42" s="62"/>
      <c r="AC42" s="62"/>
      <c r="AD42" s="62"/>
      <c r="AE42" s="62"/>
      <c r="AF42" s="61"/>
      <c r="AG42" s="61"/>
      <c r="AH42" s="61"/>
      <c r="AI42" s="62">
        <f>AVERAGE(AI6:AI38)</f>
        <v>2.5896347222222222</v>
      </c>
      <c r="AJ42" s="62" t="e">
        <f>AVERAGE(AJ6:AJ38)</f>
        <v>#DIV/0!</v>
      </c>
      <c r="AK42" s="61"/>
    </row>
    <row r="43" spans="2:37" s="52" customFormat="1" x14ac:dyDescent="0.25">
      <c r="B43" s="41"/>
      <c r="C43" s="61" t="s">
        <v>8</v>
      </c>
      <c r="D43" s="41"/>
      <c r="E43" s="41"/>
      <c r="F43" s="41"/>
      <c r="G43" s="41"/>
      <c r="H43" s="60"/>
      <c r="I43" s="60"/>
      <c r="J43" s="41"/>
      <c r="K43" s="41"/>
      <c r="L43" s="41"/>
      <c r="M43" s="49"/>
      <c r="N43" s="61"/>
      <c r="O43" s="61"/>
      <c r="P43" s="61"/>
      <c r="Q43" s="62">
        <f>STDEV(Q6:Q38)/SQRT(COUNT(Q6:Q38))</f>
        <v>0.17162260152838765</v>
      </c>
      <c r="R43" s="62">
        <f>STDEV(R6:R38)/SQRT(COUNT(R6:R38))</f>
        <v>0.15275124270774471</v>
      </c>
      <c r="S43" s="62"/>
      <c r="T43" s="61"/>
      <c r="U43" s="62">
        <f>STDEV(U6:U38)/SQRT(COUNT(U6:U38))</f>
        <v>0.10978774502800168</v>
      </c>
      <c r="V43" s="62">
        <f>STDEV(V6:V38)/SQRT(COUNT(V6:V38))</f>
        <v>0.21600433858076723</v>
      </c>
      <c r="W43" s="62"/>
      <c r="X43" s="61"/>
      <c r="Y43" s="62">
        <f>STDEV(Y6:Y38)/SQRT(COUNT(Y6:Y38))</f>
        <v>0.10323661636422074</v>
      </c>
      <c r="Z43" s="62">
        <f>STDEV(Z6:Z38)/SQRT(COUNT(Z6:Z38))</f>
        <v>0.19252962171597188</v>
      </c>
      <c r="AA43" s="62"/>
      <c r="AB43" s="62"/>
      <c r="AC43" s="62"/>
      <c r="AD43" s="62"/>
      <c r="AE43" s="62"/>
      <c r="AF43" s="61"/>
      <c r="AG43" s="61"/>
      <c r="AH43" s="61"/>
      <c r="AI43" s="62">
        <f>STDEV(AI6:AI38)/SQRT(COUNT(AI6:AI38))</f>
        <v>5.7247830114816961E-2</v>
      </c>
      <c r="AJ43" s="62" t="e">
        <f>STDEV(AJ6:AJ38)/SQRT(COUNT(AJ6:AJ38))</f>
        <v>#DIV/0!</v>
      </c>
      <c r="AK43" s="61"/>
    </row>
    <row r="44" spans="2:37" s="52" customFormat="1" x14ac:dyDescent="0.25">
      <c r="B44" s="41"/>
      <c r="C44" s="61" t="s">
        <v>9</v>
      </c>
      <c r="D44" s="41"/>
      <c r="E44" s="41"/>
      <c r="F44" s="41"/>
      <c r="G44" s="41"/>
      <c r="H44" s="60"/>
      <c r="I44" s="60"/>
      <c r="J44" s="41"/>
      <c r="K44" s="41"/>
      <c r="L44" s="41"/>
      <c r="M44" s="49"/>
      <c r="N44" s="61"/>
      <c r="O44" s="61"/>
      <c r="P44" s="61"/>
      <c r="Q44" s="61">
        <f>COUNT(Q6:Q38)</f>
        <v>11</v>
      </c>
      <c r="R44" s="61">
        <f>COUNT(R6:R38)</f>
        <v>11</v>
      </c>
      <c r="S44" s="61"/>
      <c r="T44" s="61"/>
      <c r="U44" s="61">
        <f>COUNT(U6:U38)</f>
        <v>16</v>
      </c>
      <c r="V44" s="61">
        <f>COUNT(V6:V38)</f>
        <v>15</v>
      </c>
      <c r="W44" s="61"/>
      <c r="X44" s="61"/>
      <c r="Y44" s="61">
        <f>COUNT(Y6:Y38)</f>
        <v>16</v>
      </c>
      <c r="Z44" s="61">
        <f>COUNT(Z6:Z38)</f>
        <v>15</v>
      </c>
      <c r="AA44" s="61"/>
      <c r="AB44" s="61"/>
      <c r="AC44" s="61"/>
      <c r="AD44" s="61"/>
      <c r="AE44" s="61"/>
      <c r="AF44" s="61"/>
      <c r="AG44" s="61"/>
      <c r="AH44" s="61"/>
      <c r="AI44" s="61">
        <f>COUNT(AI6:AI38)</f>
        <v>6</v>
      </c>
      <c r="AJ44" s="61">
        <f>COUNT(AJ6:AJ38)</f>
        <v>0</v>
      </c>
      <c r="AK44" s="61"/>
    </row>
    <row r="45" spans="2:37" x14ac:dyDescent="0.25">
      <c r="Q45" s="60"/>
      <c r="R45" s="41"/>
    </row>
    <row r="46" spans="2:37" x14ac:dyDescent="0.25">
      <c r="Q46" s="60"/>
      <c r="R46" s="41"/>
    </row>
    <row r="47" spans="2:37" x14ac:dyDescent="0.25">
      <c r="Q47" s="60"/>
      <c r="R47" s="41"/>
    </row>
    <row r="48" spans="2:37" x14ac:dyDescent="0.25">
      <c r="Q48" s="60"/>
      <c r="R48" s="41"/>
    </row>
    <row r="49" spans="17:18" x14ac:dyDescent="0.25">
      <c r="Q49" s="60"/>
      <c r="R49" s="41"/>
    </row>
    <row r="50" spans="17:18" x14ac:dyDescent="0.25">
      <c r="Q50" s="60"/>
      <c r="R50" s="41"/>
    </row>
    <row r="65" spans="16:18" x14ac:dyDescent="0.25">
      <c r="P65" s="97"/>
      <c r="Q65" s="95"/>
      <c r="R65" s="63"/>
    </row>
    <row r="66" spans="16:18" x14ac:dyDescent="0.25">
      <c r="P66" s="97"/>
      <c r="Q66" s="95"/>
      <c r="R66" s="63"/>
    </row>
    <row r="67" spans="16:18" x14ac:dyDescent="0.25">
      <c r="P67" s="49"/>
      <c r="Q67" s="52"/>
      <c r="R67" s="52"/>
    </row>
    <row r="68" spans="16:18" x14ac:dyDescent="0.25">
      <c r="P68" s="49"/>
      <c r="Q68" s="52"/>
      <c r="R68" s="52"/>
    </row>
    <row r="69" spans="16:18" x14ac:dyDescent="0.25">
      <c r="P69" s="49"/>
      <c r="Q69" s="52"/>
      <c r="R69" s="52"/>
    </row>
    <row r="70" spans="16:18" x14ac:dyDescent="0.25">
      <c r="P70" s="49"/>
      <c r="Q70" s="52"/>
      <c r="R70" s="52"/>
    </row>
    <row r="71" spans="16:18" x14ac:dyDescent="0.25">
      <c r="P71" s="49"/>
      <c r="Q71" s="52"/>
      <c r="R71" s="52"/>
    </row>
    <row r="72" spans="16:18" x14ac:dyDescent="0.25">
      <c r="P72" s="49"/>
      <c r="Q72" s="52"/>
      <c r="R72" s="52"/>
    </row>
    <row r="73" spans="16:18" x14ac:dyDescent="0.25">
      <c r="P73" s="49"/>
      <c r="Q73" s="52"/>
      <c r="R73" s="52"/>
    </row>
    <row r="74" spans="16:18" x14ac:dyDescent="0.25">
      <c r="P74" s="49"/>
      <c r="Q74" s="52"/>
      <c r="R74" s="52"/>
    </row>
    <row r="75" spans="16:18" x14ac:dyDescent="0.25">
      <c r="P75" s="49"/>
      <c r="Q75" s="52"/>
      <c r="R75" s="52"/>
    </row>
    <row r="76" spans="16:18" x14ac:dyDescent="0.25">
      <c r="P76" s="49"/>
      <c r="Q76" s="52"/>
      <c r="R76" s="52"/>
    </row>
    <row r="77" spans="16:18" x14ac:dyDescent="0.25">
      <c r="P77" s="49"/>
      <c r="Q77" s="52"/>
      <c r="R77" s="52"/>
    </row>
    <row r="78" spans="16:18" x14ac:dyDescent="0.25">
      <c r="P78" s="49"/>
      <c r="Q78" s="52"/>
      <c r="R78" s="52"/>
    </row>
    <row r="79" spans="16:18" x14ac:dyDescent="0.25">
      <c r="P79" s="49"/>
      <c r="Q79" s="52"/>
      <c r="R79" s="52"/>
    </row>
    <row r="80" spans="16:18" x14ac:dyDescent="0.25">
      <c r="P80" s="49"/>
      <c r="Q80" s="52"/>
      <c r="R80" s="52"/>
    </row>
    <row r="81" spans="16:18" x14ac:dyDescent="0.25">
      <c r="P81" s="49"/>
      <c r="Q81" s="52"/>
      <c r="R81" s="52"/>
    </row>
    <row r="82" spans="16:18" x14ac:dyDescent="0.25">
      <c r="P82" s="49"/>
      <c r="Q82" s="52"/>
      <c r="R82" s="52"/>
    </row>
    <row r="83" spans="16:18" x14ac:dyDescent="0.25">
      <c r="P83" s="49"/>
      <c r="Q83" s="52"/>
      <c r="R83" s="52"/>
    </row>
    <row r="84" spans="16:18" x14ac:dyDescent="0.25">
      <c r="P84" s="49"/>
      <c r="Q84" s="52"/>
      <c r="R84" s="52"/>
    </row>
    <row r="85" spans="16:18" x14ac:dyDescent="0.25">
      <c r="P85" s="49"/>
      <c r="Q85" s="52"/>
      <c r="R85" s="52"/>
    </row>
    <row r="86" spans="16:18" x14ac:dyDescent="0.25">
      <c r="P86" s="49"/>
      <c r="Q86" s="52"/>
      <c r="R86" s="52"/>
    </row>
    <row r="87" spans="16:18" x14ac:dyDescent="0.25">
      <c r="P87" s="49"/>
      <c r="Q87" s="52"/>
      <c r="R87" s="52"/>
    </row>
    <row r="88" spans="16:18" x14ac:dyDescent="0.25">
      <c r="P88" s="49"/>
      <c r="Q88" s="52"/>
      <c r="R88" s="52"/>
    </row>
    <row r="89" spans="16:18" x14ac:dyDescent="0.25">
      <c r="P89" s="49"/>
      <c r="Q89" s="52"/>
      <c r="R89" s="52"/>
    </row>
    <row r="90" spans="16:18" x14ac:dyDescent="0.25">
      <c r="P90" s="49"/>
      <c r="Q90" s="52"/>
      <c r="R90" s="52"/>
    </row>
    <row r="91" spans="16:18" x14ac:dyDescent="0.25">
      <c r="P91" s="49"/>
      <c r="Q91" s="52"/>
      <c r="R91" s="52"/>
    </row>
    <row r="92" spans="16:18" x14ac:dyDescent="0.25">
      <c r="P92" s="49"/>
      <c r="Q92" s="52"/>
      <c r="R92" s="52"/>
    </row>
    <row r="93" spans="16:18" x14ac:dyDescent="0.25">
      <c r="P93" s="49"/>
      <c r="Q93" s="52"/>
      <c r="R93" s="52"/>
    </row>
    <row r="94" spans="16:18" x14ac:dyDescent="0.25">
      <c r="P94" s="49"/>
      <c r="Q94" s="52"/>
      <c r="R94" s="52"/>
    </row>
    <row r="95" spans="16:18" x14ac:dyDescent="0.25">
      <c r="P95" s="49"/>
      <c r="Q95" s="52"/>
      <c r="R95" s="52"/>
    </row>
    <row r="96" spans="16:18" x14ac:dyDescent="0.25">
      <c r="P96" s="49"/>
      <c r="Q96" s="52"/>
      <c r="R96" s="52"/>
    </row>
    <row r="97" spans="16:18" x14ac:dyDescent="0.25">
      <c r="P97" s="49"/>
      <c r="Q97" s="52"/>
      <c r="R97" s="52"/>
    </row>
    <row r="98" spans="16:18" x14ac:dyDescent="0.25">
      <c r="P98" s="49"/>
      <c r="Q98" s="52"/>
      <c r="R98" s="52"/>
    </row>
    <row r="99" spans="16:18" x14ac:dyDescent="0.25">
      <c r="P99" s="49"/>
      <c r="Q99" s="52"/>
      <c r="R99" s="52"/>
    </row>
    <row r="100" spans="16:18" x14ac:dyDescent="0.25">
      <c r="P100" s="49"/>
      <c r="Q100" s="52"/>
      <c r="R100" s="52"/>
    </row>
    <row r="101" spans="16:18" x14ac:dyDescent="0.25">
      <c r="P101" s="49"/>
      <c r="Q101" s="52"/>
      <c r="R101" s="52"/>
    </row>
    <row r="102" spans="16:18" x14ac:dyDescent="0.25">
      <c r="P102" s="49"/>
      <c r="Q102" s="52"/>
      <c r="R102" s="52"/>
    </row>
    <row r="103" spans="16:18" x14ac:dyDescent="0.25">
      <c r="P103" s="49"/>
      <c r="Q103" s="52"/>
      <c r="R103" s="52"/>
    </row>
    <row r="104" spans="16:18" x14ac:dyDescent="0.25">
      <c r="P104" s="49"/>
      <c r="Q104" s="52"/>
      <c r="R104" s="52"/>
    </row>
    <row r="105" spans="16:18" x14ac:dyDescent="0.25">
      <c r="P105" s="49"/>
      <c r="Q105" s="52"/>
      <c r="R105" s="52"/>
    </row>
    <row r="106" spans="16:18" x14ac:dyDescent="0.25">
      <c r="P106" s="49"/>
      <c r="Q106" s="52"/>
      <c r="R106" s="52"/>
    </row>
    <row r="107" spans="16:18" x14ac:dyDescent="0.25">
      <c r="P107" s="49"/>
      <c r="Q107" s="52"/>
      <c r="R107" s="52"/>
    </row>
    <row r="108" spans="16:18" x14ac:dyDescent="0.25">
      <c r="P108" s="49"/>
      <c r="Q108" s="52"/>
      <c r="R108" s="52"/>
    </row>
    <row r="109" spans="16:18" x14ac:dyDescent="0.25">
      <c r="P109" s="49"/>
      <c r="Q109" s="52"/>
      <c r="R109" s="52"/>
    </row>
    <row r="110" spans="16:18" x14ac:dyDescent="0.25">
      <c r="P110" s="49"/>
      <c r="Q110" s="52"/>
      <c r="R110" s="52"/>
    </row>
    <row r="111" spans="16:18" x14ac:dyDescent="0.25">
      <c r="P111" s="49"/>
      <c r="Q111" s="52"/>
      <c r="R111" s="52"/>
    </row>
    <row r="112" spans="16:18" x14ac:dyDescent="0.25">
      <c r="P112" s="49"/>
      <c r="Q112" s="52"/>
      <c r="R112" s="52"/>
    </row>
    <row r="113" spans="16:18" x14ac:dyDescent="0.25">
      <c r="P113" s="49"/>
      <c r="Q113" s="52"/>
      <c r="R113" s="52"/>
    </row>
    <row r="114" spans="16:18" x14ac:dyDescent="0.25">
      <c r="P114" s="49"/>
      <c r="Q114" s="52"/>
      <c r="R114" s="52"/>
    </row>
    <row r="115" spans="16:18" x14ac:dyDescent="0.25">
      <c r="P115" s="49"/>
      <c r="Q115" s="52"/>
      <c r="R115" s="52"/>
    </row>
    <row r="116" spans="16:18" x14ac:dyDescent="0.25">
      <c r="P116" s="49"/>
      <c r="Q116" s="52"/>
      <c r="R116" s="52"/>
    </row>
    <row r="117" spans="16:18" x14ac:dyDescent="0.25">
      <c r="P117" s="49"/>
      <c r="Q117" s="52"/>
      <c r="R117" s="52"/>
    </row>
    <row r="118" spans="16:18" x14ac:dyDescent="0.25">
      <c r="P118" s="49"/>
      <c r="Q118" s="52"/>
      <c r="R118" s="52"/>
    </row>
    <row r="119" spans="16:18" x14ac:dyDescent="0.25">
      <c r="P119" s="49"/>
      <c r="Q119" s="52"/>
      <c r="R119" s="52"/>
    </row>
    <row r="120" spans="16:18" x14ac:dyDescent="0.25">
      <c r="P120" s="49"/>
      <c r="Q120" s="52"/>
      <c r="R120" s="52"/>
    </row>
    <row r="121" spans="16:18" x14ac:dyDescent="0.25">
      <c r="P121" s="49"/>
      <c r="Q121" s="52"/>
      <c r="R121" s="52"/>
    </row>
    <row r="122" spans="16:18" x14ac:dyDescent="0.25">
      <c r="P122" s="49"/>
      <c r="Q122" s="52"/>
      <c r="R122" s="52"/>
    </row>
    <row r="123" spans="16:18" x14ac:dyDescent="0.25">
      <c r="P123" s="49"/>
      <c r="Q123" s="52"/>
      <c r="R123" s="52"/>
    </row>
    <row r="124" spans="16:18" x14ac:dyDescent="0.25">
      <c r="P124" s="49"/>
      <c r="Q124" s="52"/>
      <c r="R124" s="52"/>
    </row>
    <row r="125" spans="16:18" x14ac:dyDescent="0.25">
      <c r="P125" s="49"/>
      <c r="Q125" s="52"/>
      <c r="R125" s="52"/>
    </row>
    <row r="126" spans="16:18" x14ac:dyDescent="0.25">
      <c r="P126" s="49"/>
      <c r="Q126" s="52"/>
      <c r="R126" s="52"/>
    </row>
    <row r="127" spans="16:18" x14ac:dyDescent="0.25">
      <c r="P127" s="49"/>
      <c r="Q127" s="52"/>
      <c r="R127" s="52"/>
    </row>
    <row r="128" spans="16:18" x14ac:dyDescent="0.25">
      <c r="P128" s="49"/>
      <c r="Q128" s="52"/>
      <c r="R128" s="52"/>
    </row>
    <row r="129" spans="16:18" x14ac:dyDescent="0.25">
      <c r="P129" s="49"/>
      <c r="Q129" s="52"/>
      <c r="R129" s="52"/>
    </row>
    <row r="130" spans="16:18" x14ac:dyDescent="0.25">
      <c r="P130" s="49"/>
      <c r="Q130" s="52"/>
      <c r="R130" s="52"/>
    </row>
    <row r="131" spans="16:18" x14ac:dyDescent="0.25">
      <c r="P131" s="49"/>
      <c r="Q131" s="52"/>
      <c r="R131" s="52"/>
    </row>
    <row r="132" spans="16:18" x14ac:dyDescent="0.25">
      <c r="P132" s="49"/>
      <c r="Q132" s="52"/>
      <c r="R132" s="52"/>
    </row>
    <row r="133" spans="16:18" x14ac:dyDescent="0.25">
      <c r="P133" s="49"/>
      <c r="Q133" s="52"/>
      <c r="R133" s="52"/>
    </row>
    <row r="134" spans="16:18" x14ac:dyDescent="0.25">
      <c r="P134" s="49"/>
      <c r="Q134" s="52"/>
      <c r="R134" s="52"/>
    </row>
    <row r="135" spans="16:18" x14ac:dyDescent="0.25">
      <c r="P135" s="49"/>
      <c r="Q135" s="52"/>
      <c r="R135" s="52"/>
    </row>
    <row r="136" spans="16:18" x14ac:dyDescent="0.25">
      <c r="P136" s="49"/>
      <c r="Q136" s="52"/>
      <c r="R136" s="52"/>
    </row>
    <row r="137" spans="16:18" x14ac:dyDescent="0.25">
      <c r="P137" s="49"/>
      <c r="Q137" s="52"/>
      <c r="R137" s="52"/>
    </row>
    <row r="138" spans="16:18" x14ac:dyDescent="0.25">
      <c r="P138" s="49"/>
      <c r="Q138" s="52"/>
      <c r="R138" s="52"/>
    </row>
    <row r="139" spans="16:18" x14ac:dyDescent="0.25">
      <c r="P139" s="49"/>
      <c r="Q139" s="52"/>
      <c r="R139" s="52"/>
    </row>
    <row r="140" spans="16:18" x14ac:dyDescent="0.25">
      <c r="P140" s="49"/>
      <c r="Q140" s="52"/>
      <c r="R140" s="52"/>
    </row>
    <row r="141" spans="16:18" x14ac:dyDescent="0.25">
      <c r="P141" s="49"/>
      <c r="Q141" s="52"/>
      <c r="R141" s="52"/>
    </row>
    <row r="142" spans="16:18" x14ac:dyDescent="0.25">
      <c r="P142" s="49"/>
      <c r="Q142" s="52"/>
      <c r="R142" s="52"/>
    </row>
    <row r="143" spans="16:18" x14ac:dyDescent="0.25">
      <c r="P143" s="49"/>
      <c r="Q143" s="52"/>
      <c r="R143" s="52"/>
    </row>
    <row r="144" spans="16:18" x14ac:dyDescent="0.25">
      <c r="P144" s="49"/>
      <c r="Q144" s="52"/>
      <c r="R144" s="52"/>
    </row>
    <row r="145" spans="16:18" x14ac:dyDescent="0.25">
      <c r="P145" s="49"/>
      <c r="Q145" s="52"/>
      <c r="R145" s="52"/>
    </row>
    <row r="146" spans="16:18" x14ac:dyDescent="0.25">
      <c r="P146" s="49"/>
      <c r="Q146" s="52"/>
      <c r="R146" s="52"/>
    </row>
    <row r="147" spans="16:18" x14ac:dyDescent="0.25">
      <c r="P147" s="49"/>
      <c r="Q147" s="52"/>
      <c r="R147" s="52"/>
    </row>
    <row r="148" spans="16:18" x14ac:dyDescent="0.25">
      <c r="P148" s="49"/>
      <c r="Q148" s="52"/>
      <c r="R148" s="52"/>
    </row>
    <row r="149" spans="16:18" x14ac:dyDescent="0.25">
      <c r="P149" s="49"/>
      <c r="Q149" s="52"/>
      <c r="R149" s="52"/>
    </row>
    <row r="150" spans="16:18" x14ac:dyDescent="0.25">
      <c r="P150" s="49"/>
      <c r="Q150" s="52"/>
      <c r="R150" s="52"/>
    </row>
    <row r="151" spans="16:18" x14ac:dyDescent="0.25">
      <c r="P151" s="49"/>
      <c r="Q151" s="52"/>
      <c r="R151" s="52"/>
    </row>
    <row r="152" spans="16:18" x14ac:dyDescent="0.25">
      <c r="P152" s="49"/>
      <c r="Q152" s="52"/>
      <c r="R152" s="52"/>
    </row>
    <row r="153" spans="16:18" x14ac:dyDescent="0.25">
      <c r="P153" s="49"/>
      <c r="Q153" s="52"/>
      <c r="R153" s="52"/>
    </row>
    <row r="154" spans="16:18" x14ac:dyDescent="0.25">
      <c r="P154" s="49"/>
      <c r="Q154" s="52"/>
      <c r="R154" s="52"/>
    </row>
    <row r="155" spans="16:18" x14ac:dyDescent="0.25">
      <c r="P155" s="49"/>
      <c r="Q155" s="52"/>
      <c r="R155" s="52"/>
    </row>
    <row r="156" spans="16:18" x14ac:dyDescent="0.25">
      <c r="P156" s="49"/>
      <c r="Q156" s="52"/>
      <c r="R156" s="52"/>
    </row>
    <row r="157" spans="16:18" x14ac:dyDescent="0.25">
      <c r="P157" s="49"/>
      <c r="Q157" s="52"/>
      <c r="R157" s="52"/>
    </row>
    <row r="158" spans="16:18" x14ac:dyDescent="0.25">
      <c r="P158" s="49"/>
      <c r="Q158" s="52"/>
      <c r="R158" s="52"/>
    </row>
    <row r="159" spans="16:18" x14ac:dyDescent="0.25">
      <c r="P159" s="49"/>
      <c r="Q159" s="52"/>
      <c r="R159" s="52"/>
    </row>
    <row r="160" spans="16:18" x14ac:dyDescent="0.25">
      <c r="P160" s="49"/>
      <c r="Q160" s="52"/>
      <c r="R160" s="52"/>
    </row>
    <row r="161" spans="16:18" x14ac:dyDescent="0.25">
      <c r="P161" s="49"/>
      <c r="Q161" s="52"/>
      <c r="R161" s="52"/>
    </row>
    <row r="162" spans="16:18" x14ac:dyDescent="0.25">
      <c r="P162" s="49"/>
      <c r="Q162" s="52"/>
      <c r="R162" s="52"/>
    </row>
    <row r="163" spans="16:18" x14ac:dyDescent="0.25">
      <c r="P163" s="49"/>
      <c r="Q163" s="52"/>
      <c r="R163" s="52"/>
    </row>
    <row r="164" spans="16:18" x14ac:dyDescent="0.25">
      <c r="P164" s="49"/>
      <c r="Q164" s="52"/>
      <c r="R164" s="52"/>
    </row>
    <row r="165" spans="16:18" x14ac:dyDescent="0.25">
      <c r="P165" s="49"/>
      <c r="Q165" s="52"/>
      <c r="R165" s="52"/>
    </row>
  </sheetData>
  <mergeCells count="36">
    <mergeCell ref="P3:S3"/>
    <mergeCell ref="T3:W3"/>
    <mergeCell ref="X3:AA3"/>
    <mergeCell ref="AB3:AE3"/>
    <mergeCell ref="O1:AL1"/>
    <mergeCell ref="B1:M1"/>
    <mergeCell ref="AD4:AD5"/>
    <mergeCell ref="T4:T5"/>
    <mergeCell ref="I4:I5"/>
    <mergeCell ref="E4:E5"/>
    <mergeCell ref="P4:P5"/>
    <mergeCell ref="N4:N5"/>
    <mergeCell ref="O4:O5"/>
    <mergeCell ref="G4:G5"/>
    <mergeCell ref="R4:R5"/>
    <mergeCell ref="U4:U5"/>
    <mergeCell ref="AG4:AG5"/>
    <mergeCell ref="P65:P66"/>
    <mergeCell ref="Q65:Q66"/>
    <mergeCell ref="AC4:AC5"/>
    <mergeCell ref="AE4:AE5"/>
    <mergeCell ref="Z4:Z5"/>
    <mergeCell ref="W4:W5"/>
    <mergeCell ref="X4:X5"/>
    <mergeCell ref="Y4:Y5"/>
    <mergeCell ref="Q4:Q5"/>
    <mergeCell ref="F4:F5"/>
    <mergeCell ref="B4:B5"/>
    <mergeCell ref="C4:C5"/>
    <mergeCell ref="AB4:AB5"/>
    <mergeCell ref="H4:H5"/>
    <mergeCell ref="AJ4:AJ5"/>
    <mergeCell ref="AH4:AH5"/>
    <mergeCell ref="S4:S5"/>
    <mergeCell ref="AA4:AA5"/>
    <mergeCell ref="V4:V5"/>
  </mergeCells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7"/>
  <sheetViews>
    <sheetView zoomScale="85" zoomScaleNormal="85" workbookViewId="0">
      <pane xSplit="2" ySplit="5" topLeftCell="C6" activePane="bottomRight" state="frozen"/>
      <selection pane="topRight" activeCell="C1" sqref="C1"/>
      <selection pane="bottomLeft" activeCell="A4" sqref="A4"/>
      <selection pane="bottomRight" activeCell="C41" sqref="A1:IV65536"/>
    </sheetView>
  </sheetViews>
  <sheetFormatPr baseColWidth="10" defaultRowHeight="15" x14ac:dyDescent="0.25"/>
  <cols>
    <col min="1" max="6" width="11.42578125" style="41"/>
    <col min="7" max="7" width="11.42578125" style="60"/>
    <col min="8" max="8" width="4.7109375" style="41" customWidth="1"/>
    <col min="9" max="11" width="11.42578125" style="41"/>
    <col min="12" max="13" width="4.7109375" style="41" customWidth="1"/>
    <col min="14" max="16" width="11.42578125" style="41"/>
    <col min="17" max="17" width="11.42578125" style="60"/>
    <col min="18" max="16384" width="11.42578125" style="41"/>
  </cols>
  <sheetData>
    <row r="1" spans="1:41" x14ac:dyDescent="0.25">
      <c r="A1" s="100" t="s">
        <v>10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N1" s="100" t="s">
        <v>37</v>
      </c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</row>
    <row r="2" spans="1:4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N2" s="42"/>
      <c r="O2" s="42"/>
      <c r="P2" s="42"/>
      <c r="Q2" s="42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2"/>
      <c r="AD2" s="42"/>
      <c r="AE2" s="42"/>
      <c r="AF2" s="42"/>
      <c r="AG2" s="42"/>
      <c r="AH2" s="42"/>
      <c r="AI2" s="42"/>
      <c r="AJ2" s="42"/>
      <c r="AK2" s="42"/>
    </row>
    <row r="3" spans="1:41" ht="15" customHeight="1" x14ac:dyDescent="0.25">
      <c r="A3" s="64"/>
      <c r="B3" s="44"/>
      <c r="C3" s="45"/>
      <c r="D3" s="46"/>
      <c r="E3" s="46"/>
      <c r="F3" s="46"/>
      <c r="G3" s="47"/>
      <c r="H3" s="48"/>
      <c r="I3" s="48"/>
      <c r="J3" s="48"/>
      <c r="K3" s="48"/>
      <c r="L3" s="48"/>
      <c r="M3" s="48"/>
      <c r="N3" s="44"/>
      <c r="O3" s="44"/>
      <c r="P3" s="99" t="s">
        <v>24</v>
      </c>
      <c r="Q3" s="99"/>
      <c r="R3" s="99"/>
      <c r="S3" s="99"/>
      <c r="T3" s="99" t="s">
        <v>25</v>
      </c>
      <c r="U3" s="99"/>
      <c r="V3" s="99"/>
      <c r="W3" s="99"/>
      <c r="X3" s="99" t="s">
        <v>26</v>
      </c>
      <c r="Y3" s="99"/>
      <c r="Z3" s="99"/>
      <c r="AA3" s="99"/>
      <c r="AB3" s="99" t="s">
        <v>29</v>
      </c>
      <c r="AC3" s="99"/>
      <c r="AD3" s="99"/>
      <c r="AE3" s="99"/>
      <c r="AF3" s="48"/>
      <c r="AG3" s="48"/>
      <c r="AH3" s="48"/>
      <c r="AI3" s="48"/>
      <c r="AJ3" s="48"/>
      <c r="AK3" s="48"/>
      <c r="AL3" s="48"/>
      <c r="AM3" s="48"/>
      <c r="AN3" s="48"/>
      <c r="AO3" s="48"/>
    </row>
    <row r="4" spans="1:41" ht="15" customHeight="1" x14ac:dyDescent="0.25">
      <c r="A4" s="98" t="s">
        <v>0</v>
      </c>
      <c r="B4" s="94" t="s">
        <v>1</v>
      </c>
      <c r="C4" s="45"/>
      <c r="D4" s="93" t="s">
        <v>2</v>
      </c>
      <c r="E4" s="93" t="s">
        <v>3</v>
      </c>
      <c r="F4" s="93" t="s">
        <v>4</v>
      </c>
      <c r="G4" s="96" t="s">
        <v>5</v>
      </c>
      <c r="H4" s="48"/>
      <c r="I4" s="48"/>
      <c r="J4" s="48"/>
      <c r="K4" s="48"/>
      <c r="L4" s="48"/>
      <c r="M4" s="48"/>
      <c r="N4" s="98" t="s">
        <v>0</v>
      </c>
      <c r="O4" s="94" t="s">
        <v>1</v>
      </c>
      <c r="P4" s="95" t="s">
        <v>11</v>
      </c>
      <c r="Q4" s="97" t="s">
        <v>13</v>
      </c>
      <c r="R4" s="95" t="s">
        <v>12</v>
      </c>
      <c r="S4" s="95"/>
      <c r="T4" s="95" t="s">
        <v>11</v>
      </c>
      <c r="U4" s="97" t="s">
        <v>13</v>
      </c>
      <c r="V4" s="95" t="s">
        <v>12</v>
      </c>
      <c r="W4" s="95"/>
      <c r="X4" s="95" t="s">
        <v>11</v>
      </c>
      <c r="Y4" s="97" t="s">
        <v>13</v>
      </c>
      <c r="Z4" s="95" t="s">
        <v>12</v>
      </c>
      <c r="AA4" s="95"/>
      <c r="AB4" s="95" t="s">
        <v>11</v>
      </c>
      <c r="AC4" s="97" t="s">
        <v>13</v>
      </c>
      <c r="AD4" s="95" t="s">
        <v>12</v>
      </c>
      <c r="AE4" s="95"/>
      <c r="AF4" s="48"/>
      <c r="AG4" s="93" t="s">
        <v>36</v>
      </c>
      <c r="AH4" s="46"/>
      <c r="AI4" s="48"/>
      <c r="AJ4" s="93"/>
      <c r="AK4" s="48"/>
      <c r="AL4" s="48"/>
      <c r="AM4" s="48"/>
      <c r="AN4" s="48"/>
      <c r="AO4" s="48"/>
    </row>
    <row r="5" spans="1:41" ht="50.25" customHeight="1" x14ac:dyDescent="0.25">
      <c r="A5" s="98"/>
      <c r="B5" s="94"/>
      <c r="C5" s="45" t="s">
        <v>35</v>
      </c>
      <c r="D5" s="93"/>
      <c r="E5" s="93"/>
      <c r="F5" s="93"/>
      <c r="G5" s="96"/>
      <c r="H5" s="48"/>
      <c r="I5" s="48" t="s">
        <v>7</v>
      </c>
      <c r="J5" s="48" t="s">
        <v>8</v>
      </c>
      <c r="K5" s="48" t="s">
        <v>9</v>
      </c>
      <c r="L5" s="48"/>
      <c r="M5" s="48"/>
      <c r="N5" s="94"/>
      <c r="O5" s="94"/>
      <c r="P5" s="95"/>
      <c r="Q5" s="97"/>
      <c r="R5" s="95"/>
      <c r="S5" s="95"/>
      <c r="T5" s="95"/>
      <c r="U5" s="97"/>
      <c r="V5" s="95"/>
      <c r="W5" s="95"/>
      <c r="X5" s="95"/>
      <c r="Y5" s="97"/>
      <c r="Z5" s="95"/>
      <c r="AA5" s="95"/>
      <c r="AB5" s="95"/>
      <c r="AC5" s="97"/>
      <c r="AD5" s="95"/>
      <c r="AE5" s="95"/>
      <c r="AF5" s="48"/>
      <c r="AG5" s="93"/>
      <c r="AH5" s="46"/>
      <c r="AI5" s="48" t="s">
        <v>7</v>
      </c>
      <c r="AJ5" s="93"/>
      <c r="AK5" s="48"/>
      <c r="AL5" s="48"/>
      <c r="AM5" s="48"/>
      <c r="AN5" s="48"/>
      <c r="AO5" s="48"/>
    </row>
    <row r="6" spans="1:41" x14ac:dyDescent="0.25">
      <c r="A6" s="52">
        <v>92</v>
      </c>
      <c r="B6" s="51">
        <v>2</v>
      </c>
      <c r="C6" s="52">
        <v>4</v>
      </c>
      <c r="D6" s="52">
        <v>3.7</v>
      </c>
      <c r="E6" s="52">
        <v>2.2000000000000002</v>
      </c>
      <c r="F6" s="52">
        <v>444.2</v>
      </c>
      <c r="G6" s="49">
        <v>4.3559999999999999</v>
      </c>
      <c r="H6" s="52"/>
      <c r="I6" s="57">
        <f>AVERAGE(G6:G9)</f>
        <v>4.642500000000001</v>
      </c>
      <c r="J6" s="57">
        <f>STDEV(G6:G9)/SQRT(COUNT(G6:G9))</f>
        <v>0.50726858434823685</v>
      </c>
      <c r="K6" s="52">
        <f>COUNT(G6:G9)</f>
        <v>4</v>
      </c>
      <c r="L6" s="52"/>
      <c r="M6" s="52"/>
      <c r="N6" s="52">
        <v>91</v>
      </c>
      <c r="O6" s="52">
        <v>2</v>
      </c>
      <c r="P6" s="52"/>
      <c r="Q6" s="49"/>
      <c r="R6" s="56"/>
      <c r="S6" s="56"/>
      <c r="T6" s="52">
        <v>162.80000000000001</v>
      </c>
      <c r="U6" s="52">
        <v>1.5960000000000001</v>
      </c>
      <c r="V6" s="56">
        <v>7.657</v>
      </c>
      <c r="W6" s="56"/>
      <c r="X6" s="52">
        <v>212.6</v>
      </c>
      <c r="Y6" s="52">
        <v>2.0840000000000001</v>
      </c>
      <c r="Z6" s="56">
        <v>7.2</v>
      </c>
      <c r="AA6" s="56"/>
      <c r="AB6" s="52"/>
      <c r="AC6" s="52"/>
      <c r="AD6" s="56"/>
      <c r="AE6" s="52"/>
      <c r="AF6" s="52"/>
      <c r="AG6" s="56">
        <f>AVERAGE(Q6,U6,Y6)</f>
        <v>1.84</v>
      </c>
      <c r="AH6" s="52"/>
      <c r="AI6" s="57">
        <f>AVERAGE(AG6:AG11)</f>
        <v>2.46075</v>
      </c>
      <c r="AJ6" s="56"/>
      <c r="AK6" s="52"/>
    </row>
    <row r="7" spans="1:41" x14ac:dyDescent="0.25">
      <c r="A7" s="52">
        <v>144</v>
      </c>
      <c r="B7" s="51">
        <v>2</v>
      </c>
      <c r="C7" s="52">
        <v>4</v>
      </c>
      <c r="D7" s="52">
        <v>4.0999999999999996</v>
      </c>
      <c r="E7" s="52">
        <v>2.6</v>
      </c>
      <c r="F7" s="52">
        <v>457.3</v>
      </c>
      <c r="G7" s="49">
        <v>4.4850000000000003</v>
      </c>
      <c r="H7" s="52"/>
      <c r="I7" s="57"/>
      <c r="J7" s="57"/>
      <c r="K7" s="52"/>
      <c r="L7" s="52"/>
      <c r="M7" s="52"/>
      <c r="N7" s="52">
        <v>92</v>
      </c>
      <c r="O7" s="52">
        <v>2</v>
      </c>
      <c r="P7" s="52"/>
      <c r="Q7" s="49"/>
      <c r="R7" s="56"/>
      <c r="S7" s="56"/>
      <c r="T7" s="52">
        <v>275.3</v>
      </c>
      <c r="U7" s="52">
        <v>2.7</v>
      </c>
      <c r="V7" s="56">
        <v>7.0650000000000004</v>
      </c>
      <c r="W7" s="56"/>
      <c r="X7" s="52"/>
      <c r="Y7" s="52"/>
      <c r="Z7" s="56"/>
      <c r="AA7" s="56"/>
      <c r="AB7" s="52">
        <v>257.8</v>
      </c>
      <c r="AC7" s="52">
        <v>2.528</v>
      </c>
      <c r="AD7" s="56">
        <v>7.5209999999999999</v>
      </c>
      <c r="AE7" s="52"/>
      <c r="AF7" s="52"/>
      <c r="AG7" s="56">
        <f>AVERAGE(Q7,U7,AC7)</f>
        <v>2.6139999999999999</v>
      </c>
      <c r="AH7" s="52"/>
      <c r="AI7" s="57"/>
      <c r="AJ7" s="52"/>
      <c r="AK7" s="52"/>
    </row>
    <row r="8" spans="1:41" x14ac:dyDescent="0.25">
      <c r="A8" s="52">
        <v>145</v>
      </c>
      <c r="B8" s="51">
        <v>2</v>
      </c>
      <c r="C8" s="52">
        <v>4</v>
      </c>
      <c r="D8" s="52">
        <v>4.4000000000000004</v>
      </c>
      <c r="E8" s="52">
        <v>2.6</v>
      </c>
      <c r="F8" s="52">
        <v>618.5</v>
      </c>
      <c r="G8" s="49">
        <v>6.0650000000000004</v>
      </c>
      <c r="H8" s="52"/>
      <c r="I8" s="57"/>
      <c r="J8" s="57"/>
      <c r="K8" s="52"/>
      <c r="L8" s="52"/>
      <c r="M8" s="52"/>
      <c r="N8" s="52">
        <v>144</v>
      </c>
      <c r="O8" s="52">
        <v>2</v>
      </c>
      <c r="P8" s="52"/>
      <c r="Q8" s="49"/>
      <c r="R8" s="56"/>
      <c r="S8" s="56"/>
      <c r="T8" s="52"/>
      <c r="U8" s="52"/>
      <c r="V8" s="56"/>
      <c r="W8" s="56"/>
      <c r="X8" s="52"/>
      <c r="Y8" s="52"/>
      <c r="Z8" s="56"/>
      <c r="AA8" s="56"/>
      <c r="AB8" s="52"/>
      <c r="AC8" s="52"/>
      <c r="AD8" s="56"/>
      <c r="AE8" s="52"/>
      <c r="AF8" s="52"/>
      <c r="AG8" s="56"/>
      <c r="AH8" s="52"/>
      <c r="AI8" s="57"/>
      <c r="AJ8" s="52"/>
      <c r="AK8" s="52"/>
    </row>
    <row r="9" spans="1:41" x14ac:dyDescent="0.25">
      <c r="A9" s="52">
        <v>146</v>
      </c>
      <c r="B9" s="51">
        <v>2</v>
      </c>
      <c r="C9" s="52">
        <v>5</v>
      </c>
      <c r="D9" s="52">
        <v>4.5</v>
      </c>
      <c r="E9" s="52">
        <v>2.8</v>
      </c>
      <c r="F9" s="52">
        <v>373.7</v>
      </c>
      <c r="G9" s="49">
        <v>3.6640000000000001</v>
      </c>
      <c r="H9" s="52"/>
      <c r="I9" s="57"/>
      <c r="J9" s="57"/>
      <c r="K9" s="52"/>
      <c r="L9" s="52"/>
      <c r="M9" s="52"/>
      <c r="N9" s="52">
        <v>145</v>
      </c>
      <c r="O9" s="52">
        <v>2</v>
      </c>
      <c r="P9" s="52"/>
      <c r="Q9" s="49"/>
      <c r="R9" s="56"/>
      <c r="S9" s="56"/>
      <c r="T9" s="52">
        <v>343.8</v>
      </c>
      <c r="U9" s="52">
        <v>3.371</v>
      </c>
      <c r="V9" s="56">
        <v>7.702</v>
      </c>
      <c r="W9" s="56"/>
      <c r="X9" s="52"/>
      <c r="Y9" s="52"/>
      <c r="Z9" s="56"/>
      <c r="AA9" s="56"/>
      <c r="AB9" s="52"/>
      <c r="AC9" s="52"/>
      <c r="AD9" s="56"/>
      <c r="AE9" s="52"/>
      <c r="AF9" s="52"/>
      <c r="AG9" s="56">
        <f>AVERAGE(Q9,U9,Y9)</f>
        <v>3.371</v>
      </c>
      <c r="AH9" s="52"/>
      <c r="AI9" s="57"/>
      <c r="AJ9" s="52"/>
      <c r="AK9" s="52"/>
    </row>
    <row r="10" spans="1:41" x14ac:dyDescent="0.25">
      <c r="A10" s="52">
        <v>77</v>
      </c>
      <c r="B10" s="51">
        <v>5</v>
      </c>
      <c r="C10" s="52">
        <v>4</v>
      </c>
      <c r="D10" s="52">
        <v>4.0999999999999996</v>
      </c>
      <c r="E10" s="52">
        <v>3.2</v>
      </c>
      <c r="F10" s="52">
        <v>785.6</v>
      </c>
      <c r="G10" s="49">
        <v>7.7039999999999997</v>
      </c>
      <c r="H10" s="52"/>
      <c r="I10" s="57">
        <f>AVERAGE(G10:G13)</f>
        <v>8.2013333333333325</v>
      </c>
      <c r="J10" s="57">
        <f>STDEV(G10:G13)/SQRT(COUNT(G10:G13))</f>
        <v>0.5677327227176926</v>
      </c>
      <c r="K10" s="52">
        <f>COUNT(G10:G13)</f>
        <v>3</v>
      </c>
      <c r="L10" s="52"/>
      <c r="M10" s="52"/>
      <c r="N10" s="52">
        <v>146</v>
      </c>
      <c r="O10" s="52">
        <v>2</v>
      </c>
      <c r="P10" s="52"/>
      <c r="Q10" s="49"/>
      <c r="R10" s="56"/>
      <c r="S10" s="56"/>
      <c r="T10" s="52"/>
      <c r="U10" s="52"/>
      <c r="V10" s="56"/>
      <c r="W10" s="56"/>
      <c r="X10" s="52">
        <v>205.8</v>
      </c>
      <c r="Y10" s="52">
        <v>2.0179999999999998</v>
      </c>
      <c r="Z10" s="56">
        <v>8.3339999999999996</v>
      </c>
      <c r="AA10" s="56"/>
      <c r="AB10" s="52"/>
      <c r="AC10" s="52"/>
      <c r="AD10" s="56"/>
      <c r="AE10" s="52"/>
      <c r="AF10" s="52"/>
      <c r="AG10" s="56">
        <f>AVERAGE(Q10,U10,Y10)</f>
        <v>2.0179999999999998</v>
      </c>
      <c r="AH10" s="52"/>
      <c r="AI10" s="57"/>
      <c r="AJ10" s="52"/>
      <c r="AK10" s="52"/>
    </row>
    <row r="11" spans="1:41" x14ac:dyDescent="0.25">
      <c r="A11" s="52">
        <v>123</v>
      </c>
      <c r="B11" s="51">
        <v>5</v>
      </c>
      <c r="C11" s="52">
        <v>4</v>
      </c>
      <c r="D11" s="52">
        <v>4.2</v>
      </c>
      <c r="E11" s="52">
        <v>2.8</v>
      </c>
      <c r="F11" s="52">
        <v>951.8</v>
      </c>
      <c r="G11" s="49">
        <v>9.3339999999999996</v>
      </c>
      <c r="H11" s="52"/>
      <c r="I11" s="57"/>
      <c r="J11" s="57"/>
      <c r="K11" s="52"/>
      <c r="L11" s="52"/>
      <c r="M11" s="52"/>
      <c r="N11" s="52">
        <v>147</v>
      </c>
      <c r="O11" s="52">
        <v>2</v>
      </c>
      <c r="P11" s="52"/>
      <c r="Q11" s="49"/>
      <c r="R11" s="56"/>
      <c r="S11" s="56"/>
      <c r="T11" s="52"/>
      <c r="U11" s="52"/>
      <c r="V11" s="56"/>
      <c r="W11" s="56"/>
      <c r="X11" s="52"/>
      <c r="Y11" s="52"/>
      <c r="Z11" s="56"/>
      <c r="AA11" s="56"/>
      <c r="AB11" s="52"/>
      <c r="AC11" s="52"/>
      <c r="AD11" s="56"/>
      <c r="AE11" s="52"/>
      <c r="AF11" s="52"/>
      <c r="AG11" s="56"/>
      <c r="AH11" s="52"/>
      <c r="AI11" s="57"/>
      <c r="AJ11" s="52"/>
      <c r="AK11" s="52"/>
    </row>
    <row r="12" spans="1:41" x14ac:dyDescent="0.25">
      <c r="A12" s="52">
        <v>148</v>
      </c>
      <c r="B12" s="51">
        <v>5</v>
      </c>
      <c r="C12" s="52"/>
      <c r="D12" s="52">
        <v>4.5</v>
      </c>
      <c r="E12" s="52">
        <v>3.2</v>
      </c>
      <c r="F12" s="52">
        <v>771.5</v>
      </c>
      <c r="G12" s="49">
        <v>7.5659999999999998</v>
      </c>
      <c r="H12" s="52"/>
      <c r="I12" s="57"/>
      <c r="J12" s="57"/>
      <c r="K12" s="52"/>
      <c r="L12" s="52"/>
      <c r="M12" s="52"/>
      <c r="N12" s="52">
        <v>77</v>
      </c>
      <c r="O12" s="52">
        <v>5</v>
      </c>
      <c r="P12" s="52"/>
      <c r="Q12" s="49"/>
      <c r="R12" s="56"/>
      <c r="S12" s="56"/>
      <c r="T12" s="52"/>
      <c r="U12" s="52"/>
      <c r="V12" s="56"/>
      <c r="W12" s="56"/>
      <c r="X12" s="52"/>
      <c r="Y12" s="52"/>
      <c r="Z12" s="56"/>
      <c r="AA12" s="56"/>
      <c r="AB12" s="52"/>
      <c r="AC12" s="52"/>
      <c r="AD12" s="56"/>
      <c r="AE12" s="52"/>
      <c r="AF12" s="52"/>
      <c r="AG12" s="56"/>
      <c r="AH12" s="52"/>
      <c r="AI12" s="57">
        <f>AVERAGE(AG12:AG17)</f>
        <v>2.8827500000000001</v>
      </c>
      <c r="AJ12" s="52"/>
      <c r="AK12" s="52"/>
    </row>
    <row r="13" spans="1:41" x14ac:dyDescent="0.25">
      <c r="A13" s="52">
        <v>149</v>
      </c>
      <c r="B13" s="51">
        <v>5</v>
      </c>
      <c r="C13" s="52">
        <v>4</v>
      </c>
      <c r="D13" s="52">
        <v>3.4</v>
      </c>
      <c r="E13" s="52">
        <v>2.7</v>
      </c>
      <c r="F13" s="52" t="s">
        <v>6</v>
      </c>
      <c r="G13" s="49" t="s">
        <v>6</v>
      </c>
      <c r="H13" s="52"/>
      <c r="I13" s="57"/>
      <c r="J13" s="57"/>
      <c r="K13" s="52"/>
      <c r="L13" s="52"/>
      <c r="M13" s="52"/>
      <c r="N13" s="52">
        <v>78</v>
      </c>
      <c r="O13" s="52">
        <v>5</v>
      </c>
      <c r="P13" s="52"/>
      <c r="Q13" s="49"/>
      <c r="R13" s="56"/>
      <c r="S13" s="56"/>
      <c r="T13" s="52"/>
      <c r="U13" s="52"/>
      <c r="V13" s="56"/>
      <c r="W13" s="56"/>
      <c r="X13" s="52"/>
      <c r="Y13" s="52"/>
      <c r="Z13" s="56"/>
      <c r="AA13" s="56"/>
      <c r="AB13" s="52"/>
      <c r="AC13" s="52"/>
      <c r="AD13" s="56"/>
      <c r="AE13" s="52"/>
      <c r="AF13" s="52"/>
      <c r="AG13" s="56"/>
      <c r="AH13" s="52"/>
      <c r="AI13" s="57"/>
      <c r="AJ13" s="52"/>
      <c r="AK13" s="52"/>
    </row>
    <row r="14" spans="1:41" x14ac:dyDescent="0.25">
      <c r="A14" s="52">
        <v>107</v>
      </c>
      <c r="B14" s="51">
        <v>8</v>
      </c>
      <c r="C14" s="52">
        <v>4</v>
      </c>
      <c r="D14" s="52">
        <v>5.5</v>
      </c>
      <c r="E14" s="52">
        <v>3.2</v>
      </c>
      <c r="F14" s="52">
        <v>509</v>
      </c>
      <c r="G14" s="49">
        <v>4.9909999999999997</v>
      </c>
      <c r="H14" s="52"/>
      <c r="I14" s="57">
        <f>AVERAGE(G14:G17)</f>
        <v>5.0625</v>
      </c>
      <c r="J14" s="57">
        <f>STDEV(G14:G17)/SQRT(COUNT(G14:G17))</f>
        <v>0.61103389158594612</v>
      </c>
      <c r="K14" s="52">
        <f>COUNT(G14:G17)</f>
        <v>4</v>
      </c>
      <c r="L14" s="52"/>
      <c r="M14" s="52"/>
      <c r="N14" s="52">
        <v>123</v>
      </c>
      <c r="O14" s="52">
        <v>5</v>
      </c>
      <c r="P14" s="52"/>
      <c r="Q14" s="49"/>
      <c r="R14" s="56"/>
      <c r="S14" s="56"/>
      <c r="T14" s="52">
        <v>267</v>
      </c>
      <c r="U14" s="52">
        <v>2.6179999999999999</v>
      </c>
      <c r="V14" s="56">
        <v>7.9690000000000003</v>
      </c>
      <c r="W14" s="56"/>
      <c r="X14" s="52">
        <v>348.5</v>
      </c>
      <c r="Y14" s="52">
        <v>3.4169999999999998</v>
      </c>
      <c r="Z14" s="56">
        <v>8.2680000000000007</v>
      </c>
      <c r="AA14" s="56"/>
      <c r="AB14" s="52"/>
      <c r="AC14" s="52"/>
      <c r="AD14" s="56"/>
      <c r="AE14" s="52"/>
      <c r="AF14" s="52"/>
      <c r="AG14" s="56">
        <f>AVERAGE(Q14,U14,Y14)</f>
        <v>3.0175000000000001</v>
      </c>
      <c r="AH14" s="52"/>
      <c r="AI14" s="57"/>
      <c r="AJ14" s="52"/>
      <c r="AK14" s="52"/>
    </row>
    <row r="15" spans="1:41" x14ac:dyDescent="0.25">
      <c r="A15" s="52">
        <v>108</v>
      </c>
      <c r="B15" s="51">
        <v>8</v>
      </c>
      <c r="C15" s="52">
        <v>4</v>
      </c>
      <c r="D15" s="52">
        <v>3.8</v>
      </c>
      <c r="E15" s="52">
        <v>2.9</v>
      </c>
      <c r="F15" s="52">
        <v>394.1</v>
      </c>
      <c r="G15" s="49">
        <v>3.8639999999999999</v>
      </c>
      <c r="H15" s="52"/>
      <c r="I15" s="57"/>
      <c r="J15" s="57"/>
      <c r="K15" s="52"/>
      <c r="L15" s="52"/>
      <c r="M15" s="52"/>
      <c r="N15" s="52">
        <v>124</v>
      </c>
      <c r="O15" s="52">
        <v>5</v>
      </c>
      <c r="P15" s="52"/>
      <c r="Q15" s="49"/>
      <c r="R15" s="56"/>
      <c r="S15" s="56"/>
      <c r="T15" s="52"/>
      <c r="U15" s="52"/>
      <c r="V15" s="56"/>
      <c r="W15" s="56"/>
      <c r="X15" s="52"/>
      <c r="Y15" s="52"/>
      <c r="Z15" s="56"/>
      <c r="AA15" s="56"/>
      <c r="AB15" s="52"/>
      <c r="AC15" s="52"/>
      <c r="AD15" s="56"/>
      <c r="AE15" s="52"/>
      <c r="AF15" s="52"/>
      <c r="AG15" s="56"/>
      <c r="AH15" s="52"/>
      <c r="AI15" s="57"/>
      <c r="AJ15" s="52"/>
      <c r="AK15" s="52"/>
    </row>
    <row r="16" spans="1:41" x14ac:dyDescent="0.25">
      <c r="A16" s="52">
        <v>150</v>
      </c>
      <c r="B16" s="51">
        <v>8</v>
      </c>
      <c r="C16" s="52">
        <v>4</v>
      </c>
      <c r="D16" s="52">
        <v>4.7</v>
      </c>
      <c r="E16" s="52">
        <v>2.9</v>
      </c>
      <c r="F16" s="52">
        <v>473.3</v>
      </c>
      <c r="G16" s="49">
        <v>4.641</v>
      </c>
      <c r="H16" s="52"/>
      <c r="I16" s="57"/>
      <c r="J16" s="57"/>
      <c r="K16" s="52"/>
      <c r="L16" s="52"/>
      <c r="M16" s="52"/>
      <c r="N16" s="52">
        <v>148</v>
      </c>
      <c r="O16" s="52">
        <v>5</v>
      </c>
      <c r="P16" s="52"/>
      <c r="Q16" s="49"/>
      <c r="R16" s="56"/>
      <c r="S16" s="56"/>
      <c r="T16" s="52">
        <v>280.2</v>
      </c>
      <c r="U16" s="52">
        <v>2.7480000000000002</v>
      </c>
      <c r="V16" s="56">
        <v>7.532</v>
      </c>
      <c r="W16" s="56"/>
      <c r="X16" s="52"/>
      <c r="Y16" s="52"/>
      <c r="Z16" s="56"/>
      <c r="AA16" s="56"/>
      <c r="AB16" s="52"/>
      <c r="AC16" s="52"/>
      <c r="AD16" s="56"/>
      <c r="AE16" s="52"/>
      <c r="AF16" s="52"/>
      <c r="AG16" s="56">
        <f>AVERAGE(Q16,U16,Y16)</f>
        <v>2.7480000000000002</v>
      </c>
      <c r="AH16" s="52"/>
      <c r="AI16" s="57"/>
      <c r="AJ16" s="52"/>
      <c r="AK16" s="52"/>
    </row>
    <row r="17" spans="1:37" x14ac:dyDescent="0.25">
      <c r="A17" s="52">
        <v>152</v>
      </c>
      <c r="B17" s="51">
        <v>8</v>
      </c>
      <c r="C17" s="52">
        <v>4</v>
      </c>
      <c r="D17" s="52">
        <v>3.7</v>
      </c>
      <c r="E17" s="52">
        <v>2.7</v>
      </c>
      <c r="F17" s="52">
        <v>688.7</v>
      </c>
      <c r="G17" s="49">
        <v>6.7539999999999996</v>
      </c>
      <c r="H17" s="52"/>
      <c r="I17" s="57"/>
      <c r="J17" s="57"/>
      <c r="K17" s="52"/>
      <c r="L17" s="52"/>
      <c r="M17" s="52"/>
      <c r="N17" s="52">
        <v>149</v>
      </c>
      <c r="O17" s="52">
        <v>5</v>
      </c>
      <c r="P17" s="52"/>
      <c r="Q17" s="49"/>
      <c r="R17" s="56"/>
      <c r="S17" s="56"/>
      <c r="T17" s="52"/>
      <c r="U17" s="52"/>
      <c r="V17" s="56"/>
      <c r="W17" s="56"/>
      <c r="X17" s="52"/>
      <c r="Y17" s="52"/>
      <c r="Z17" s="56"/>
      <c r="AA17" s="56"/>
      <c r="AB17" s="52"/>
      <c r="AC17" s="52"/>
      <c r="AD17" s="56"/>
      <c r="AE17" s="52"/>
      <c r="AF17" s="52"/>
      <c r="AG17" s="56"/>
      <c r="AH17" s="52"/>
      <c r="AI17" s="57"/>
      <c r="AJ17" s="52"/>
      <c r="AK17" s="52"/>
    </row>
    <row r="18" spans="1:37" x14ac:dyDescent="0.25">
      <c r="A18" s="52">
        <v>85</v>
      </c>
      <c r="B18" s="51">
        <v>11</v>
      </c>
      <c r="C18" s="52">
        <v>4</v>
      </c>
      <c r="D18" s="52">
        <v>4.2</v>
      </c>
      <c r="E18" s="52">
        <v>3.1</v>
      </c>
      <c r="F18" s="52">
        <v>354.8</v>
      </c>
      <c r="G18" s="49">
        <v>3.4710000000000001</v>
      </c>
      <c r="H18" s="52"/>
      <c r="I18" s="57">
        <f>AVERAGE(G18:G22)</f>
        <v>4.5789999999999988</v>
      </c>
      <c r="J18" s="57">
        <f>STDEV(G18:G22)/SQRT(COUNT(G18:G22))</f>
        <v>0.50611688373339281</v>
      </c>
      <c r="K18" s="52">
        <f>COUNT(G18:G22)</f>
        <v>5</v>
      </c>
      <c r="L18" s="52"/>
      <c r="M18" s="52"/>
      <c r="N18" s="52">
        <v>107</v>
      </c>
      <c r="O18" s="52">
        <v>8</v>
      </c>
      <c r="P18" s="52"/>
      <c r="Q18" s="49"/>
      <c r="R18" s="56"/>
      <c r="S18" s="56"/>
      <c r="T18" s="52"/>
      <c r="U18" s="52"/>
      <c r="V18" s="56"/>
      <c r="W18" s="56"/>
      <c r="X18" s="52"/>
      <c r="Y18" s="52"/>
      <c r="Z18" s="56"/>
      <c r="AA18" s="56"/>
      <c r="AB18" s="52"/>
      <c r="AC18" s="52"/>
      <c r="AD18" s="56"/>
      <c r="AE18" s="52"/>
      <c r="AF18" s="52"/>
      <c r="AG18" s="56"/>
      <c r="AH18" s="52"/>
      <c r="AI18" s="57">
        <f>AVERAGE(AG18:AG23)</f>
        <v>2.242833333333333</v>
      </c>
      <c r="AJ18" s="52"/>
      <c r="AK18" s="52"/>
    </row>
    <row r="19" spans="1:37" x14ac:dyDescent="0.25">
      <c r="A19" s="52">
        <v>86</v>
      </c>
      <c r="B19" s="51">
        <v>11</v>
      </c>
      <c r="C19" s="52">
        <v>5</v>
      </c>
      <c r="D19" s="52">
        <v>4.4000000000000004</v>
      </c>
      <c r="E19" s="52">
        <v>2.9</v>
      </c>
      <c r="F19" s="52">
        <v>536.70000000000005</v>
      </c>
      <c r="G19" s="49">
        <v>5.2629999999999999</v>
      </c>
      <c r="H19" s="52"/>
      <c r="I19" s="57"/>
      <c r="J19" s="57"/>
      <c r="K19" s="52"/>
      <c r="L19" s="52"/>
      <c r="M19" s="52"/>
      <c r="N19" s="52">
        <v>108</v>
      </c>
      <c r="O19" s="52">
        <v>8</v>
      </c>
      <c r="P19" s="52">
        <v>280.2</v>
      </c>
      <c r="Q19" s="49">
        <v>2.7480000000000002</v>
      </c>
      <c r="R19" s="56">
        <v>6.9469999999999992</v>
      </c>
      <c r="S19" s="56"/>
      <c r="T19" s="52">
        <v>256.60000000000002</v>
      </c>
      <c r="U19" s="52">
        <v>2.5169999999999999</v>
      </c>
      <c r="V19" s="56">
        <v>7.2309999999999999</v>
      </c>
      <c r="W19" s="56"/>
      <c r="X19" s="52"/>
      <c r="Y19" s="52"/>
      <c r="Z19" s="56"/>
      <c r="AA19" s="56"/>
      <c r="AB19" s="52">
        <v>223.4</v>
      </c>
      <c r="AC19" s="52">
        <v>2.1909999999999998</v>
      </c>
      <c r="AD19" s="56">
        <v>6.2190000000000003</v>
      </c>
      <c r="AE19" s="52"/>
      <c r="AF19" s="52"/>
      <c r="AG19" s="56">
        <f>AVERAGE(Q19,U19,AC19)</f>
        <v>2.4853333333333336</v>
      </c>
      <c r="AH19" s="52"/>
      <c r="AI19" s="57"/>
      <c r="AJ19" s="52"/>
      <c r="AK19" s="52"/>
    </row>
    <row r="20" spans="1:37" x14ac:dyDescent="0.25">
      <c r="A20" s="52">
        <v>121</v>
      </c>
      <c r="B20" s="51">
        <v>11</v>
      </c>
      <c r="C20" s="52"/>
      <c r="D20" s="52">
        <v>3.5</v>
      </c>
      <c r="E20" s="52">
        <v>2.5</v>
      </c>
      <c r="F20" s="52">
        <v>585.4</v>
      </c>
      <c r="G20" s="49">
        <v>5.7409999999999997</v>
      </c>
      <c r="H20" s="52"/>
      <c r="I20" s="57"/>
      <c r="J20" s="57"/>
      <c r="K20" s="52"/>
      <c r="L20" s="52"/>
      <c r="M20" s="52"/>
      <c r="N20" s="52">
        <v>150</v>
      </c>
      <c r="O20" s="52">
        <v>8</v>
      </c>
      <c r="P20" s="52">
        <v>231.5</v>
      </c>
      <c r="Q20" s="49">
        <v>2.27</v>
      </c>
      <c r="R20" s="56">
        <v>7.1879999999999997</v>
      </c>
      <c r="S20" s="56"/>
      <c r="T20" s="52">
        <v>214.9</v>
      </c>
      <c r="U20" s="52">
        <v>2.1080000000000001</v>
      </c>
      <c r="V20" s="56">
        <v>7.69</v>
      </c>
      <c r="W20" s="56"/>
      <c r="X20" s="52">
        <v>243.6</v>
      </c>
      <c r="Y20" s="52">
        <v>2.3889999999999998</v>
      </c>
      <c r="Z20" s="56">
        <v>7.601</v>
      </c>
      <c r="AA20" s="56"/>
      <c r="AB20" s="52"/>
      <c r="AC20" s="52"/>
      <c r="AD20" s="56"/>
      <c r="AE20" s="52"/>
      <c r="AF20" s="52"/>
      <c r="AG20" s="56">
        <f t="shared" ref="AG20:AG30" si="0">AVERAGE(Q20,U20,Y20)</f>
        <v>2.2556666666666665</v>
      </c>
      <c r="AH20" s="52"/>
      <c r="AI20" s="57"/>
      <c r="AJ20" s="52"/>
      <c r="AK20" s="52"/>
    </row>
    <row r="21" spans="1:37" x14ac:dyDescent="0.25">
      <c r="A21" s="52">
        <v>154</v>
      </c>
      <c r="B21" s="51">
        <v>11</v>
      </c>
      <c r="C21" s="52">
        <v>4</v>
      </c>
      <c r="D21" s="52">
        <v>4.7</v>
      </c>
      <c r="E21" s="52">
        <v>2.8</v>
      </c>
      <c r="F21" s="52">
        <v>526.20000000000005</v>
      </c>
      <c r="G21" s="49">
        <v>5.16</v>
      </c>
      <c r="H21" s="52"/>
      <c r="I21" s="57"/>
      <c r="J21" s="57"/>
      <c r="K21" s="52"/>
      <c r="L21" s="52"/>
      <c r="M21" s="52"/>
      <c r="N21" s="52">
        <v>151</v>
      </c>
      <c r="O21" s="52">
        <v>8</v>
      </c>
      <c r="P21" s="52">
        <v>172.6</v>
      </c>
      <c r="Q21" s="49">
        <v>1.6930000000000001</v>
      </c>
      <c r="R21" s="56">
        <v>7.38</v>
      </c>
      <c r="S21" s="56"/>
      <c r="T21" s="52">
        <v>267.3</v>
      </c>
      <c r="U21" s="52">
        <v>2.6219999999999999</v>
      </c>
      <c r="V21" s="56">
        <v>7.0369999999999999</v>
      </c>
      <c r="W21" s="56"/>
      <c r="X21" s="52">
        <v>176.5</v>
      </c>
      <c r="Y21" s="52">
        <v>1.7310000000000001</v>
      </c>
      <c r="Z21" s="56">
        <v>7.5270000000000001</v>
      </c>
      <c r="AA21" s="56"/>
      <c r="AB21" s="52"/>
      <c r="AC21" s="52"/>
      <c r="AD21" s="56"/>
      <c r="AE21" s="52"/>
      <c r="AF21" s="52"/>
      <c r="AG21" s="56">
        <f t="shared" si="0"/>
        <v>2.015333333333333</v>
      </c>
      <c r="AH21" s="52"/>
      <c r="AI21" s="57"/>
      <c r="AJ21" s="52"/>
      <c r="AK21" s="52"/>
    </row>
    <row r="22" spans="1:37" x14ac:dyDescent="0.25">
      <c r="A22" s="52">
        <v>155</v>
      </c>
      <c r="B22" s="51">
        <v>11</v>
      </c>
      <c r="C22" s="52">
        <v>4</v>
      </c>
      <c r="D22" s="52">
        <v>4.4000000000000004</v>
      </c>
      <c r="E22" s="52">
        <v>3</v>
      </c>
      <c r="F22" s="52">
        <v>332.4</v>
      </c>
      <c r="G22" s="49">
        <v>3.26</v>
      </c>
      <c r="H22" s="52"/>
      <c r="I22" s="57"/>
      <c r="J22" s="57"/>
      <c r="K22" s="52"/>
      <c r="L22" s="52"/>
      <c r="M22" s="52"/>
      <c r="N22" s="52">
        <v>152</v>
      </c>
      <c r="O22" s="52">
        <v>8</v>
      </c>
      <c r="P22" s="52">
        <v>301</v>
      </c>
      <c r="Q22" s="49">
        <v>2.952</v>
      </c>
      <c r="R22" s="56">
        <v>8.5830000000000002</v>
      </c>
      <c r="S22" s="56"/>
      <c r="T22" s="52">
        <v>150.69999999999999</v>
      </c>
      <c r="U22" s="52">
        <v>1.478</v>
      </c>
      <c r="V22" s="56">
        <v>8.1300000000000008</v>
      </c>
      <c r="W22" s="56"/>
      <c r="X22" s="52"/>
      <c r="Y22" s="52"/>
      <c r="Z22" s="56"/>
      <c r="AA22" s="56"/>
      <c r="AB22" s="52"/>
      <c r="AC22" s="52"/>
      <c r="AD22" s="56"/>
      <c r="AE22" s="52"/>
      <c r="AF22" s="52"/>
      <c r="AG22" s="56">
        <f t="shared" si="0"/>
        <v>2.2149999999999999</v>
      </c>
      <c r="AH22" s="52"/>
      <c r="AI22" s="57"/>
      <c r="AJ22" s="52"/>
      <c r="AK22" s="52"/>
    </row>
    <row r="23" spans="1:37" x14ac:dyDescent="0.25">
      <c r="A23" s="52">
        <v>97</v>
      </c>
      <c r="B23" s="51">
        <v>14</v>
      </c>
      <c r="C23" s="52">
        <v>4</v>
      </c>
      <c r="D23" s="52">
        <v>4.5</v>
      </c>
      <c r="E23" s="52">
        <v>2.9</v>
      </c>
      <c r="F23" s="52">
        <v>459.8</v>
      </c>
      <c r="G23" s="49">
        <v>4.51</v>
      </c>
      <c r="H23" s="52"/>
      <c r="I23" s="57">
        <f>AVERAGE(G23:G26)</f>
        <v>4.6783333333333337</v>
      </c>
      <c r="J23" s="57">
        <f>STDEV(G23:G26)/SQRT(COUNT(G23:G26))</f>
        <v>0.67184381452173081</v>
      </c>
      <c r="K23" s="52">
        <f>COUNT(G23:G26)</f>
        <v>3</v>
      </c>
      <c r="L23" s="52"/>
      <c r="M23" s="52"/>
      <c r="N23" s="52">
        <v>153</v>
      </c>
      <c r="O23" s="52">
        <v>8</v>
      </c>
      <c r="P23" s="52"/>
      <c r="Q23" s="49"/>
      <c r="R23" s="56"/>
      <c r="S23" s="56"/>
      <c r="T23" s="52"/>
      <c r="U23" s="52"/>
      <c r="V23" s="56"/>
      <c r="W23" s="56"/>
      <c r="X23" s="52"/>
      <c r="Y23" s="52"/>
      <c r="Z23" s="56"/>
      <c r="AA23" s="56"/>
      <c r="AB23" s="52"/>
      <c r="AC23" s="52"/>
      <c r="AD23" s="56"/>
      <c r="AE23" s="52"/>
      <c r="AF23" s="52"/>
      <c r="AG23" s="56"/>
      <c r="AH23" s="52"/>
      <c r="AI23" s="57"/>
      <c r="AJ23" s="52"/>
      <c r="AK23" s="52"/>
    </row>
    <row r="24" spans="1:37" x14ac:dyDescent="0.25">
      <c r="A24" s="52">
        <v>156</v>
      </c>
      <c r="B24" s="51">
        <v>14</v>
      </c>
      <c r="C24" s="52">
        <v>4</v>
      </c>
      <c r="D24" s="52">
        <v>4</v>
      </c>
      <c r="E24" s="52">
        <v>2.6</v>
      </c>
      <c r="F24" s="52">
        <v>367.9</v>
      </c>
      <c r="G24" s="49">
        <v>3.6080000000000001</v>
      </c>
      <c r="H24" s="52"/>
      <c r="I24" s="57"/>
      <c r="J24" s="57"/>
      <c r="K24" s="52"/>
      <c r="L24" s="52"/>
      <c r="M24" s="52"/>
      <c r="N24" s="52">
        <v>85</v>
      </c>
      <c r="O24" s="52">
        <v>11</v>
      </c>
      <c r="P24" s="52"/>
      <c r="Q24" s="49"/>
      <c r="R24" s="56"/>
      <c r="S24" s="56"/>
      <c r="T24" s="52"/>
      <c r="U24" s="52"/>
      <c r="V24" s="56"/>
      <c r="W24" s="56"/>
      <c r="X24" s="52">
        <v>387.8</v>
      </c>
      <c r="Y24" s="52">
        <v>3.8029999999999999</v>
      </c>
      <c r="Z24" s="56">
        <v>8.5190000000000001</v>
      </c>
      <c r="AA24" s="56"/>
      <c r="AB24" s="52"/>
      <c r="AC24" s="52"/>
      <c r="AD24" s="56"/>
      <c r="AE24" s="52"/>
      <c r="AF24" s="52"/>
      <c r="AG24" s="56">
        <f t="shared" si="0"/>
        <v>3.8029999999999999</v>
      </c>
      <c r="AH24" s="52"/>
      <c r="AI24" s="57">
        <f>AVERAGE(AG24:AG29)</f>
        <v>2.8891999999999998</v>
      </c>
      <c r="AJ24" s="52"/>
      <c r="AK24" s="52"/>
    </row>
    <row r="25" spans="1:37" x14ac:dyDescent="0.25">
      <c r="A25" s="52">
        <v>157</v>
      </c>
      <c r="B25" s="51">
        <v>14</v>
      </c>
      <c r="C25" s="52">
        <v>4</v>
      </c>
      <c r="D25" s="52">
        <v>4.2</v>
      </c>
      <c r="E25" s="52">
        <v>2.8</v>
      </c>
      <c r="F25" s="52" t="s">
        <v>6</v>
      </c>
      <c r="G25" s="49"/>
      <c r="H25" s="52"/>
      <c r="I25" s="57"/>
      <c r="J25" s="57"/>
      <c r="K25" s="52"/>
      <c r="L25" s="52"/>
      <c r="M25" s="52"/>
      <c r="N25" s="52">
        <v>86</v>
      </c>
      <c r="O25" s="52">
        <v>11</v>
      </c>
      <c r="P25" s="52">
        <v>206.1</v>
      </c>
      <c r="Q25" s="49">
        <v>2.0219999999999998</v>
      </c>
      <c r="R25" s="56">
        <v>7.5289999999999999</v>
      </c>
      <c r="S25" s="56"/>
      <c r="T25" s="52">
        <v>253.5</v>
      </c>
      <c r="U25" s="52">
        <v>2.4860000000000002</v>
      </c>
      <c r="V25" s="56">
        <v>6.7050000000000001</v>
      </c>
      <c r="W25" s="56"/>
      <c r="X25" s="52">
        <v>221.3</v>
      </c>
      <c r="Y25" s="52">
        <v>2.1709999999999998</v>
      </c>
      <c r="Z25" s="56">
        <v>6.9569999999999999</v>
      </c>
      <c r="AA25" s="56"/>
      <c r="AB25" s="52"/>
      <c r="AC25" s="52"/>
      <c r="AD25" s="56"/>
      <c r="AE25" s="52"/>
      <c r="AF25" s="52"/>
      <c r="AG25" s="56">
        <f t="shared" si="0"/>
        <v>2.2263333333333333</v>
      </c>
      <c r="AH25" s="52"/>
      <c r="AI25" s="57"/>
      <c r="AJ25" s="52"/>
      <c r="AK25" s="52"/>
    </row>
    <row r="26" spans="1:37" x14ac:dyDescent="0.25">
      <c r="A26" s="52">
        <v>158</v>
      </c>
      <c r="B26" s="51">
        <v>14</v>
      </c>
      <c r="C26" s="52">
        <v>4</v>
      </c>
      <c r="D26" s="52">
        <v>4.0999999999999996</v>
      </c>
      <c r="E26" s="52">
        <v>2.9</v>
      </c>
      <c r="F26" s="52">
        <v>603.29999999999995</v>
      </c>
      <c r="G26" s="49">
        <v>5.9169999999999998</v>
      </c>
      <c r="H26" s="52"/>
      <c r="I26" s="57"/>
      <c r="J26" s="57"/>
      <c r="K26" s="52"/>
      <c r="L26" s="52"/>
      <c r="M26" s="52"/>
      <c r="N26" s="52">
        <v>121</v>
      </c>
      <c r="O26" s="52">
        <v>11</v>
      </c>
      <c r="P26" s="52"/>
      <c r="Q26" s="49"/>
      <c r="R26" s="56"/>
      <c r="S26" s="56"/>
      <c r="T26" s="52">
        <v>270</v>
      </c>
      <c r="U26" s="52">
        <v>2.6480000000000001</v>
      </c>
      <c r="V26" s="56">
        <v>7.4820000000000002</v>
      </c>
      <c r="W26" s="56"/>
      <c r="X26" s="52">
        <v>279</v>
      </c>
      <c r="Y26" s="52">
        <v>2.7360000000000002</v>
      </c>
      <c r="Z26" s="56">
        <v>7.3460000000000001</v>
      </c>
      <c r="AA26" s="56"/>
      <c r="AB26" s="52"/>
      <c r="AC26" s="52"/>
      <c r="AD26" s="56"/>
      <c r="AE26" s="52"/>
      <c r="AF26" s="52"/>
      <c r="AG26" s="56">
        <f t="shared" si="0"/>
        <v>2.6920000000000002</v>
      </c>
      <c r="AH26" s="52"/>
      <c r="AI26" s="57"/>
      <c r="AJ26" s="52"/>
      <c r="AK26" s="52"/>
    </row>
    <row r="27" spans="1:37" x14ac:dyDescent="0.25">
      <c r="A27" s="52">
        <v>83</v>
      </c>
      <c r="B27" s="51">
        <v>17</v>
      </c>
      <c r="C27" s="52">
        <v>4</v>
      </c>
      <c r="D27" s="52">
        <v>3.7</v>
      </c>
      <c r="E27" s="52">
        <v>2.8</v>
      </c>
      <c r="F27" s="52">
        <v>570.79999999999995</v>
      </c>
      <c r="G27" s="49">
        <v>5.5979999999999999</v>
      </c>
      <c r="H27" s="52"/>
      <c r="I27" s="57">
        <f>AVERAGE(G27:G30)</f>
        <v>5.1770000000000005</v>
      </c>
      <c r="J27" s="57">
        <f>STDEV(G27:G30)/SQRT(COUNT(G27:G30))</f>
        <v>0.23743595627733666</v>
      </c>
      <c r="K27" s="52">
        <f>COUNT(G27:G30)</f>
        <v>4</v>
      </c>
      <c r="L27" s="52"/>
      <c r="M27" s="52"/>
      <c r="N27" s="52">
        <v>122</v>
      </c>
      <c r="O27" s="52">
        <v>11</v>
      </c>
      <c r="P27" s="52">
        <v>289.3</v>
      </c>
      <c r="Q27" s="49">
        <v>2.8370000000000002</v>
      </c>
      <c r="R27" s="56">
        <v>8.5</v>
      </c>
      <c r="S27" s="56"/>
      <c r="T27" s="52">
        <v>266</v>
      </c>
      <c r="U27" s="52">
        <v>2.609</v>
      </c>
      <c r="V27" s="56">
        <v>7.61</v>
      </c>
      <c r="W27" s="56"/>
      <c r="X27" s="52">
        <v>407.5</v>
      </c>
      <c r="Y27" s="52">
        <v>3.9969999999999999</v>
      </c>
      <c r="Z27" s="56">
        <v>8.2569999999999997</v>
      </c>
      <c r="AA27" s="56"/>
      <c r="AB27" s="52"/>
      <c r="AC27" s="52"/>
      <c r="AD27" s="56"/>
      <c r="AE27" s="52"/>
      <c r="AF27" s="52"/>
      <c r="AG27" s="56">
        <f t="shared" si="0"/>
        <v>3.1476666666666664</v>
      </c>
      <c r="AH27" s="52"/>
      <c r="AI27" s="57"/>
      <c r="AJ27" s="52"/>
      <c r="AK27" s="52"/>
    </row>
    <row r="28" spans="1:37" x14ac:dyDescent="0.25">
      <c r="A28" s="52">
        <v>116</v>
      </c>
      <c r="B28" s="51">
        <v>17</v>
      </c>
      <c r="C28" s="52">
        <v>4</v>
      </c>
      <c r="D28" s="52">
        <v>4.4000000000000004</v>
      </c>
      <c r="E28" s="52">
        <v>2.9</v>
      </c>
      <c r="F28" s="52">
        <v>540.5</v>
      </c>
      <c r="G28" s="49">
        <v>5.3010000000000002</v>
      </c>
      <c r="H28" s="52"/>
      <c r="I28" s="52"/>
      <c r="J28" s="52"/>
      <c r="K28" s="52"/>
      <c r="L28" s="52"/>
      <c r="M28" s="52"/>
      <c r="N28" s="52">
        <v>154</v>
      </c>
      <c r="O28" s="52">
        <v>11</v>
      </c>
      <c r="P28" s="52"/>
      <c r="Q28" s="49"/>
      <c r="R28" s="56"/>
      <c r="S28" s="56"/>
      <c r="T28" s="52"/>
      <c r="U28" s="52"/>
      <c r="V28" s="56"/>
      <c r="W28" s="56"/>
      <c r="X28" s="52"/>
      <c r="Y28" s="52"/>
      <c r="Z28" s="56"/>
      <c r="AA28" s="56"/>
      <c r="AB28" s="52"/>
      <c r="AC28" s="52"/>
      <c r="AD28" s="56"/>
      <c r="AE28" s="52"/>
      <c r="AF28" s="52"/>
      <c r="AG28" s="56"/>
      <c r="AH28" s="52"/>
      <c r="AI28" s="57"/>
      <c r="AJ28" s="52"/>
      <c r="AK28" s="52"/>
    </row>
    <row r="29" spans="1:37" x14ac:dyDescent="0.25">
      <c r="A29" s="52">
        <v>160</v>
      </c>
      <c r="B29" s="51">
        <v>17</v>
      </c>
      <c r="C29" s="52">
        <v>4</v>
      </c>
      <c r="D29" s="52">
        <v>3.4</v>
      </c>
      <c r="E29" s="52">
        <v>2.2999999999999998</v>
      </c>
      <c r="F29" s="52">
        <v>458.4</v>
      </c>
      <c r="G29" s="49">
        <v>4.4950000000000001</v>
      </c>
      <c r="H29" s="52"/>
      <c r="I29" s="52"/>
      <c r="J29" s="52"/>
      <c r="K29" s="52"/>
      <c r="L29" s="52"/>
      <c r="M29" s="52"/>
      <c r="N29" s="52">
        <v>155</v>
      </c>
      <c r="O29" s="52">
        <v>11</v>
      </c>
      <c r="P29" s="52"/>
      <c r="Q29" s="49"/>
      <c r="R29" s="56"/>
      <c r="S29" s="56"/>
      <c r="T29" s="52"/>
      <c r="U29" s="52"/>
      <c r="V29" s="56"/>
      <c r="W29" s="56"/>
      <c r="X29" s="52">
        <v>262.8</v>
      </c>
      <c r="Y29" s="52">
        <v>2.577</v>
      </c>
      <c r="Z29" s="56">
        <v>8.5280000000000005</v>
      </c>
      <c r="AA29" s="56"/>
      <c r="AB29" s="52"/>
      <c r="AC29" s="52"/>
      <c r="AD29" s="56"/>
      <c r="AE29" s="52"/>
      <c r="AF29" s="52"/>
      <c r="AG29" s="56">
        <f t="shared" si="0"/>
        <v>2.577</v>
      </c>
      <c r="AH29" s="52"/>
      <c r="AI29" s="57"/>
      <c r="AJ29" s="52"/>
      <c r="AK29" s="52"/>
    </row>
    <row r="30" spans="1:37" x14ac:dyDescent="0.25">
      <c r="A30" s="52">
        <v>161</v>
      </c>
      <c r="B30" s="51">
        <v>17</v>
      </c>
      <c r="C30" s="52">
        <v>4</v>
      </c>
      <c r="D30" s="52">
        <v>4.2</v>
      </c>
      <c r="E30" s="52">
        <v>2.6</v>
      </c>
      <c r="F30" s="52">
        <v>541.9</v>
      </c>
      <c r="G30" s="49">
        <v>5.3140000000000001</v>
      </c>
      <c r="H30" s="52"/>
      <c r="I30" s="52"/>
      <c r="J30" s="52"/>
      <c r="K30" s="52"/>
      <c r="L30" s="52"/>
      <c r="M30" s="52"/>
      <c r="N30" s="52">
        <v>97</v>
      </c>
      <c r="O30" s="52">
        <v>14</v>
      </c>
      <c r="P30" s="52">
        <v>226</v>
      </c>
      <c r="Q30" s="49">
        <v>2.2160000000000002</v>
      </c>
      <c r="R30" s="56">
        <v>7.7070000000000007</v>
      </c>
      <c r="S30" s="56"/>
      <c r="T30" s="52">
        <v>255.2</v>
      </c>
      <c r="U30" s="52">
        <v>2.5030000000000001</v>
      </c>
      <c r="V30" s="56">
        <v>6.9820000000000002</v>
      </c>
      <c r="W30" s="56"/>
      <c r="X30" s="52">
        <v>268.3</v>
      </c>
      <c r="Y30" s="52">
        <v>2.6309999999999998</v>
      </c>
      <c r="Z30" s="56">
        <v>7.218</v>
      </c>
      <c r="AA30" s="56"/>
      <c r="AB30" s="52"/>
      <c r="AC30" s="52"/>
      <c r="AD30" s="56"/>
      <c r="AE30" s="52"/>
      <c r="AF30" s="52"/>
      <c r="AG30" s="56">
        <f t="shared" si="0"/>
        <v>2.4499999999999997</v>
      </c>
      <c r="AH30" s="52"/>
      <c r="AI30" s="57">
        <f>AVERAGE(AG30:AG35)</f>
        <v>2.5728333333333326</v>
      </c>
      <c r="AJ30" s="52"/>
      <c r="AK30" s="52"/>
    </row>
    <row r="31" spans="1:37" x14ac:dyDescent="0.25">
      <c r="I31" s="52"/>
      <c r="J31" s="52"/>
      <c r="K31" s="52"/>
      <c r="L31" s="52"/>
      <c r="M31" s="52"/>
      <c r="N31" s="52">
        <v>98</v>
      </c>
      <c r="O31" s="52">
        <v>14</v>
      </c>
      <c r="P31" s="52"/>
      <c r="Q31" s="49"/>
      <c r="R31" s="56"/>
      <c r="S31" s="56"/>
      <c r="T31" s="52"/>
      <c r="U31" s="52"/>
      <c r="V31" s="56"/>
      <c r="W31" s="56"/>
      <c r="X31" s="52"/>
      <c r="Y31" s="52"/>
      <c r="Z31" s="56"/>
      <c r="AA31" s="56"/>
      <c r="AB31" s="52"/>
      <c r="AC31" s="52"/>
      <c r="AD31" s="56"/>
      <c r="AE31" s="52"/>
      <c r="AF31" s="52"/>
      <c r="AG31" s="56"/>
      <c r="AH31" s="52"/>
      <c r="AI31" s="57"/>
      <c r="AJ31" s="52"/>
      <c r="AK31" s="52"/>
    </row>
    <row r="32" spans="1:37" x14ac:dyDescent="0.25">
      <c r="I32" s="52"/>
      <c r="J32" s="52"/>
      <c r="K32" s="52"/>
      <c r="L32" s="52"/>
      <c r="M32" s="52"/>
      <c r="N32" s="52">
        <v>156</v>
      </c>
      <c r="O32" s="52">
        <v>14</v>
      </c>
      <c r="P32" s="52"/>
      <c r="Q32" s="49"/>
      <c r="R32" s="56"/>
      <c r="S32" s="56"/>
      <c r="T32" s="52">
        <v>229.7</v>
      </c>
      <c r="U32" s="52">
        <v>2.2519999999999998</v>
      </c>
      <c r="V32" s="56">
        <v>8.1219999999999999</v>
      </c>
      <c r="W32" s="56"/>
      <c r="X32" s="52">
        <v>216.3</v>
      </c>
      <c r="Y32" s="52">
        <v>2.121</v>
      </c>
      <c r="Z32" s="56">
        <v>7.8230000000000004</v>
      </c>
      <c r="AA32" s="56"/>
      <c r="AB32" s="52">
        <v>261.39999999999998</v>
      </c>
      <c r="AC32" s="52">
        <v>2.5640000000000001</v>
      </c>
      <c r="AD32" s="56">
        <v>5.7549999999999999</v>
      </c>
      <c r="AE32" s="52"/>
      <c r="AF32" s="52"/>
      <c r="AG32" s="56">
        <f>AVERAGE(U32,AC32,Y32)</f>
        <v>2.3123333333333331</v>
      </c>
      <c r="AH32" s="52"/>
      <c r="AI32" s="57"/>
      <c r="AJ32" s="52"/>
      <c r="AK32" s="52"/>
    </row>
    <row r="33" spans="1:37" x14ac:dyDescent="0.25">
      <c r="L33" s="52"/>
      <c r="M33" s="52"/>
      <c r="N33" s="52">
        <v>157</v>
      </c>
      <c r="O33" s="52">
        <v>14</v>
      </c>
      <c r="P33" s="52">
        <v>330.3</v>
      </c>
      <c r="Q33" s="49">
        <v>3.2389999999999999</v>
      </c>
      <c r="R33" s="56">
        <v>8.2889999999999997</v>
      </c>
      <c r="S33" s="56"/>
      <c r="T33" s="58"/>
      <c r="U33" s="52"/>
      <c r="V33" s="56"/>
      <c r="W33" s="56"/>
      <c r="X33" s="52"/>
      <c r="Y33" s="52"/>
      <c r="Z33" s="56"/>
      <c r="AA33" s="56"/>
      <c r="AB33" s="52"/>
      <c r="AC33" s="52"/>
      <c r="AD33" s="56"/>
      <c r="AE33" s="52"/>
      <c r="AF33" s="52"/>
      <c r="AG33" s="56">
        <f>AVERAGE(Q33,AC33,Y33)</f>
        <v>3.2389999999999999</v>
      </c>
      <c r="AH33" s="52"/>
      <c r="AI33" s="57"/>
      <c r="AJ33" s="52"/>
      <c r="AK33" s="52"/>
    </row>
    <row r="34" spans="1:37" x14ac:dyDescent="0.25">
      <c r="A34" s="61" t="s">
        <v>14</v>
      </c>
      <c r="B34" s="61" t="s">
        <v>7</v>
      </c>
      <c r="C34" s="61"/>
      <c r="D34" s="62">
        <f>AVERAGE(D6:D30)</f>
        <v>4.1720000000000006</v>
      </c>
      <c r="E34" s="62">
        <f>AVERAGE(E6:E30)</f>
        <v>2.7959999999999989</v>
      </c>
      <c r="F34" s="61"/>
      <c r="G34" s="62">
        <f>AVERAGE(G6:G30)</f>
        <v>5.2635652173913048</v>
      </c>
      <c r="H34" s="61"/>
      <c r="I34" s="61"/>
      <c r="J34" s="61"/>
      <c r="K34" s="61"/>
      <c r="L34" s="52"/>
      <c r="M34" s="52"/>
      <c r="N34" s="52">
        <v>158</v>
      </c>
      <c r="O34" s="52">
        <v>14</v>
      </c>
      <c r="P34" s="52">
        <v>233.5</v>
      </c>
      <c r="Q34" s="49">
        <v>2.29</v>
      </c>
      <c r="R34" s="56">
        <v>7.5</v>
      </c>
      <c r="S34" s="56"/>
      <c r="T34" s="52"/>
      <c r="U34" s="52"/>
      <c r="V34" s="56"/>
      <c r="W34" s="56"/>
      <c r="X34" s="52"/>
      <c r="Y34" s="52"/>
      <c r="Z34" s="56"/>
      <c r="AA34" s="56"/>
      <c r="AB34" s="52"/>
      <c r="AC34" s="52"/>
      <c r="AD34" s="56"/>
      <c r="AE34" s="52"/>
      <c r="AF34" s="52"/>
      <c r="AG34" s="56">
        <f>AVERAGE(Q34,U34,Y34)</f>
        <v>2.29</v>
      </c>
      <c r="AH34" s="52"/>
      <c r="AI34" s="57"/>
      <c r="AJ34" s="52"/>
      <c r="AK34" s="52"/>
    </row>
    <row r="35" spans="1:37" x14ac:dyDescent="0.25">
      <c r="A35" s="61"/>
      <c r="B35" s="61" t="s">
        <v>8</v>
      </c>
      <c r="C35" s="61"/>
      <c r="D35" s="62">
        <f>STDEV(D6:D30)/SQRT(COUNT(D6:D30))</f>
        <v>9.4431633118002942E-2</v>
      </c>
      <c r="E35" s="62">
        <f>STDEV(E6:E30)/SQRT(COUNT(E6:E30))</f>
        <v>5.0819943591730476E-2</v>
      </c>
      <c r="F35" s="61"/>
      <c r="G35" s="62">
        <f>STDEV(G6:G30)/SQRT(COUNT(G6:G30))</f>
        <v>0.31120898273210196</v>
      </c>
      <c r="H35" s="61"/>
      <c r="I35" s="61"/>
      <c r="J35" s="61"/>
      <c r="K35" s="61"/>
      <c r="L35" s="52"/>
      <c r="M35" s="52"/>
      <c r="N35" s="52">
        <v>159</v>
      </c>
      <c r="O35" s="52">
        <v>14</v>
      </c>
      <c r="P35" s="52"/>
      <c r="Q35" s="49"/>
      <c r="R35" s="56"/>
      <c r="S35" s="56"/>
      <c r="T35" s="52"/>
      <c r="U35" s="52"/>
      <c r="V35" s="56"/>
      <c r="W35" s="56"/>
      <c r="X35" s="52"/>
      <c r="Y35" s="52"/>
      <c r="Z35" s="56"/>
      <c r="AA35" s="56"/>
      <c r="AB35" s="52"/>
      <c r="AC35" s="52"/>
      <c r="AD35" s="56"/>
      <c r="AE35" s="52"/>
      <c r="AF35" s="52"/>
      <c r="AG35" s="56"/>
      <c r="AH35" s="52"/>
      <c r="AI35" s="57"/>
      <c r="AJ35" s="52"/>
      <c r="AK35" s="52"/>
    </row>
    <row r="36" spans="1:37" x14ac:dyDescent="0.25">
      <c r="A36" s="61"/>
      <c r="B36" s="61" t="s">
        <v>9</v>
      </c>
      <c r="C36" s="61"/>
      <c r="D36" s="61">
        <f>COUNT(D6:D30)</f>
        <v>25</v>
      </c>
      <c r="E36" s="61">
        <f>COUNT(E6:E30)</f>
        <v>25</v>
      </c>
      <c r="F36" s="61"/>
      <c r="G36" s="61">
        <f>COUNT(G6:G30)</f>
        <v>23</v>
      </c>
      <c r="H36" s="61"/>
      <c r="I36" s="61"/>
      <c r="J36" s="61"/>
      <c r="K36" s="61"/>
      <c r="L36" s="52"/>
      <c r="M36" s="52"/>
      <c r="N36" s="52">
        <v>83</v>
      </c>
      <c r="O36" s="52">
        <v>17</v>
      </c>
      <c r="P36" s="52"/>
      <c r="Q36" s="49"/>
      <c r="R36" s="56"/>
      <c r="S36" s="56"/>
      <c r="T36" s="52"/>
      <c r="U36" s="52"/>
      <c r="V36" s="56"/>
      <c r="W36" s="56"/>
      <c r="X36" s="52"/>
      <c r="Y36" s="52"/>
      <c r="Z36" s="56"/>
      <c r="AA36" s="56"/>
      <c r="AB36" s="52"/>
      <c r="AC36" s="52"/>
      <c r="AD36" s="56"/>
      <c r="AE36" s="52"/>
      <c r="AF36" s="52"/>
      <c r="AG36" s="56"/>
      <c r="AH36" s="52"/>
      <c r="AI36" s="57">
        <f>AVERAGE(AG36:AG41)</f>
        <v>2.4704583333333332</v>
      </c>
      <c r="AJ36" s="52"/>
      <c r="AK36" s="52"/>
    </row>
    <row r="37" spans="1:37" x14ac:dyDescent="0.25">
      <c r="L37" s="52"/>
      <c r="M37" s="52"/>
      <c r="N37" s="52">
        <v>84</v>
      </c>
      <c r="O37" s="52">
        <v>17</v>
      </c>
      <c r="P37" s="52">
        <v>158.30000000000001</v>
      </c>
      <c r="Q37" s="49">
        <v>1.552</v>
      </c>
      <c r="R37" s="56">
        <v>5.9889999999999999</v>
      </c>
      <c r="S37" s="56"/>
      <c r="T37" s="52">
        <v>257.60000000000002</v>
      </c>
      <c r="U37" s="52">
        <v>2.5259999999999998</v>
      </c>
      <c r="V37" s="56">
        <v>7.8949999999999996</v>
      </c>
      <c r="W37" s="56"/>
      <c r="X37" s="58"/>
      <c r="Y37" s="52"/>
      <c r="Z37" s="56"/>
      <c r="AA37" s="56"/>
      <c r="AB37" s="52">
        <v>224.8</v>
      </c>
      <c r="AC37" s="52">
        <v>2.2040000000000002</v>
      </c>
      <c r="AD37" s="56">
        <v>7.2850000000000001</v>
      </c>
      <c r="AE37" s="52"/>
      <c r="AF37" s="52"/>
      <c r="AG37" s="56">
        <f>AVERAGE(Q37,U37,AC37)</f>
        <v>2.0939999999999999</v>
      </c>
      <c r="AH37" s="52"/>
      <c r="AI37" s="52"/>
      <c r="AJ37" s="52"/>
      <c r="AK37" s="52"/>
    </row>
    <row r="38" spans="1:37" x14ac:dyDescent="0.25">
      <c r="L38" s="52"/>
      <c r="M38" s="52"/>
      <c r="N38" s="52">
        <v>115</v>
      </c>
      <c r="O38" s="52">
        <v>17</v>
      </c>
      <c r="P38" s="52"/>
      <c r="Q38" s="49"/>
      <c r="R38" s="56"/>
      <c r="S38" s="56"/>
      <c r="T38" s="52"/>
      <c r="U38" s="52"/>
      <c r="V38" s="56"/>
      <c r="W38" s="56"/>
      <c r="X38" s="52"/>
      <c r="Y38" s="52"/>
      <c r="Z38" s="56"/>
      <c r="AA38" s="56"/>
      <c r="AB38" s="52"/>
      <c r="AC38" s="52"/>
      <c r="AD38" s="56"/>
      <c r="AE38" s="52"/>
      <c r="AF38" s="52"/>
      <c r="AG38" s="56"/>
      <c r="AH38" s="52"/>
      <c r="AI38" s="52"/>
      <c r="AJ38" s="52"/>
      <c r="AK38" s="52"/>
    </row>
    <row r="39" spans="1:37" x14ac:dyDescent="0.25">
      <c r="L39" s="52"/>
      <c r="M39" s="52"/>
      <c r="N39" s="52">
        <v>116</v>
      </c>
      <c r="O39" s="52">
        <v>17</v>
      </c>
      <c r="P39" s="52">
        <v>251.2</v>
      </c>
      <c r="Q39" s="49">
        <v>2.464</v>
      </c>
      <c r="R39" s="56">
        <v>8.4629999999999992</v>
      </c>
      <c r="S39" s="56"/>
      <c r="T39" s="52">
        <v>297.7</v>
      </c>
      <c r="U39" s="52">
        <v>2.919</v>
      </c>
      <c r="V39" s="56">
        <v>7.681</v>
      </c>
      <c r="W39" s="56"/>
      <c r="X39" s="52">
        <v>286</v>
      </c>
      <c r="Y39" s="52">
        <v>2.8050000000000002</v>
      </c>
      <c r="Z39" s="56">
        <v>7.6070000000000002</v>
      </c>
      <c r="AA39" s="56"/>
      <c r="AB39" s="52"/>
      <c r="AC39" s="52"/>
      <c r="AD39" s="56"/>
      <c r="AE39" s="52"/>
      <c r="AF39" s="52"/>
      <c r="AG39" s="56">
        <f>AVERAGE(Q39,U39,Y39)</f>
        <v>2.7293333333333334</v>
      </c>
      <c r="AH39" s="52"/>
      <c r="AI39" s="52"/>
      <c r="AJ39" s="52"/>
      <c r="AK39" s="52"/>
    </row>
    <row r="40" spans="1:37" x14ac:dyDescent="0.25">
      <c r="L40" s="52"/>
      <c r="M40" s="52"/>
      <c r="N40" s="52">
        <v>160</v>
      </c>
      <c r="O40" s="52">
        <v>17</v>
      </c>
      <c r="P40" s="52">
        <v>208.2</v>
      </c>
      <c r="Q40" s="49">
        <v>2.0409999999999999</v>
      </c>
      <c r="R40" s="56">
        <v>7.0359999999999996</v>
      </c>
      <c r="S40" s="56"/>
      <c r="T40" s="52">
        <v>248.6</v>
      </c>
      <c r="U40" s="52">
        <v>2.4369999999999998</v>
      </c>
      <c r="V40" s="56">
        <v>8.3529999999999998</v>
      </c>
      <c r="W40" s="56"/>
      <c r="X40" s="52">
        <v>272.60000000000002</v>
      </c>
      <c r="Y40" s="52">
        <v>2.6739999999999999</v>
      </c>
      <c r="Z40" s="56">
        <v>8.4730000000000008</v>
      </c>
      <c r="AA40" s="56"/>
      <c r="AB40" s="52"/>
      <c r="AC40" s="52"/>
      <c r="AD40" s="56"/>
      <c r="AE40" s="52"/>
      <c r="AF40" s="52"/>
      <c r="AG40" s="56">
        <f>AVERAGE(Q40,U40,Y40)</f>
        <v>2.3839999999999999</v>
      </c>
      <c r="AH40" s="52"/>
      <c r="AI40" s="52"/>
      <c r="AJ40" s="52"/>
      <c r="AK40" s="52"/>
    </row>
    <row r="41" spans="1:37" x14ac:dyDescent="0.25">
      <c r="L41" s="52"/>
      <c r="M41" s="52"/>
      <c r="N41" s="52">
        <v>161</v>
      </c>
      <c r="O41" s="52">
        <v>17</v>
      </c>
      <c r="P41" s="52"/>
      <c r="Q41" s="49"/>
      <c r="R41" s="56"/>
      <c r="S41" s="56"/>
      <c r="T41" s="52">
        <v>348.3</v>
      </c>
      <c r="U41" s="52">
        <v>3.415</v>
      </c>
      <c r="V41" s="56">
        <v>6.5730000000000004</v>
      </c>
      <c r="W41" s="56"/>
      <c r="X41" s="52">
        <v>197.2</v>
      </c>
      <c r="Y41" s="52">
        <v>1.9339999999999999</v>
      </c>
      <c r="Z41" s="56">
        <v>7.3689999999999998</v>
      </c>
      <c r="AA41" s="56"/>
      <c r="AB41" s="52"/>
      <c r="AC41" s="52"/>
      <c r="AD41" s="56"/>
      <c r="AE41" s="52"/>
      <c r="AF41" s="52"/>
      <c r="AG41" s="56">
        <f>AVERAGE(Q41,U41,Y41)</f>
        <v>2.6745000000000001</v>
      </c>
      <c r="AH41" s="52"/>
      <c r="AI41" s="52"/>
      <c r="AJ41" s="52"/>
      <c r="AK41" s="52"/>
    </row>
    <row r="42" spans="1:37" x14ac:dyDescent="0.25">
      <c r="L42" s="52"/>
      <c r="M42" s="52"/>
      <c r="N42" s="52"/>
      <c r="O42" s="52"/>
      <c r="P42" s="52"/>
      <c r="Q42" s="49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</row>
    <row r="43" spans="1:37" x14ac:dyDescent="0.25">
      <c r="L43" s="52"/>
      <c r="M43" s="52"/>
      <c r="N43" s="52"/>
      <c r="O43" s="52"/>
      <c r="P43" s="52"/>
      <c r="Q43" s="49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</row>
    <row r="45" spans="1:37" x14ac:dyDescent="0.25">
      <c r="B45" s="61" t="s">
        <v>7</v>
      </c>
      <c r="L45" s="49"/>
      <c r="M45" s="49"/>
      <c r="N45" s="61"/>
      <c r="O45" s="61"/>
      <c r="P45" s="61"/>
      <c r="Q45" s="62">
        <f>AVERAGE(Q6:Q41)</f>
        <v>2.3603333333333332</v>
      </c>
      <c r="R45" s="62">
        <f>AVERAGE(R6:R41)</f>
        <v>7.5925833333333328</v>
      </c>
      <c r="S45" s="62"/>
      <c r="T45" s="62"/>
      <c r="U45" s="62">
        <f>AVERAGE(U6:U41)</f>
        <v>2.5307222222222223</v>
      </c>
      <c r="V45" s="62">
        <f>AVERAGE(V6:V41)</f>
        <v>7.5231111111111106</v>
      </c>
      <c r="W45" s="62"/>
      <c r="X45" s="62"/>
      <c r="Y45" s="62">
        <f>AVERAGE(Y6:Y41)</f>
        <v>2.6058666666666666</v>
      </c>
      <c r="Z45" s="62">
        <f>AVERAGE(Z6:Z41)</f>
        <v>7.8018000000000001</v>
      </c>
      <c r="AA45" s="62"/>
      <c r="AB45" s="62"/>
      <c r="AC45" s="62"/>
      <c r="AD45" s="62"/>
      <c r="AE45" s="62"/>
      <c r="AF45" s="61"/>
      <c r="AG45" s="61"/>
      <c r="AH45" s="61"/>
      <c r="AI45" s="62">
        <f>AVERAGE(AI6:AI41)</f>
        <v>2.5864708333333333</v>
      </c>
      <c r="AJ45" s="62"/>
      <c r="AK45" s="61"/>
    </row>
    <row r="46" spans="1:37" x14ac:dyDescent="0.25">
      <c r="B46" s="61" t="s">
        <v>8</v>
      </c>
      <c r="L46" s="49"/>
      <c r="M46" s="49"/>
      <c r="N46" s="61"/>
      <c r="O46" s="61"/>
      <c r="P46" s="61"/>
      <c r="Q46" s="62">
        <f>STDEV(Q6:Q41)/SQRT(COUNT(Q6:Q41))</f>
        <v>0.14718280394726113</v>
      </c>
      <c r="R46" s="62">
        <f>STDEV(R6:R41)/SQRT(COUNT(R6:R41))</f>
        <v>0.22326059845667426</v>
      </c>
      <c r="S46" s="62"/>
      <c r="T46" s="62"/>
      <c r="U46" s="62">
        <f>STDEV(U6:U41)/SQRT(COUNT(U6:U41))</f>
        <v>0.11434013029460775</v>
      </c>
      <c r="V46" s="62">
        <f>STDEV(V6:V41)/SQRT(COUNT(V6:V41))</f>
        <v>0.11800575727865048</v>
      </c>
      <c r="W46" s="62"/>
      <c r="X46" s="62"/>
      <c r="Y46" s="62">
        <f>STDEV(Y6:Y41)/SQRT(COUNT(Y6:Y41))</f>
        <v>0.1745058019684016</v>
      </c>
      <c r="Z46" s="62">
        <f>STDEV(Z6:Z41)/SQRT(COUNT(Z6:Z41))</f>
        <v>0.14084798289544048</v>
      </c>
      <c r="AA46" s="62"/>
      <c r="AB46" s="62"/>
      <c r="AC46" s="62"/>
      <c r="AD46" s="62"/>
      <c r="AE46" s="62"/>
      <c r="AF46" s="61"/>
      <c r="AG46" s="61"/>
      <c r="AH46" s="61"/>
      <c r="AI46" s="62">
        <f>STDEV(AI6:AI41)/SQRT(COUNT(AI6:AI41))</f>
        <v>0.10439725951929438</v>
      </c>
      <c r="AJ46" s="62"/>
      <c r="AK46" s="61"/>
    </row>
    <row r="47" spans="1:37" x14ac:dyDescent="0.25">
      <c r="B47" s="61" t="s">
        <v>9</v>
      </c>
      <c r="L47" s="49"/>
      <c r="M47" s="49"/>
      <c r="N47" s="61"/>
      <c r="O47" s="61"/>
      <c r="P47" s="61"/>
      <c r="Q47" s="61">
        <f>COUNT(Q6:Q41)</f>
        <v>12</v>
      </c>
      <c r="R47" s="61">
        <f>COUNT(R6:R41)</f>
        <v>12</v>
      </c>
      <c r="S47" s="61"/>
      <c r="T47" s="61"/>
      <c r="U47" s="61">
        <f>COUNT(U6:U41)</f>
        <v>18</v>
      </c>
      <c r="V47" s="61">
        <f>COUNT(V6:V41)</f>
        <v>18</v>
      </c>
      <c r="W47" s="61"/>
      <c r="X47" s="61"/>
      <c r="Y47" s="61">
        <f>COUNT(Y6:Y41)</f>
        <v>15</v>
      </c>
      <c r="Z47" s="61">
        <f>COUNT(Z6:Z41)</f>
        <v>15</v>
      </c>
      <c r="AA47" s="61"/>
      <c r="AB47" s="61"/>
      <c r="AC47" s="61"/>
      <c r="AD47" s="61"/>
      <c r="AE47" s="61"/>
      <c r="AF47" s="61"/>
      <c r="AG47" s="61"/>
      <c r="AH47" s="61"/>
      <c r="AI47" s="61">
        <f>COUNT(AI6:AI41)</f>
        <v>6</v>
      </c>
      <c r="AJ47" s="61"/>
      <c r="AK47" s="61"/>
    </row>
  </sheetData>
  <mergeCells count="32">
    <mergeCell ref="P3:S3"/>
    <mergeCell ref="T3:W3"/>
    <mergeCell ref="X3:AA3"/>
    <mergeCell ref="AB3:AE3"/>
    <mergeCell ref="N1:AK1"/>
    <mergeCell ref="A1:K1"/>
    <mergeCell ref="R4:R5"/>
    <mergeCell ref="S4:S5"/>
    <mergeCell ref="AG4:AG5"/>
    <mergeCell ref="AB4:AB5"/>
    <mergeCell ref="AC4:AC5"/>
    <mergeCell ref="AD4:AD5"/>
    <mergeCell ref="X4:X5"/>
    <mergeCell ref="Y4:Y5"/>
    <mergeCell ref="Z4:Z5"/>
    <mergeCell ref="AA4:AA5"/>
    <mergeCell ref="F4:F5"/>
    <mergeCell ref="G4:G5"/>
    <mergeCell ref="N4:N5"/>
    <mergeCell ref="O4:O5"/>
    <mergeCell ref="P4:P5"/>
    <mergeCell ref="Q4:Q5"/>
    <mergeCell ref="AJ4:AJ5"/>
    <mergeCell ref="AE4:AE5"/>
    <mergeCell ref="A4:A5"/>
    <mergeCell ref="B4:B5"/>
    <mergeCell ref="D4:D5"/>
    <mergeCell ref="T4:T5"/>
    <mergeCell ref="U4:U5"/>
    <mergeCell ref="V4:V5"/>
    <mergeCell ref="W4:W5"/>
    <mergeCell ref="E4:E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0"/>
  <sheetViews>
    <sheetView zoomScale="85" zoomScaleNormal="85" workbookViewId="0">
      <pane xSplit="2" ySplit="5" topLeftCell="C6" activePane="bottomRight" state="frozen"/>
      <selection pane="topRight" activeCell="C1" sqref="C1"/>
      <selection pane="bottomLeft" activeCell="A4" sqref="A4"/>
      <selection pane="bottomRight" activeCell="D32" sqref="D32"/>
    </sheetView>
  </sheetViews>
  <sheetFormatPr baseColWidth="10" defaultRowHeight="15" x14ac:dyDescent="0.25"/>
  <cols>
    <col min="1" max="6" width="11.42578125" style="41"/>
    <col min="7" max="7" width="11.42578125" style="60"/>
    <col min="8" max="8" width="5.140625" style="41" customWidth="1"/>
    <col min="9" max="11" width="11.42578125" style="41"/>
    <col min="12" max="13" width="4.7109375" style="41" customWidth="1"/>
    <col min="14" max="16" width="11.42578125" style="41"/>
    <col min="17" max="17" width="11.42578125" style="60"/>
    <col min="18" max="16384" width="11.42578125" style="41"/>
  </cols>
  <sheetData>
    <row r="1" spans="1:41" x14ac:dyDescent="0.25">
      <c r="A1" s="100" t="s">
        <v>10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N1" s="100" t="s">
        <v>37</v>
      </c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</row>
    <row r="2" spans="1:4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N2" s="42"/>
      <c r="O2" s="42"/>
      <c r="P2" s="42"/>
      <c r="Q2" s="42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2"/>
      <c r="AD2" s="42"/>
      <c r="AE2" s="42"/>
      <c r="AF2" s="42"/>
      <c r="AG2" s="42"/>
      <c r="AH2" s="42"/>
      <c r="AI2" s="42"/>
      <c r="AJ2" s="42"/>
      <c r="AK2" s="42"/>
    </row>
    <row r="3" spans="1:41" ht="15" customHeight="1" x14ac:dyDescent="0.25">
      <c r="A3" s="44"/>
      <c r="B3" s="44"/>
      <c r="C3" s="45"/>
      <c r="D3" s="46"/>
      <c r="E3" s="46"/>
      <c r="F3" s="46"/>
      <c r="G3" s="47"/>
      <c r="H3" s="48"/>
      <c r="I3" s="48"/>
      <c r="J3" s="48"/>
      <c r="K3" s="48"/>
      <c r="L3" s="48"/>
      <c r="M3" s="48"/>
      <c r="N3" s="44"/>
      <c r="O3" s="44"/>
      <c r="P3" s="99" t="s">
        <v>24</v>
      </c>
      <c r="Q3" s="99"/>
      <c r="R3" s="99"/>
      <c r="S3" s="99"/>
      <c r="T3" s="99" t="s">
        <v>25</v>
      </c>
      <c r="U3" s="99"/>
      <c r="V3" s="99"/>
      <c r="W3" s="99"/>
      <c r="X3" s="99" t="s">
        <v>26</v>
      </c>
      <c r="Y3" s="99"/>
      <c r="Z3" s="99"/>
      <c r="AA3" s="99"/>
      <c r="AB3" s="99" t="s">
        <v>29</v>
      </c>
      <c r="AC3" s="99"/>
      <c r="AD3" s="99"/>
      <c r="AE3" s="99"/>
      <c r="AF3" s="65"/>
      <c r="AG3" s="48"/>
      <c r="AH3" s="48"/>
      <c r="AI3" s="48"/>
      <c r="AJ3" s="48"/>
      <c r="AK3" s="48"/>
      <c r="AL3" s="48"/>
      <c r="AM3" s="48"/>
      <c r="AN3" s="48"/>
      <c r="AO3" s="48"/>
    </row>
    <row r="4" spans="1:41" ht="15" customHeight="1" x14ac:dyDescent="0.25">
      <c r="A4" s="94" t="s">
        <v>0</v>
      </c>
      <c r="B4" s="94" t="s">
        <v>1</v>
      </c>
      <c r="C4" s="45"/>
      <c r="D4" s="93" t="s">
        <v>2</v>
      </c>
      <c r="E4" s="93" t="s">
        <v>3</v>
      </c>
      <c r="F4" s="93" t="s">
        <v>4</v>
      </c>
      <c r="G4" s="96" t="s">
        <v>5</v>
      </c>
      <c r="H4" s="48"/>
      <c r="I4" s="48"/>
      <c r="J4" s="48"/>
      <c r="K4" s="48"/>
      <c r="L4" s="48"/>
      <c r="M4" s="48"/>
      <c r="N4" s="94" t="s">
        <v>0</v>
      </c>
      <c r="O4" s="94" t="s">
        <v>1</v>
      </c>
      <c r="P4" s="95" t="s">
        <v>11</v>
      </c>
      <c r="Q4" s="97" t="s">
        <v>13</v>
      </c>
      <c r="R4" s="95" t="s">
        <v>12</v>
      </c>
      <c r="S4" s="95"/>
      <c r="T4" s="95" t="s">
        <v>11</v>
      </c>
      <c r="U4" s="97" t="s">
        <v>13</v>
      </c>
      <c r="V4" s="95" t="s">
        <v>12</v>
      </c>
      <c r="W4" s="95"/>
      <c r="X4" s="95" t="s">
        <v>11</v>
      </c>
      <c r="Y4" s="97" t="s">
        <v>13</v>
      </c>
      <c r="Z4" s="95" t="s">
        <v>12</v>
      </c>
      <c r="AA4" s="95"/>
      <c r="AB4" s="95" t="s">
        <v>11</v>
      </c>
      <c r="AC4" s="97" t="s">
        <v>13</v>
      </c>
      <c r="AD4" s="95" t="s">
        <v>12</v>
      </c>
      <c r="AE4" s="95"/>
      <c r="AF4" s="63"/>
      <c r="AG4" s="93" t="s">
        <v>27</v>
      </c>
      <c r="AH4" s="46"/>
      <c r="AI4" s="48"/>
      <c r="AJ4" s="93"/>
      <c r="AK4" s="48"/>
      <c r="AL4" s="48"/>
      <c r="AM4" s="48"/>
      <c r="AN4" s="48"/>
      <c r="AO4" s="48"/>
    </row>
    <row r="5" spans="1:41" x14ac:dyDescent="0.25">
      <c r="A5" s="94"/>
      <c r="B5" s="94"/>
      <c r="C5" s="45" t="s">
        <v>35</v>
      </c>
      <c r="D5" s="93"/>
      <c r="E5" s="93"/>
      <c r="F5" s="93"/>
      <c r="G5" s="96"/>
      <c r="H5" s="48"/>
      <c r="I5" s="48" t="s">
        <v>7</v>
      </c>
      <c r="J5" s="48" t="s">
        <v>8</v>
      </c>
      <c r="K5" s="48" t="s">
        <v>9</v>
      </c>
      <c r="L5" s="48"/>
      <c r="M5" s="48"/>
      <c r="N5" s="94"/>
      <c r="O5" s="94"/>
      <c r="P5" s="95"/>
      <c r="Q5" s="97"/>
      <c r="R5" s="95"/>
      <c r="S5" s="95"/>
      <c r="T5" s="95"/>
      <c r="U5" s="97"/>
      <c r="V5" s="95"/>
      <c r="W5" s="95"/>
      <c r="X5" s="95"/>
      <c r="Y5" s="97"/>
      <c r="Z5" s="95"/>
      <c r="AA5" s="95"/>
      <c r="AB5" s="95"/>
      <c r="AC5" s="97"/>
      <c r="AD5" s="95"/>
      <c r="AE5" s="95"/>
      <c r="AF5" s="63"/>
      <c r="AG5" s="93"/>
      <c r="AH5" s="46"/>
      <c r="AI5" s="49" t="s">
        <v>7</v>
      </c>
      <c r="AJ5" s="93"/>
      <c r="AK5" s="48"/>
      <c r="AL5" s="48"/>
      <c r="AM5" s="48"/>
      <c r="AN5" s="48"/>
      <c r="AO5" s="48"/>
    </row>
    <row r="6" spans="1:41" x14ac:dyDescent="0.25">
      <c r="A6" s="52">
        <v>81</v>
      </c>
      <c r="B6" s="51">
        <v>3</v>
      </c>
      <c r="C6" s="52">
        <v>4</v>
      </c>
      <c r="D6" s="52">
        <v>4.8</v>
      </c>
      <c r="E6" s="52">
        <v>2.7</v>
      </c>
      <c r="F6" s="52">
        <v>525.79999999999995</v>
      </c>
      <c r="G6" s="49">
        <v>5.1559999999999997</v>
      </c>
      <c r="I6" s="54">
        <f>AVERAGE(G6:G6)</f>
        <v>5.1559999999999997</v>
      </c>
      <c r="J6" s="54" t="e">
        <f>STDEV(G6:G6)/SQRT(COUNT(G6:G6))</f>
        <v>#DIV/0!</v>
      </c>
      <c r="K6" s="41">
        <f>COUNT(G6:G6)</f>
        <v>1</v>
      </c>
      <c r="N6" s="52">
        <v>81</v>
      </c>
      <c r="O6" s="51">
        <v>3</v>
      </c>
      <c r="P6" s="52">
        <v>247</v>
      </c>
      <c r="Q6" s="49">
        <v>2.4220000000000002</v>
      </c>
      <c r="R6" s="57">
        <v>8.4489999999999998</v>
      </c>
      <c r="S6" s="56"/>
      <c r="T6" s="52">
        <v>334.8</v>
      </c>
      <c r="U6" s="52">
        <v>3.2829999999999999</v>
      </c>
      <c r="V6" s="56">
        <v>5.8819999999999997</v>
      </c>
      <c r="W6" s="56"/>
      <c r="X6" s="58"/>
      <c r="Y6" s="52"/>
      <c r="Z6" s="52"/>
      <c r="AA6" s="52"/>
      <c r="AB6" s="52"/>
      <c r="AC6" s="52"/>
      <c r="AD6" s="52"/>
      <c r="AE6" s="52"/>
      <c r="AF6" s="52"/>
      <c r="AG6" s="54">
        <f>AVERAGE(Q6,U6,Y6)</f>
        <v>2.8525</v>
      </c>
      <c r="AI6" s="53">
        <f>AVERAGE(AG6:AG7)</f>
        <v>2.2502499999999999</v>
      </c>
      <c r="AJ6" s="59"/>
    </row>
    <row r="7" spans="1:41" x14ac:dyDescent="0.25">
      <c r="A7" s="52">
        <v>111</v>
      </c>
      <c r="B7" s="51">
        <v>3</v>
      </c>
      <c r="C7" s="66" t="s">
        <v>19</v>
      </c>
      <c r="D7" s="66"/>
      <c r="E7" s="66"/>
      <c r="F7" s="66"/>
      <c r="G7" s="67"/>
      <c r="H7" s="66"/>
      <c r="I7" s="68"/>
      <c r="J7" s="68"/>
      <c r="K7" s="66"/>
      <c r="N7" s="52">
        <v>82</v>
      </c>
      <c r="O7" s="51">
        <v>3</v>
      </c>
      <c r="P7" s="52">
        <v>168</v>
      </c>
      <c r="Q7" s="49">
        <v>1.6479999999999999</v>
      </c>
      <c r="R7" s="57">
        <v>5.7989999999999995</v>
      </c>
      <c r="S7" s="56"/>
      <c r="T7" s="58"/>
      <c r="U7" s="52"/>
      <c r="V7" s="59"/>
      <c r="W7" s="56"/>
      <c r="X7" s="58"/>
      <c r="Y7" s="52"/>
      <c r="Z7" s="52"/>
      <c r="AA7" s="52"/>
      <c r="AB7" s="52"/>
      <c r="AC7" s="52"/>
      <c r="AD7" s="52"/>
      <c r="AE7" s="52"/>
      <c r="AF7" s="52"/>
      <c r="AG7" s="54">
        <f>AVERAGE(Q7,U7,Y7)</f>
        <v>1.6479999999999999</v>
      </c>
      <c r="AI7" s="53"/>
    </row>
    <row r="8" spans="1:41" x14ac:dyDescent="0.25">
      <c r="A8" s="52">
        <v>112</v>
      </c>
      <c r="B8" s="51">
        <v>3</v>
      </c>
      <c r="C8" s="66" t="s">
        <v>19</v>
      </c>
      <c r="D8" s="66"/>
      <c r="E8" s="66"/>
      <c r="F8" s="66"/>
      <c r="G8" s="67"/>
      <c r="H8" s="66"/>
      <c r="I8" s="68"/>
      <c r="J8" s="68"/>
      <c r="K8" s="66"/>
      <c r="L8" s="69"/>
      <c r="M8" s="69"/>
      <c r="N8" s="52">
        <v>111</v>
      </c>
      <c r="O8" s="51">
        <v>3</v>
      </c>
      <c r="P8" s="101" t="s">
        <v>19</v>
      </c>
      <c r="Q8" s="67"/>
      <c r="R8" s="68"/>
      <c r="S8" s="70"/>
      <c r="T8" s="66"/>
      <c r="U8" s="66"/>
      <c r="V8" s="70"/>
      <c r="W8" s="70"/>
      <c r="X8" s="66"/>
      <c r="Y8" s="66"/>
      <c r="Z8" s="71"/>
      <c r="AA8" s="71"/>
      <c r="AB8" s="66"/>
      <c r="AC8" s="66"/>
      <c r="AD8" s="66"/>
      <c r="AE8" s="66"/>
      <c r="AF8" s="66"/>
      <c r="AG8" s="68"/>
      <c r="AH8" s="66"/>
      <c r="AI8" s="72"/>
      <c r="AJ8" s="66"/>
      <c r="AK8" s="66"/>
    </row>
    <row r="9" spans="1:41" x14ac:dyDescent="0.25">
      <c r="A9" s="52">
        <v>101</v>
      </c>
      <c r="B9" s="51">
        <v>6</v>
      </c>
      <c r="C9" s="52">
        <v>4</v>
      </c>
      <c r="D9" s="52">
        <v>4.5</v>
      </c>
      <c r="E9" s="52">
        <v>2.7</v>
      </c>
      <c r="F9" s="52">
        <v>634.20000000000005</v>
      </c>
      <c r="G9" s="49">
        <v>6.2190000000000003</v>
      </c>
      <c r="I9" s="54">
        <f>AVERAGE(G9:G12)</f>
        <v>4.2355</v>
      </c>
      <c r="J9" s="54">
        <f>STDEV(G9:G12)/SQRT(COUNT(G9:G12))</f>
        <v>0.75821253616647621</v>
      </c>
      <c r="K9" s="41">
        <f>COUNT(G9:G12)</f>
        <v>4</v>
      </c>
      <c r="L9" s="69"/>
      <c r="M9" s="69"/>
      <c r="N9" s="52">
        <v>112</v>
      </c>
      <c r="O9" s="51">
        <v>3</v>
      </c>
      <c r="P9" s="101"/>
      <c r="Q9" s="67"/>
      <c r="R9" s="68"/>
      <c r="S9" s="70"/>
      <c r="T9" s="66"/>
      <c r="U9" s="66"/>
      <c r="V9" s="70"/>
      <c r="W9" s="70"/>
      <c r="X9" s="66"/>
      <c r="Y9" s="66"/>
      <c r="Z9" s="71"/>
      <c r="AA9" s="71"/>
      <c r="AB9" s="66"/>
      <c r="AC9" s="66"/>
      <c r="AD9" s="66"/>
      <c r="AE9" s="66"/>
      <c r="AF9" s="66"/>
      <c r="AG9" s="68"/>
      <c r="AH9" s="66"/>
      <c r="AI9" s="72"/>
      <c r="AJ9" s="66"/>
      <c r="AK9" s="66"/>
    </row>
    <row r="10" spans="1:41" x14ac:dyDescent="0.25">
      <c r="A10" s="52">
        <v>102</v>
      </c>
      <c r="B10" s="51">
        <v>6</v>
      </c>
      <c r="C10" s="52"/>
      <c r="D10" s="52">
        <v>4.5</v>
      </c>
      <c r="E10" s="52">
        <v>2.9</v>
      </c>
      <c r="F10" s="52">
        <v>373.3</v>
      </c>
      <c r="G10" s="49">
        <v>3.661</v>
      </c>
      <c r="I10" s="54"/>
      <c r="J10" s="54"/>
      <c r="N10" s="52">
        <v>101</v>
      </c>
      <c r="O10" s="51">
        <v>6</v>
      </c>
      <c r="P10" s="52">
        <v>258.10000000000002</v>
      </c>
      <c r="Q10" s="49">
        <v>2.5310000000000001</v>
      </c>
      <c r="R10" s="57">
        <v>8.4529999999999994</v>
      </c>
      <c r="S10" s="56"/>
      <c r="T10" s="52">
        <v>166.2</v>
      </c>
      <c r="U10" s="52">
        <v>1.63</v>
      </c>
      <c r="V10" s="56">
        <v>6.6529999999999996</v>
      </c>
      <c r="W10" s="56"/>
      <c r="X10" s="52">
        <v>265</v>
      </c>
      <c r="Y10" s="52">
        <v>2.5990000000000002</v>
      </c>
      <c r="Z10" s="56">
        <v>8.3879999999999999</v>
      </c>
      <c r="AA10" s="56"/>
      <c r="AB10" s="52"/>
      <c r="AC10" s="52"/>
      <c r="AD10" s="52"/>
      <c r="AE10" s="52"/>
      <c r="AF10" s="52"/>
      <c r="AG10" s="54">
        <f>AVERAGE(Q10,U10,Y10)</f>
        <v>2.2533333333333334</v>
      </c>
      <c r="AI10" s="53">
        <f>AVERAGE(AG10:AG13)</f>
        <v>2.2878333333333334</v>
      </c>
      <c r="AJ10" s="59"/>
    </row>
    <row r="11" spans="1:41" x14ac:dyDescent="0.25">
      <c r="A11" s="52">
        <v>127</v>
      </c>
      <c r="B11" s="51">
        <v>6</v>
      </c>
      <c r="C11" s="52">
        <v>4</v>
      </c>
      <c r="D11" s="52">
        <v>4.0999999999999996</v>
      </c>
      <c r="E11" s="52">
        <v>2.8</v>
      </c>
      <c r="F11" s="52">
        <v>452.5</v>
      </c>
      <c r="G11" s="49">
        <v>4.4370000000000003</v>
      </c>
      <c r="I11" s="54"/>
      <c r="J11" s="54"/>
      <c r="N11" s="52">
        <v>102</v>
      </c>
      <c r="O11" s="51">
        <v>6</v>
      </c>
      <c r="P11" s="52">
        <v>263.3</v>
      </c>
      <c r="Q11" s="49">
        <v>2.5819999999999999</v>
      </c>
      <c r="R11" s="57">
        <v>7.0719999999999992</v>
      </c>
      <c r="S11" s="56"/>
      <c r="T11" s="52">
        <v>247.5</v>
      </c>
      <c r="U11" s="52">
        <v>2.427</v>
      </c>
      <c r="V11" s="56">
        <v>7.9880000000000004</v>
      </c>
      <c r="W11" s="56"/>
      <c r="X11" s="52">
        <v>270.10000000000002</v>
      </c>
      <c r="Y11" s="52">
        <v>2.6480000000000001</v>
      </c>
      <c r="Z11" s="56">
        <v>6.431</v>
      </c>
      <c r="AA11" s="56"/>
      <c r="AB11" s="52"/>
      <c r="AC11" s="52"/>
      <c r="AD11" s="52"/>
      <c r="AE11" s="52"/>
      <c r="AF11" s="52"/>
      <c r="AG11" s="54">
        <f>AVERAGE(Q11,U11,Y11)</f>
        <v>2.5523333333333333</v>
      </c>
      <c r="AI11" s="53"/>
    </row>
    <row r="12" spans="1:41" x14ac:dyDescent="0.25">
      <c r="A12" s="52">
        <v>128</v>
      </c>
      <c r="B12" s="51">
        <v>6</v>
      </c>
      <c r="C12" s="52">
        <v>4</v>
      </c>
      <c r="D12" s="52">
        <v>3.8</v>
      </c>
      <c r="E12" s="52">
        <v>2.7</v>
      </c>
      <c r="F12" s="52">
        <v>267.7</v>
      </c>
      <c r="G12" s="49">
        <v>2.625</v>
      </c>
      <c r="I12" s="54"/>
      <c r="J12" s="54"/>
      <c r="N12" s="52">
        <v>127</v>
      </c>
      <c r="O12" s="51">
        <v>6</v>
      </c>
      <c r="P12" s="52">
        <v>248</v>
      </c>
      <c r="Q12" s="49">
        <v>2.4319999999999999</v>
      </c>
      <c r="R12" s="57">
        <v>7.2990000000000004</v>
      </c>
      <c r="S12" s="56"/>
      <c r="T12" s="58"/>
      <c r="V12" s="59"/>
      <c r="W12" s="56"/>
      <c r="X12" s="52">
        <v>188</v>
      </c>
      <c r="Y12" s="52">
        <v>1.843</v>
      </c>
      <c r="Z12" s="56">
        <v>7.3689999999999998</v>
      </c>
      <c r="AA12" s="56"/>
      <c r="AB12" s="52">
        <v>252.1</v>
      </c>
      <c r="AC12" s="52">
        <v>2.472</v>
      </c>
      <c r="AD12" s="52">
        <v>6.2709999999999999</v>
      </c>
      <c r="AE12" s="52"/>
      <c r="AF12" s="52"/>
      <c r="AG12" s="54">
        <f>AVERAGE(Q12,AC12,Y12)</f>
        <v>2.2490000000000001</v>
      </c>
      <c r="AI12" s="53"/>
    </row>
    <row r="13" spans="1:41" x14ac:dyDescent="0.25">
      <c r="A13" s="52">
        <v>87</v>
      </c>
      <c r="B13" s="51">
        <v>9</v>
      </c>
      <c r="C13" s="52">
        <v>4</v>
      </c>
      <c r="D13" s="52">
        <v>4.4000000000000004</v>
      </c>
      <c r="E13" s="52">
        <v>2.7</v>
      </c>
      <c r="F13" s="52">
        <v>529.6</v>
      </c>
      <c r="G13" s="49">
        <v>5.1929999999999996</v>
      </c>
      <c r="I13" s="54">
        <f>AVERAGE(G13:G16)</f>
        <v>5.7597500000000004</v>
      </c>
      <c r="J13" s="54">
        <f>STDEV(G13:G16)/SQRT(COUNT(G13:G16))</f>
        <v>0.95742531257882646</v>
      </c>
      <c r="K13" s="41">
        <f>COUNT(G13:G16)</f>
        <v>4</v>
      </c>
      <c r="N13" s="52">
        <v>128</v>
      </c>
      <c r="O13" s="51">
        <v>6</v>
      </c>
      <c r="P13" s="52">
        <v>231.7</v>
      </c>
      <c r="Q13" s="49">
        <v>2.2719999999999998</v>
      </c>
      <c r="R13" s="57">
        <v>7.4220000000000006</v>
      </c>
      <c r="S13" s="56"/>
      <c r="T13" s="52">
        <v>161.4</v>
      </c>
      <c r="U13" s="52">
        <v>1.583</v>
      </c>
      <c r="V13" s="56">
        <v>7.3840000000000003</v>
      </c>
      <c r="W13" s="56"/>
      <c r="X13" s="52">
        <v>248.3</v>
      </c>
      <c r="Y13" s="52">
        <v>2.4350000000000001</v>
      </c>
      <c r="Z13" s="56">
        <v>6.6840000000000002</v>
      </c>
      <c r="AA13" s="56"/>
      <c r="AB13" s="52"/>
      <c r="AC13" s="52"/>
      <c r="AD13" s="52"/>
      <c r="AE13" s="52"/>
      <c r="AF13" s="52"/>
      <c r="AG13" s="54">
        <f>AVERAGE(Q13,U13,Y13)</f>
        <v>2.0966666666666662</v>
      </c>
      <c r="AI13" s="53"/>
    </row>
    <row r="14" spans="1:41" x14ac:dyDescent="0.25">
      <c r="A14" s="52">
        <v>88</v>
      </c>
      <c r="B14" s="51">
        <v>9</v>
      </c>
      <c r="C14" s="52">
        <v>4</v>
      </c>
      <c r="D14" s="52">
        <v>3.8</v>
      </c>
      <c r="E14" s="52">
        <v>3.2</v>
      </c>
      <c r="F14" s="52">
        <v>495.5</v>
      </c>
      <c r="G14" s="49">
        <v>4.859</v>
      </c>
      <c r="I14" s="54"/>
      <c r="J14" s="54"/>
      <c r="N14" s="52">
        <v>87</v>
      </c>
      <c r="O14" s="51">
        <v>9</v>
      </c>
      <c r="P14" s="52">
        <v>150</v>
      </c>
      <c r="Q14" s="49">
        <v>1.4710000000000001</v>
      </c>
      <c r="R14" s="57">
        <v>5</v>
      </c>
      <c r="S14" s="56"/>
      <c r="T14" s="52">
        <v>244</v>
      </c>
      <c r="U14" s="52">
        <v>2.3929999999999998</v>
      </c>
      <c r="V14" s="56">
        <v>6.7919999999999998</v>
      </c>
      <c r="W14" s="56"/>
      <c r="X14" s="52">
        <v>142.9</v>
      </c>
      <c r="Y14" s="52">
        <v>1.4019999999999999</v>
      </c>
      <c r="Z14" s="56">
        <v>6.5110000000000001</v>
      </c>
      <c r="AA14" s="56"/>
      <c r="AB14" s="52"/>
      <c r="AC14" s="52"/>
      <c r="AD14" s="52"/>
      <c r="AE14" s="52"/>
      <c r="AF14" s="52"/>
      <c r="AG14" s="54">
        <f>AVERAGE(Q14,U14,Y14)</f>
        <v>1.7553333333333334</v>
      </c>
      <c r="AI14" s="53">
        <f>AVERAGE(AG14:AG17)</f>
        <v>2.1078888888888887</v>
      </c>
    </row>
    <row r="15" spans="1:41" x14ac:dyDescent="0.25">
      <c r="A15" s="52">
        <v>113</v>
      </c>
      <c r="B15" s="51">
        <v>9</v>
      </c>
      <c r="C15" s="52">
        <v>4</v>
      </c>
      <c r="D15" s="52">
        <v>4.3</v>
      </c>
      <c r="E15" s="52">
        <v>3.7</v>
      </c>
      <c r="F15" s="52">
        <v>876</v>
      </c>
      <c r="G15" s="49">
        <v>8.59</v>
      </c>
      <c r="I15" s="54"/>
      <c r="J15" s="54"/>
      <c r="N15" s="52">
        <v>88</v>
      </c>
      <c r="O15" s="51">
        <v>9</v>
      </c>
      <c r="P15" s="52">
        <v>286.3</v>
      </c>
      <c r="Q15" s="49">
        <v>2.8069999999999999</v>
      </c>
      <c r="R15" s="57">
        <v>7.1809999999999992</v>
      </c>
      <c r="S15" s="56"/>
      <c r="T15" s="52">
        <v>159.6</v>
      </c>
      <c r="U15" s="52">
        <v>1.5649999999999999</v>
      </c>
      <c r="V15" s="56">
        <v>7.6829999999999998</v>
      </c>
      <c r="W15" s="56"/>
      <c r="X15" s="52">
        <v>282.39999999999998</v>
      </c>
      <c r="Y15" s="52">
        <v>2.7690000000000001</v>
      </c>
      <c r="Z15" s="56">
        <v>6.8179999999999996</v>
      </c>
      <c r="AA15" s="56"/>
      <c r="AB15" s="52"/>
      <c r="AC15" s="52"/>
      <c r="AD15" s="52"/>
      <c r="AE15" s="52"/>
      <c r="AF15" s="52"/>
      <c r="AG15" s="54">
        <f>AVERAGE(Q15,U15,Y15)</f>
        <v>2.3803333333333332</v>
      </c>
      <c r="AI15" s="53"/>
    </row>
    <row r="16" spans="1:41" x14ac:dyDescent="0.25">
      <c r="A16" s="52">
        <v>114</v>
      </c>
      <c r="B16" s="51">
        <v>9</v>
      </c>
      <c r="C16" s="52">
        <v>4</v>
      </c>
      <c r="D16" s="52">
        <v>4.8</v>
      </c>
      <c r="E16" s="52">
        <v>2.9</v>
      </c>
      <c r="F16" s="52">
        <v>448.3</v>
      </c>
      <c r="G16" s="49">
        <v>4.3970000000000002</v>
      </c>
      <c r="I16" s="54"/>
      <c r="J16" s="54"/>
      <c r="N16" s="52">
        <v>113</v>
      </c>
      <c r="O16" s="51">
        <v>9</v>
      </c>
      <c r="P16" s="58"/>
      <c r="Q16" s="49"/>
      <c r="R16" s="57"/>
      <c r="S16" s="56"/>
      <c r="T16" s="58"/>
      <c r="U16" s="52"/>
      <c r="V16" s="59"/>
      <c r="W16" s="56"/>
      <c r="X16" s="58"/>
      <c r="Y16" s="52"/>
      <c r="Z16" s="56"/>
      <c r="AA16" s="56"/>
      <c r="AB16" s="52"/>
      <c r="AC16" s="52"/>
      <c r="AD16" s="52"/>
      <c r="AE16" s="52"/>
      <c r="AF16" s="52"/>
      <c r="AG16" s="54"/>
      <c r="AI16" s="53"/>
    </row>
    <row r="17" spans="1:37" x14ac:dyDescent="0.25">
      <c r="A17" s="52">
        <v>95</v>
      </c>
      <c r="B17" s="51">
        <v>12</v>
      </c>
      <c r="C17" s="52">
        <v>4</v>
      </c>
      <c r="D17" s="52">
        <v>4.4000000000000004</v>
      </c>
      <c r="E17" s="52">
        <v>2.8</v>
      </c>
      <c r="F17" s="52">
        <v>602.20000000000005</v>
      </c>
      <c r="G17" s="49">
        <v>5.9050000000000002</v>
      </c>
      <c r="I17" s="54">
        <f>AVERAGE(G17:G20)</f>
        <v>5.6193333333333335</v>
      </c>
      <c r="J17" s="54">
        <f>STDEV(G17:G20)/SQRT(COUNT(G17:G20))</f>
        <v>0.23974036882520325</v>
      </c>
      <c r="K17" s="41">
        <f>COUNT(G17:G20)</f>
        <v>3</v>
      </c>
      <c r="N17" s="52">
        <v>114</v>
      </c>
      <c r="O17" s="51">
        <v>9</v>
      </c>
      <c r="P17" s="52">
        <v>239</v>
      </c>
      <c r="Q17" s="49">
        <v>2.3439999999999999</v>
      </c>
      <c r="R17" s="57">
        <v>8.6280000000000001</v>
      </c>
      <c r="S17" s="56"/>
      <c r="T17" s="52">
        <v>228.5</v>
      </c>
      <c r="U17" s="52">
        <v>2.2400000000000002</v>
      </c>
      <c r="V17" s="56">
        <v>5.72</v>
      </c>
      <c r="W17" s="56"/>
      <c r="X17" s="52">
        <v>201.9</v>
      </c>
      <c r="Y17" s="52">
        <v>1.98</v>
      </c>
      <c r="Z17" s="56">
        <v>6.2939999999999996</v>
      </c>
      <c r="AA17" s="56"/>
      <c r="AB17" s="52"/>
      <c r="AC17" s="52"/>
      <c r="AD17" s="52"/>
      <c r="AE17" s="52"/>
      <c r="AF17" s="52"/>
      <c r="AG17" s="54">
        <f>AVERAGE(Q17,U17,Y17)</f>
        <v>2.1880000000000002</v>
      </c>
      <c r="AI17" s="53"/>
    </row>
    <row r="18" spans="1:37" x14ac:dyDescent="0.25">
      <c r="A18" s="52">
        <v>96</v>
      </c>
      <c r="B18" s="51">
        <v>12</v>
      </c>
      <c r="C18" s="52">
        <v>4</v>
      </c>
      <c r="D18" s="52">
        <v>4.0999999999999996</v>
      </c>
      <c r="E18" s="52">
        <v>2.9</v>
      </c>
      <c r="F18" s="52">
        <v>592.4</v>
      </c>
      <c r="G18" s="49">
        <v>5.81</v>
      </c>
      <c r="I18" s="54"/>
      <c r="J18" s="54"/>
      <c r="N18" s="52">
        <v>95</v>
      </c>
      <c r="O18" s="51">
        <v>12</v>
      </c>
      <c r="P18" s="52">
        <v>205.2</v>
      </c>
      <c r="Q18" s="49">
        <v>2.012</v>
      </c>
      <c r="R18" s="57">
        <v>7.8369999999999997</v>
      </c>
      <c r="S18" s="56"/>
      <c r="T18" s="52">
        <v>279.39999999999998</v>
      </c>
      <c r="U18" s="52">
        <v>2.74</v>
      </c>
      <c r="V18" s="56">
        <v>8.4060000000000006</v>
      </c>
      <c r="W18" s="56"/>
      <c r="X18" s="52">
        <v>260.5</v>
      </c>
      <c r="Y18" s="52">
        <v>2.5550000000000002</v>
      </c>
      <c r="Z18" s="56">
        <v>8.0660000000000007</v>
      </c>
      <c r="AA18" s="56"/>
      <c r="AB18" s="52"/>
      <c r="AC18" s="52"/>
      <c r="AD18" s="52"/>
      <c r="AE18" s="52"/>
      <c r="AF18" s="52"/>
      <c r="AG18" s="54">
        <f>AVERAGE(Q18,U18,Y18)</f>
        <v>2.4356666666666666</v>
      </c>
      <c r="AI18" s="53">
        <f>AVERAGE(AG18:AG21)</f>
        <v>2.376583333333333</v>
      </c>
    </row>
    <row r="19" spans="1:37" x14ac:dyDescent="0.25">
      <c r="A19" s="52">
        <v>129</v>
      </c>
      <c r="B19" s="51">
        <v>12</v>
      </c>
      <c r="C19" s="52">
        <v>4</v>
      </c>
      <c r="D19" s="52">
        <v>4.4000000000000004</v>
      </c>
      <c r="E19" s="52">
        <v>2.8</v>
      </c>
      <c r="F19" s="52">
        <v>524.5</v>
      </c>
      <c r="G19" s="49">
        <v>5.1429999999999998</v>
      </c>
      <c r="I19" s="54"/>
      <c r="J19" s="54"/>
      <c r="N19" s="52">
        <v>96</v>
      </c>
      <c r="O19" s="51">
        <v>12</v>
      </c>
      <c r="P19" s="58"/>
      <c r="Q19" s="49"/>
      <c r="R19" s="57"/>
      <c r="S19" s="56"/>
      <c r="T19" s="52">
        <v>209.6</v>
      </c>
      <c r="U19" s="52">
        <v>2.056</v>
      </c>
      <c r="V19" s="56">
        <v>6.5869999999999997</v>
      </c>
      <c r="W19" s="56"/>
      <c r="X19" s="52">
        <v>232.7</v>
      </c>
      <c r="Y19" s="52">
        <v>2.282</v>
      </c>
      <c r="Z19" s="56">
        <v>6.5650000000000004</v>
      </c>
      <c r="AA19" s="56"/>
      <c r="AB19" s="52"/>
      <c r="AC19" s="52"/>
      <c r="AD19" s="52"/>
      <c r="AE19" s="52"/>
      <c r="AF19" s="52"/>
      <c r="AG19" s="54">
        <f>AVERAGE(Q19,U19,Y19)</f>
        <v>2.169</v>
      </c>
      <c r="AI19" s="53"/>
    </row>
    <row r="20" spans="1:37" x14ac:dyDescent="0.25">
      <c r="A20" s="52">
        <v>130</v>
      </c>
      <c r="B20" s="51">
        <v>12</v>
      </c>
      <c r="C20" s="52">
        <v>4</v>
      </c>
      <c r="D20" s="52">
        <v>3.5</v>
      </c>
      <c r="E20" s="52">
        <v>2.4</v>
      </c>
      <c r="F20" s="52" t="s">
        <v>6</v>
      </c>
      <c r="G20" s="49"/>
      <c r="I20" s="54"/>
      <c r="J20" s="54"/>
      <c r="N20" s="52">
        <v>129</v>
      </c>
      <c r="O20" s="51">
        <v>12</v>
      </c>
      <c r="P20" s="52">
        <v>261.7</v>
      </c>
      <c r="Q20" s="49">
        <v>2.5659999999999998</v>
      </c>
      <c r="R20" s="57">
        <v>7.5190000000000001</v>
      </c>
      <c r="S20" s="56"/>
      <c r="T20" s="52">
        <v>250.9</v>
      </c>
      <c r="U20" s="52">
        <v>2.4609999999999999</v>
      </c>
      <c r="V20" s="56">
        <v>5.98</v>
      </c>
      <c r="W20" s="56"/>
      <c r="X20" s="52">
        <v>198.1</v>
      </c>
      <c r="Y20" s="52">
        <v>1.9430000000000001</v>
      </c>
      <c r="Z20" s="56">
        <v>6.0650000000000004</v>
      </c>
      <c r="AA20" s="56"/>
      <c r="AB20" s="52"/>
      <c r="AC20" s="52"/>
      <c r="AD20" s="52"/>
      <c r="AE20" s="52"/>
      <c r="AF20" s="52"/>
      <c r="AG20" s="54">
        <f>AVERAGE(Q20,U20,Y20)</f>
        <v>2.3233333333333328</v>
      </c>
      <c r="AI20" s="53"/>
    </row>
    <row r="21" spans="1:37" x14ac:dyDescent="0.25">
      <c r="A21" s="52">
        <v>75</v>
      </c>
      <c r="B21" s="51">
        <v>15</v>
      </c>
      <c r="C21" s="45"/>
      <c r="D21" s="45">
        <v>4.4000000000000004</v>
      </c>
      <c r="E21" s="45">
        <v>2.7</v>
      </c>
      <c r="F21" s="45">
        <v>422.9</v>
      </c>
      <c r="G21" s="49">
        <v>4.1479999999999997</v>
      </c>
      <c r="I21" s="54">
        <f>AVERAGE(G21:G24)</f>
        <v>4.7223333333333333</v>
      </c>
      <c r="J21" s="54">
        <f>STDEV(G21:G24)/SQRT(COUNT(G21:G24))</f>
        <v>1.101846984738706</v>
      </c>
      <c r="K21" s="41">
        <f>COUNT(G21:G24)</f>
        <v>3</v>
      </c>
      <c r="N21" s="52">
        <v>130</v>
      </c>
      <c r="O21" s="51">
        <v>12</v>
      </c>
      <c r="P21" s="52">
        <v>268.39999999999998</v>
      </c>
      <c r="Q21" s="49">
        <v>2.6320000000000001</v>
      </c>
      <c r="R21" s="57">
        <v>8.1470000000000002</v>
      </c>
      <c r="S21" s="56"/>
      <c r="T21" s="58"/>
      <c r="U21" s="52"/>
      <c r="V21" s="56"/>
      <c r="W21" s="56"/>
      <c r="X21" s="52">
        <v>269</v>
      </c>
      <c r="Y21" s="52">
        <v>2.6379999999999999</v>
      </c>
      <c r="Z21" s="56">
        <v>7.2519999999999998</v>
      </c>
      <c r="AA21" s="56"/>
      <c r="AB21" s="52">
        <v>251.4</v>
      </c>
      <c r="AC21" s="52">
        <v>2.4649999999999999</v>
      </c>
      <c r="AD21" s="52">
        <v>7.5250000000000004</v>
      </c>
      <c r="AE21" s="52"/>
      <c r="AF21" s="52"/>
      <c r="AG21" s="54">
        <f>AVERAGE(Q21,AC21,Y21)</f>
        <v>2.5783333333333331</v>
      </c>
      <c r="AI21" s="53"/>
    </row>
    <row r="22" spans="1:37" x14ac:dyDescent="0.25">
      <c r="A22" s="52">
        <v>76</v>
      </c>
      <c r="B22" s="51">
        <v>15</v>
      </c>
      <c r="C22" s="52">
        <v>4</v>
      </c>
      <c r="D22" s="52">
        <v>3.2</v>
      </c>
      <c r="E22" s="52">
        <v>2.7</v>
      </c>
      <c r="F22" s="52">
        <v>323</v>
      </c>
      <c r="G22" s="49">
        <v>3.1669999999999998</v>
      </c>
      <c r="I22" s="54"/>
      <c r="J22" s="54"/>
      <c r="N22" s="52">
        <v>75</v>
      </c>
      <c r="O22" s="51">
        <v>15</v>
      </c>
      <c r="P22" s="52">
        <v>271.3</v>
      </c>
      <c r="Q22" s="49">
        <v>2.66</v>
      </c>
      <c r="R22" s="57">
        <v>7.6310000000000002</v>
      </c>
      <c r="S22" s="56"/>
      <c r="T22" s="52">
        <v>223.3</v>
      </c>
      <c r="U22" s="52">
        <v>2.1890000000000001</v>
      </c>
      <c r="V22" s="56">
        <v>7.1769999999999996</v>
      </c>
      <c r="W22" s="56"/>
      <c r="X22" s="52">
        <v>183.8</v>
      </c>
      <c r="Y22" s="52">
        <v>1.8029999999999999</v>
      </c>
      <c r="Z22" s="56">
        <v>8.5739999999999998</v>
      </c>
      <c r="AA22" s="56"/>
      <c r="AB22" s="52"/>
      <c r="AC22" s="52"/>
      <c r="AD22" s="52"/>
      <c r="AE22" s="52"/>
      <c r="AF22" s="52"/>
      <c r="AG22" s="54">
        <f>AVERAGE(Q22,U22,Y22)</f>
        <v>2.2173333333333334</v>
      </c>
      <c r="AI22" s="53">
        <f>AVERAGE(AG22:AG25)</f>
        <v>2.6625555555555551</v>
      </c>
    </row>
    <row r="23" spans="1:37" x14ac:dyDescent="0.25">
      <c r="A23" s="52">
        <v>117</v>
      </c>
      <c r="B23" s="51">
        <v>15</v>
      </c>
      <c r="C23" s="52">
        <v>4</v>
      </c>
      <c r="D23" s="52">
        <v>3.8</v>
      </c>
      <c r="E23" s="52">
        <v>2.6</v>
      </c>
      <c r="F23" s="52">
        <v>695.9</v>
      </c>
      <c r="G23" s="49">
        <v>6.8520000000000003</v>
      </c>
      <c r="I23" s="54"/>
      <c r="J23" s="54"/>
      <c r="N23" s="52">
        <v>76</v>
      </c>
      <c r="O23" s="51">
        <v>15</v>
      </c>
      <c r="P23" s="52">
        <v>351.8</v>
      </c>
      <c r="Q23" s="49">
        <v>3.45</v>
      </c>
      <c r="R23" s="57">
        <v>6.8350000000000009</v>
      </c>
      <c r="S23" s="56"/>
      <c r="T23" s="52">
        <v>268.7</v>
      </c>
      <c r="U23" s="52">
        <v>2.6349999999999998</v>
      </c>
      <c r="V23" s="56">
        <v>6.875</v>
      </c>
      <c r="W23" s="56"/>
      <c r="X23" s="52">
        <v>324.5</v>
      </c>
      <c r="Y23" s="52">
        <v>3.1819999999999999</v>
      </c>
      <c r="Z23" s="56">
        <v>8.5120000000000005</v>
      </c>
      <c r="AA23" s="56"/>
      <c r="AB23" s="52"/>
      <c r="AC23" s="52"/>
      <c r="AD23" s="52"/>
      <c r="AE23" s="52"/>
      <c r="AF23" s="52"/>
      <c r="AG23" s="54">
        <f>AVERAGE(Q23,U23,Y23)</f>
        <v>3.089</v>
      </c>
      <c r="AI23" s="53"/>
    </row>
    <row r="24" spans="1:37" x14ac:dyDescent="0.25">
      <c r="A24" s="52">
        <v>118</v>
      </c>
      <c r="B24" s="51">
        <v>15</v>
      </c>
      <c r="C24" s="66" t="s">
        <v>19</v>
      </c>
      <c r="D24" s="66"/>
      <c r="E24" s="66"/>
      <c r="F24" s="66"/>
      <c r="G24" s="67"/>
      <c r="H24" s="66"/>
      <c r="I24" s="68"/>
      <c r="J24" s="68"/>
      <c r="K24" s="66"/>
      <c r="N24" s="52">
        <v>117</v>
      </c>
      <c r="O24" s="51">
        <v>15</v>
      </c>
      <c r="P24" s="52">
        <v>258.10000000000002</v>
      </c>
      <c r="Q24" s="49">
        <v>2.5310000000000001</v>
      </c>
      <c r="R24" s="57">
        <v>7.2409999999999997</v>
      </c>
      <c r="S24" s="56"/>
      <c r="T24" s="52">
        <v>210.9</v>
      </c>
      <c r="U24" s="52">
        <v>2.0680000000000001</v>
      </c>
      <c r="V24" s="56">
        <v>6.2839999999999998</v>
      </c>
      <c r="W24" s="56"/>
      <c r="X24" s="52">
        <v>351.3</v>
      </c>
      <c r="Y24" s="52">
        <v>3.4449999999999998</v>
      </c>
      <c r="Z24" s="56">
        <v>5.7130000000000001</v>
      </c>
      <c r="AA24" s="56"/>
      <c r="AB24" s="52"/>
      <c r="AC24" s="52"/>
      <c r="AD24" s="52"/>
      <c r="AE24" s="52"/>
      <c r="AF24" s="52"/>
      <c r="AG24" s="54">
        <f>AVERAGE(Q24,U24,Y24)</f>
        <v>2.6813333333333333</v>
      </c>
      <c r="AI24" s="53"/>
    </row>
    <row r="25" spans="1:37" x14ac:dyDescent="0.25">
      <c r="A25" s="52">
        <v>103</v>
      </c>
      <c r="B25" s="51">
        <v>18</v>
      </c>
      <c r="C25" s="52">
        <v>4</v>
      </c>
      <c r="D25" s="52">
        <v>4</v>
      </c>
      <c r="E25" s="52">
        <v>2.2999999999999998</v>
      </c>
      <c r="F25" s="52">
        <v>311.39999999999998</v>
      </c>
      <c r="G25" s="49">
        <v>3.0539999999999998</v>
      </c>
      <c r="I25" s="54">
        <f>AVERAGE(G25:G27)</f>
        <v>3.7620000000000005</v>
      </c>
      <c r="J25" s="54">
        <f>STDEV(G25:G27)/SQRT(COUNT(G25:G27))</f>
        <v>1.0858532743116502</v>
      </c>
      <c r="K25" s="41">
        <f>COUNT(G25:G27)</f>
        <v>3</v>
      </c>
      <c r="L25" s="69"/>
      <c r="M25" s="69"/>
      <c r="N25" s="52">
        <v>118</v>
      </c>
      <c r="O25" s="51">
        <v>15</v>
      </c>
      <c r="P25" s="66" t="s">
        <v>19</v>
      </c>
      <c r="Q25" s="67"/>
      <c r="R25" s="68"/>
      <c r="S25" s="70"/>
      <c r="T25" s="66"/>
      <c r="U25" s="66"/>
      <c r="V25" s="70"/>
      <c r="W25" s="70"/>
      <c r="X25" s="66"/>
      <c r="Y25" s="66"/>
      <c r="Z25" s="73"/>
      <c r="AA25" s="73"/>
      <c r="AB25" s="66"/>
      <c r="AC25" s="66"/>
      <c r="AD25" s="66"/>
      <c r="AE25" s="66"/>
      <c r="AF25" s="66"/>
      <c r="AG25" s="68"/>
      <c r="AH25" s="66"/>
      <c r="AI25" s="72"/>
      <c r="AJ25" s="66"/>
      <c r="AK25" s="66"/>
    </row>
    <row r="26" spans="1:37" x14ac:dyDescent="0.25">
      <c r="A26" s="52">
        <v>104</v>
      </c>
      <c r="B26" s="51">
        <v>18</v>
      </c>
      <c r="C26" s="52">
        <v>4</v>
      </c>
      <c r="D26" s="52">
        <v>4.4000000000000004</v>
      </c>
      <c r="E26" s="52">
        <v>2.8</v>
      </c>
      <c r="F26" s="52">
        <v>601</v>
      </c>
      <c r="G26" s="49">
        <v>5.8940000000000001</v>
      </c>
      <c r="N26" s="52">
        <v>103</v>
      </c>
      <c r="O26" s="51">
        <v>18</v>
      </c>
      <c r="P26" s="52">
        <v>235.2</v>
      </c>
      <c r="Q26" s="49">
        <v>2.3069999999999999</v>
      </c>
      <c r="R26" s="57">
        <v>7.5</v>
      </c>
      <c r="S26" s="56"/>
      <c r="T26" s="52">
        <v>263.60000000000002</v>
      </c>
      <c r="U26" s="52">
        <v>2.585</v>
      </c>
      <c r="V26" s="56">
        <v>7.4740000000000002</v>
      </c>
      <c r="W26" s="56"/>
      <c r="X26" s="52">
        <v>160.80000000000001</v>
      </c>
      <c r="Y26" s="52">
        <v>1.577</v>
      </c>
      <c r="Z26" s="56">
        <v>6.9279999999999999</v>
      </c>
      <c r="AA26" s="56"/>
      <c r="AB26" s="52"/>
      <c r="AC26" s="52"/>
      <c r="AD26" s="52"/>
      <c r="AE26" s="52"/>
      <c r="AF26" s="52"/>
      <c r="AG26" s="54">
        <f>AVERAGE(Q26,U26,Y26)</f>
        <v>2.156333333333333</v>
      </c>
      <c r="AI26" s="53">
        <f>AVERAGE(AG26:AG29)</f>
        <v>2.0804583333333335</v>
      </c>
    </row>
    <row r="27" spans="1:37" x14ac:dyDescent="0.25">
      <c r="A27" s="52">
        <v>132</v>
      </c>
      <c r="B27" s="51">
        <v>18</v>
      </c>
      <c r="C27" s="52">
        <v>4</v>
      </c>
      <c r="D27" s="52">
        <v>3.9</v>
      </c>
      <c r="E27" s="52">
        <v>2.5</v>
      </c>
      <c r="F27" s="52">
        <v>238.4</v>
      </c>
      <c r="G27" s="49">
        <v>2.3380000000000001</v>
      </c>
      <c r="N27" s="52">
        <v>104</v>
      </c>
      <c r="O27" s="51">
        <v>18</v>
      </c>
      <c r="P27" s="52">
        <v>275.89999999999998</v>
      </c>
      <c r="Q27" s="49">
        <v>2.7050000000000001</v>
      </c>
      <c r="R27" s="57">
        <v>7.9550000000000001</v>
      </c>
      <c r="S27" s="56"/>
      <c r="T27" s="52">
        <v>201.1</v>
      </c>
      <c r="U27" s="52">
        <v>1.972</v>
      </c>
      <c r="V27" s="56">
        <v>5.9020000000000001</v>
      </c>
      <c r="W27" s="56"/>
      <c r="X27" s="52">
        <v>199.6</v>
      </c>
      <c r="Y27" s="52">
        <v>1.958</v>
      </c>
      <c r="Z27" s="56">
        <v>6.2839999999999998</v>
      </c>
      <c r="AA27" s="56"/>
      <c r="AB27" s="52"/>
      <c r="AC27" s="52"/>
      <c r="AD27" s="52"/>
      <c r="AE27" s="52"/>
      <c r="AF27" s="52"/>
      <c r="AG27" s="54">
        <f>AVERAGE(Q27,U27,Y27)</f>
        <v>2.2116666666666664</v>
      </c>
      <c r="AI27" s="49"/>
    </row>
    <row r="28" spans="1:37" x14ac:dyDescent="0.25">
      <c r="N28" s="52">
        <v>131</v>
      </c>
      <c r="O28" s="51">
        <v>18</v>
      </c>
      <c r="P28" s="52">
        <v>164.7</v>
      </c>
      <c r="Q28" s="49">
        <v>1.615</v>
      </c>
      <c r="R28" s="57">
        <v>7.5</v>
      </c>
      <c r="S28" s="56"/>
      <c r="T28" s="52">
        <v>278.3</v>
      </c>
      <c r="U28" s="52">
        <v>2.7290000000000001</v>
      </c>
      <c r="V28" s="56">
        <v>5.87</v>
      </c>
      <c r="W28" s="56"/>
      <c r="X28" s="52">
        <v>310.60000000000002</v>
      </c>
      <c r="Y28" s="52">
        <v>3.0459999999999998</v>
      </c>
      <c r="Z28" s="56">
        <v>7.9020000000000001</v>
      </c>
      <c r="AA28" s="56"/>
      <c r="AB28" s="52"/>
      <c r="AC28" s="52"/>
      <c r="AD28" s="52"/>
      <c r="AE28" s="52"/>
      <c r="AF28" s="52"/>
      <c r="AG28" s="54">
        <f>AVERAGE(Q28,U28,Y28)</f>
        <v>2.4633333333333334</v>
      </c>
      <c r="AI28" s="49"/>
    </row>
    <row r="29" spans="1:37" x14ac:dyDescent="0.25">
      <c r="N29" s="52">
        <v>132</v>
      </c>
      <c r="O29" s="51">
        <v>18</v>
      </c>
      <c r="P29" s="52">
        <v>127.3</v>
      </c>
      <c r="Q29" s="49">
        <v>1.248</v>
      </c>
      <c r="R29" s="57">
        <v>5.9870000000000001</v>
      </c>
      <c r="S29" s="56"/>
      <c r="T29" s="52">
        <v>176.7</v>
      </c>
      <c r="U29" s="52">
        <v>1.7330000000000001</v>
      </c>
      <c r="V29" s="56">
        <v>5.6390000000000002</v>
      </c>
      <c r="W29" s="56"/>
      <c r="X29" s="58"/>
      <c r="Y29" s="52"/>
      <c r="Z29" s="52"/>
      <c r="AA29" s="52"/>
      <c r="AB29" s="52"/>
      <c r="AC29" s="52"/>
      <c r="AD29" s="52"/>
      <c r="AE29" s="52"/>
      <c r="AF29" s="52"/>
      <c r="AG29" s="54">
        <f>AVERAGE(Q29,U29,Y29)</f>
        <v>1.4904999999999999</v>
      </c>
      <c r="AI29" s="49"/>
    </row>
    <row r="31" spans="1:37" x14ac:dyDescent="0.25">
      <c r="A31" s="61" t="s">
        <v>14</v>
      </c>
      <c r="B31" s="61" t="s">
        <v>7</v>
      </c>
      <c r="C31" s="61"/>
      <c r="D31" s="62">
        <f>AVERAGE(D6:D27)</f>
        <v>4.1631578947368428</v>
      </c>
      <c r="E31" s="62">
        <f>AVERAGE(E6:E27)</f>
        <v>2.7789473684210524</v>
      </c>
      <c r="F31" s="61"/>
      <c r="G31" s="62">
        <f>AVERAGE(G6:G27)</f>
        <v>4.8582222222222224</v>
      </c>
      <c r="H31" s="61"/>
      <c r="I31" s="61"/>
      <c r="J31" s="61"/>
      <c r="K31" s="61"/>
    </row>
    <row r="32" spans="1:37" x14ac:dyDescent="0.25">
      <c r="A32" s="61"/>
      <c r="B32" s="61" t="s">
        <v>8</v>
      </c>
      <c r="C32" s="61"/>
      <c r="D32" s="62">
        <f>STDEV(D6:D27)/SQRT(COUNT(D6:D27))</f>
        <v>9.6793784029008567E-2</v>
      </c>
      <c r="E32" s="62">
        <f>STDEV(E6:E27)/SQRT(COUNT(E6:E27))</f>
        <v>6.821832314113592E-2</v>
      </c>
      <c r="F32" s="61"/>
      <c r="G32" s="62">
        <f>STDEV(G6:G27)/SQRT(COUNT(G6:G27))</f>
        <v>0.37439057718467839</v>
      </c>
      <c r="H32" s="61"/>
      <c r="I32" s="61"/>
      <c r="J32" s="61"/>
      <c r="K32" s="61"/>
    </row>
    <row r="33" spans="1:37" x14ac:dyDescent="0.25">
      <c r="A33" s="61"/>
      <c r="B33" s="61" t="s">
        <v>9</v>
      </c>
      <c r="C33" s="61"/>
      <c r="D33" s="61">
        <f>COUNT(D6:D27)</f>
        <v>19</v>
      </c>
      <c r="E33" s="61">
        <f>COUNT(E6:E27)</f>
        <v>19</v>
      </c>
      <c r="F33" s="61"/>
      <c r="G33" s="61">
        <f>COUNT(G6:G27)</f>
        <v>18</v>
      </c>
      <c r="H33" s="61"/>
      <c r="I33" s="61"/>
      <c r="J33" s="61"/>
      <c r="K33" s="61"/>
      <c r="L33" s="49"/>
      <c r="M33" s="49"/>
      <c r="N33" s="61"/>
      <c r="O33" s="61"/>
      <c r="P33" s="61"/>
      <c r="Q33" s="62">
        <f>AVERAGE(Q6:Q29)</f>
        <v>2.328157894736842</v>
      </c>
      <c r="R33" s="62">
        <f>AVERAGE(R6:R29)</f>
        <v>7.339736842105264</v>
      </c>
      <c r="S33" s="62"/>
      <c r="T33" s="61"/>
      <c r="U33" s="62">
        <f>AVERAGE(U6:U29)</f>
        <v>2.2522941176470583</v>
      </c>
      <c r="V33" s="62">
        <f>AVERAGE(V6:V29)</f>
        <v>6.7232941176470602</v>
      </c>
      <c r="W33" s="62"/>
      <c r="X33" s="61"/>
      <c r="Y33" s="62">
        <f>AVERAGE(Y6:Y29)</f>
        <v>2.3591176470588233</v>
      </c>
      <c r="Z33" s="62">
        <f>AVERAGE(Z6:Z29)</f>
        <v>7.0797647058823525</v>
      </c>
      <c r="AA33" s="62"/>
      <c r="AB33" s="62"/>
      <c r="AC33" s="62"/>
      <c r="AD33" s="62"/>
      <c r="AE33" s="62"/>
      <c r="AF33" s="62"/>
      <c r="AG33" s="61"/>
      <c r="AH33" s="61"/>
      <c r="AI33" s="62">
        <f>AVERAGE(AI6:AI29)</f>
        <v>2.2942615740740737</v>
      </c>
      <c r="AJ33" s="62"/>
      <c r="AK33" s="61"/>
    </row>
    <row r="34" spans="1:37" x14ac:dyDescent="0.25">
      <c r="L34" s="49"/>
      <c r="M34" s="49"/>
      <c r="N34" s="61"/>
      <c r="O34" s="61"/>
      <c r="P34" s="61"/>
      <c r="Q34" s="62">
        <f>STDEV(Q6:Q29)/SQRT(COUNT(Q6:Q29))</f>
        <v>0.12129455865778835</v>
      </c>
      <c r="R34" s="62">
        <f>STDEV(R6:R29)/SQRT(COUNT(R6:R29))</f>
        <v>0.21373333992876686</v>
      </c>
      <c r="S34" s="62"/>
      <c r="T34" s="61"/>
      <c r="U34" s="62">
        <f>STDEV(U6:U29)/SQRT(COUNT(U6:U29))</f>
        <v>0.11521969949730486</v>
      </c>
      <c r="V34" s="62">
        <f>STDEV(V6:V29)/SQRT(COUNT(V6:V29))</f>
        <v>0.20693293821176498</v>
      </c>
      <c r="W34" s="62"/>
      <c r="X34" s="61"/>
      <c r="Y34" s="62">
        <f>STDEV(Y6:Y29)/SQRT(COUNT(Y6:Y29))</f>
        <v>0.14019602564101588</v>
      </c>
      <c r="Z34" s="62">
        <f>STDEV(Z6:Z29)/SQRT(COUNT(Z6:Z29))</f>
        <v>0.21998984818508835</v>
      </c>
      <c r="AA34" s="62"/>
      <c r="AB34" s="62"/>
      <c r="AC34" s="62"/>
      <c r="AD34" s="62"/>
      <c r="AE34" s="62"/>
      <c r="AF34" s="62"/>
      <c r="AG34" s="61"/>
      <c r="AH34" s="61"/>
      <c r="AI34" s="62">
        <f>STDEV(AI6:AI29)/SQRT(COUNT(AI6:AI29))</f>
        <v>8.6572180541037325E-2</v>
      </c>
      <c r="AJ34" s="62"/>
      <c r="AK34" s="61"/>
    </row>
    <row r="35" spans="1:37" x14ac:dyDescent="0.25">
      <c r="L35" s="49"/>
      <c r="M35" s="49"/>
      <c r="N35" s="61"/>
      <c r="O35" s="61"/>
      <c r="P35" s="61"/>
      <c r="Q35" s="61">
        <f>COUNT(Q6:Q29)</f>
        <v>19</v>
      </c>
      <c r="R35" s="61">
        <f>COUNT(R6:R29)</f>
        <v>19</v>
      </c>
      <c r="S35" s="61"/>
      <c r="T35" s="61"/>
      <c r="U35" s="61">
        <f>COUNT(U6:U29)</f>
        <v>17</v>
      </c>
      <c r="V35" s="61">
        <f>COUNT(V6:V29)</f>
        <v>17</v>
      </c>
      <c r="W35" s="61"/>
      <c r="X35" s="61"/>
      <c r="Y35" s="61">
        <f>COUNT(Y6:Y29)</f>
        <v>17</v>
      </c>
      <c r="Z35" s="61">
        <f>COUNT(Z6:Z29)</f>
        <v>17</v>
      </c>
      <c r="AA35" s="61"/>
      <c r="AB35" s="61"/>
      <c r="AC35" s="61"/>
      <c r="AD35" s="61"/>
      <c r="AE35" s="61"/>
      <c r="AF35" s="61"/>
      <c r="AG35" s="61"/>
      <c r="AH35" s="61"/>
      <c r="AI35" s="61">
        <f>COUNT(AI6:AI29)</f>
        <v>6</v>
      </c>
      <c r="AJ35" s="61"/>
      <c r="AK35" s="61"/>
    </row>
    <row r="40" spans="1:37" x14ac:dyDescent="0.25">
      <c r="X40" s="41" t="s">
        <v>30</v>
      </c>
    </row>
  </sheetData>
  <mergeCells count="33">
    <mergeCell ref="O4:O5"/>
    <mergeCell ref="X4:X5"/>
    <mergeCell ref="U4:U5"/>
    <mergeCell ref="V4:V5"/>
    <mergeCell ref="W4:W5"/>
    <mergeCell ref="P4:P5"/>
    <mergeCell ref="Q4:Q5"/>
    <mergeCell ref="G4:G5"/>
    <mergeCell ref="AB3:AE3"/>
    <mergeCell ref="A1:K1"/>
    <mergeCell ref="S4:S5"/>
    <mergeCell ref="R4:R5"/>
    <mergeCell ref="N1:AK1"/>
    <mergeCell ref="A4:A5"/>
    <mergeCell ref="AG4:AG5"/>
    <mergeCell ref="T4:T5"/>
    <mergeCell ref="N4:N5"/>
    <mergeCell ref="P8:P9"/>
    <mergeCell ref="AJ4:AJ5"/>
    <mergeCell ref="AB4:AB5"/>
    <mergeCell ref="AC4:AC5"/>
    <mergeCell ref="AD4:AD5"/>
    <mergeCell ref="AE4:AE5"/>
    <mergeCell ref="Y4:Y5"/>
    <mergeCell ref="Z4:Z5"/>
    <mergeCell ref="AA4:AA5"/>
    <mergeCell ref="B4:B5"/>
    <mergeCell ref="P3:S3"/>
    <mergeCell ref="T3:W3"/>
    <mergeCell ref="X3:AA3"/>
    <mergeCell ref="D4:D5"/>
    <mergeCell ref="E4:E5"/>
    <mergeCell ref="F4:F5"/>
  </mergeCells>
  <pageMargins left="0.7" right="0.7" top="0.78740157499999996" bottom="0.78740157499999996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IV65536"/>
    </sheetView>
  </sheetViews>
  <sheetFormatPr baseColWidth="10" defaultRowHeight="15" x14ac:dyDescent="0.25"/>
  <cols>
    <col min="1" max="3" width="11.42578125" style="41"/>
    <col min="4" max="4" width="12" style="41" bestFit="1" customWidth="1"/>
    <col min="5" max="6" width="11.42578125" style="41"/>
    <col min="7" max="7" width="9" style="41" customWidth="1"/>
    <col min="8" max="8" width="8.5703125" style="41" customWidth="1"/>
    <col min="9" max="9" width="7.7109375" style="41" customWidth="1"/>
    <col min="10" max="10" width="11.42578125" style="41"/>
    <col min="11" max="11" width="12.7109375" style="41" bestFit="1" customWidth="1"/>
    <col min="12" max="12" width="11.42578125" style="41"/>
    <col min="13" max="13" width="14.5703125" style="41" customWidth="1"/>
    <col min="14" max="14" width="3.42578125" style="75" customWidth="1"/>
    <col min="15" max="16384" width="11.42578125" style="41"/>
  </cols>
  <sheetData>
    <row r="1" spans="1:22" x14ac:dyDescent="0.25">
      <c r="A1" s="74" t="s">
        <v>15</v>
      </c>
      <c r="O1" s="74" t="s">
        <v>31</v>
      </c>
      <c r="P1" s="102" t="s">
        <v>32</v>
      </c>
      <c r="Q1" s="102"/>
      <c r="R1" s="102"/>
      <c r="T1" s="102" t="s">
        <v>33</v>
      </c>
      <c r="U1" s="102"/>
      <c r="V1" s="102"/>
    </row>
    <row r="2" spans="1:22" x14ac:dyDescent="0.25">
      <c r="B2" s="104" t="s">
        <v>45</v>
      </c>
      <c r="C2" s="104"/>
      <c r="D2" s="104"/>
      <c r="E2" s="104"/>
      <c r="F2" s="104"/>
      <c r="G2" s="104"/>
      <c r="H2" s="54"/>
      <c r="P2" s="41" t="s">
        <v>16</v>
      </c>
      <c r="Q2" s="41" t="s">
        <v>17</v>
      </c>
      <c r="R2" s="41" t="s">
        <v>18</v>
      </c>
      <c r="T2" s="41" t="s">
        <v>16</v>
      </c>
      <c r="U2" s="41" t="s">
        <v>17</v>
      </c>
      <c r="V2" s="41" t="s">
        <v>18</v>
      </c>
    </row>
    <row r="3" spans="1:22" x14ac:dyDescent="0.25">
      <c r="C3" s="59" t="s">
        <v>24</v>
      </c>
      <c r="D3" s="59" t="s">
        <v>25</v>
      </c>
      <c r="E3" s="59" t="s">
        <v>26</v>
      </c>
      <c r="F3" s="41" t="s">
        <v>29</v>
      </c>
      <c r="H3" s="54"/>
      <c r="P3" s="52">
        <v>4.2</v>
      </c>
      <c r="Q3" s="52"/>
      <c r="R3" s="52">
        <v>4.8</v>
      </c>
      <c r="T3" s="52">
        <v>2.8</v>
      </c>
      <c r="U3" s="52"/>
      <c r="V3" s="52">
        <v>2.7</v>
      </c>
    </row>
    <row r="4" spans="1:22" x14ac:dyDescent="0.25">
      <c r="B4" s="94" t="s">
        <v>0</v>
      </c>
      <c r="C4" s="95" t="s">
        <v>12</v>
      </c>
      <c r="D4" s="95" t="s">
        <v>12</v>
      </c>
      <c r="E4" s="95" t="s">
        <v>12</v>
      </c>
      <c r="F4" s="95" t="s">
        <v>12</v>
      </c>
      <c r="P4" s="52">
        <v>4</v>
      </c>
      <c r="Q4" s="52">
        <v>3.7</v>
      </c>
      <c r="R4" s="52">
        <v>4.5</v>
      </c>
      <c r="T4" s="52">
        <v>2.5</v>
      </c>
      <c r="U4" s="52">
        <v>2.2000000000000002</v>
      </c>
      <c r="V4" s="52">
        <v>2.7</v>
      </c>
    </row>
    <row r="5" spans="1:22" ht="15.75" customHeight="1" x14ac:dyDescent="0.25">
      <c r="B5" s="94"/>
      <c r="C5" s="95"/>
      <c r="D5" s="95"/>
      <c r="E5" s="95"/>
      <c r="F5" s="95"/>
      <c r="G5" s="41" t="s">
        <v>38</v>
      </c>
      <c r="P5" s="52">
        <v>4.5999999999999996</v>
      </c>
      <c r="Q5" s="52">
        <v>4.0999999999999996</v>
      </c>
      <c r="R5" s="52">
        <v>4.5</v>
      </c>
      <c r="T5" s="52">
        <v>2.8</v>
      </c>
      <c r="U5" s="52">
        <v>2.6</v>
      </c>
      <c r="V5" s="52">
        <v>2.9</v>
      </c>
    </row>
    <row r="6" spans="1:22" x14ac:dyDescent="0.25">
      <c r="B6" s="52">
        <v>89</v>
      </c>
      <c r="C6" s="56">
        <v>8.9879999999999995</v>
      </c>
      <c r="D6" s="56">
        <v>7.4619999999999997</v>
      </c>
      <c r="E6" s="56">
        <v>10.105</v>
      </c>
      <c r="F6" s="56"/>
      <c r="G6" s="56">
        <f>AVERAGE(C6:F6)</f>
        <v>8.8516666666666666</v>
      </c>
      <c r="J6" s="41" t="s">
        <v>16</v>
      </c>
      <c r="K6" s="41" t="s">
        <v>39</v>
      </c>
      <c r="L6" s="41" t="s">
        <v>18</v>
      </c>
      <c r="P6" s="52">
        <v>4.2</v>
      </c>
      <c r="Q6" s="52">
        <v>4.4000000000000004</v>
      </c>
      <c r="R6" s="52">
        <v>4.0999999999999996</v>
      </c>
      <c r="T6" s="52">
        <v>2.8</v>
      </c>
      <c r="U6" s="52">
        <v>2.6</v>
      </c>
      <c r="V6" s="52">
        <v>2.8</v>
      </c>
    </row>
    <row r="7" spans="1:22" x14ac:dyDescent="0.25">
      <c r="B7" s="52">
        <v>90</v>
      </c>
      <c r="C7" s="56">
        <v>7.8010000000000002</v>
      </c>
      <c r="D7" s="56">
        <v>6.8339999999999996</v>
      </c>
      <c r="E7" s="56">
        <v>6.7430000000000003</v>
      </c>
      <c r="F7" s="56"/>
      <c r="G7" s="56">
        <f t="shared" ref="G7:G38" si="0">AVERAGE(C7:F7)</f>
        <v>7.1260000000000003</v>
      </c>
      <c r="I7" s="41" t="s">
        <v>40</v>
      </c>
      <c r="J7" s="54">
        <f>AVERAGE(G6:G38)</f>
        <v>8.5289285714285725</v>
      </c>
      <c r="K7" s="54">
        <f>AVERAGE(G44:G79)</f>
        <v>8.5462500000000006</v>
      </c>
      <c r="L7" s="54">
        <f>AVERAGE(G85:G108)</f>
        <v>6.9842583333333339</v>
      </c>
      <c r="P7" s="52">
        <v>4.3</v>
      </c>
      <c r="Q7" s="52">
        <v>4.5</v>
      </c>
      <c r="R7" s="52">
        <v>3.8</v>
      </c>
      <c r="T7" s="52">
        <v>2.8</v>
      </c>
      <c r="U7" s="52">
        <v>2.8</v>
      </c>
      <c r="V7" s="52">
        <v>2.7</v>
      </c>
    </row>
    <row r="8" spans="1:22" x14ac:dyDescent="0.25">
      <c r="B8" s="52">
        <v>109</v>
      </c>
      <c r="C8" s="56">
        <v>11</v>
      </c>
      <c r="D8" s="56">
        <v>8.407</v>
      </c>
      <c r="E8" s="56">
        <v>8.1910000000000007</v>
      </c>
      <c r="F8" s="56"/>
      <c r="G8" s="56">
        <f t="shared" si="0"/>
        <v>9.1993333333333336</v>
      </c>
      <c r="I8" s="41" t="s">
        <v>8</v>
      </c>
      <c r="J8" s="54">
        <f>STDEV(G6:G38)/SQRT(COUNT(G6:G38))</f>
        <v>0.18285371394813682</v>
      </c>
      <c r="K8" s="54">
        <f>STDEV(G44:G79)/SQRT(COUNT(G44:G79))</f>
        <v>0.22998467642190448</v>
      </c>
      <c r="L8" s="54">
        <f>STDEV(G85:G108)/SQRT(COUNT(G85:G108))</f>
        <v>0.14374373237035498</v>
      </c>
      <c r="P8" s="52">
        <v>4.4000000000000004</v>
      </c>
      <c r="Q8" s="52">
        <v>4.0999999999999996</v>
      </c>
      <c r="R8" s="52">
        <v>4.4000000000000004</v>
      </c>
      <c r="T8" s="52">
        <v>2.9</v>
      </c>
      <c r="U8" s="52">
        <v>3.2</v>
      </c>
      <c r="V8" s="52">
        <v>2.7</v>
      </c>
    </row>
    <row r="9" spans="1:22" x14ac:dyDescent="0.25">
      <c r="B9" s="52">
        <v>110</v>
      </c>
      <c r="C9" s="56">
        <v>7.93</v>
      </c>
      <c r="D9" s="56">
        <v>9.3919999999999995</v>
      </c>
      <c r="E9" s="56">
        <v>8.7729999999999997</v>
      </c>
      <c r="F9" s="56"/>
      <c r="G9" s="56">
        <f t="shared" si="0"/>
        <v>8.6983333333333324</v>
      </c>
      <c r="H9" s="106"/>
      <c r="I9" s="106"/>
      <c r="P9" s="52">
        <v>4.4000000000000004</v>
      </c>
      <c r="Q9" s="52">
        <v>4.2</v>
      </c>
      <c r="R9" s="52">
        <v>3.8</v>
      </c>
      <c r="T9" s="52">
        <v>2.7</v>
      </c>
      <c r="U9" s="52">
        <v>2.8</v>
      </c>
      <c r="V9" s="52">
        <v>3.2</v>
      </c>
    </row>
    <row r="10" spans="1:22" x14ac:dyDescent="0.25">
      <c r="B10" s="52">
        <v>99</v>
      </c>
      <c r="C10" s="56">
        <v>8.4149999999999991</v>
      </c>
      <c r="D10" s="56">
        <v>8.6419999999999995</v>
      </c>
      <c r="E10" s="56">
        <v>7.9649999999999999</v>
      </c>
      <c r="F10" s="56"/>
      <c r="G10" s="56">
        <f t="shared" si="0"/>
        <v>8.3406666666666656</v>
      </c>
      <c r="H10" s="106"/>
      <c r="I10" s="106"/>
      <c r="P10" s="52">
        <v>4.5</v>
      </c>
      <c r="Q10" s="52">
        <v>4.5</v>
      </c>
      <c r="R10" s="52">
        <v>4.3</v>
      </c>
      <c r="T10" s="52">
        <v>3.2</v>
      </c>
      <c r="U10" s="52">
        <v>3.2</v>
      </c>
      <c r="V10" s="52">
        <v>3.7</v>
      </c>
    </row>
    <row r="11" spans="1:22" x14ac:dyDescent="0.25">
      <c r="B11" s="52">
        <v>100</v>
      </c>
      <c r="C11" s="56">
        <v>7.8260000000000005</v>
      </c>
      <c r="D11" s="56"/>
      <c r="E11" s="56"/>
      <c r="F11" s="56"/>
      <c r="G11" s="56">
        <f t="shared" si="0"/>
        <v>7.8260000000000005</v>
      </c>
      <c r="H11" s="56"/>
      <c r="I11" s="56"/>
      <c r="P11" s="52">
        <v>3.6</v>
      </c>
      <c r="Q11" s="52">
        <v>3.4</v>
      </c>
      <c r="R11" s="52">
        <v>4.8</v>
      </c>
      <c r="T11" s="52">
        <v>2.9</v>
      </c>
      <c r="U11" s="52">
        <v>2.7</v>
      </c>
      <c r="V11" s="52">
        <v>2.9</v>
      </c>
    </row>
    <row r="12" spans="1:22" x14ac:dyDescent="0.25">
      <c r="B12" s="52">
        <v>133</v>
      </c>
      <c r="C12" s="56">
        <v>9.19</v>
      </c>
      <c r="D12" s="56">
        <v>10.218999999999999</v>
      </c>
      <c r="E12" s="56">
        <v>10.573</v>
      </c>
      <c r="F12" s="56"/>
      <c r="G12" s="56">
        <f t="shared" si="0"/>
        <v>9.9939999999999998</v>
      </c>
      <c r="H12" s="56"/>
      <c r="I12" s="56"/>
      <c r="P12" s="52">
        <v>4.2</v>
      </c>
      <c r="Q12" s="52">
        <v>5.5</v>
      </c>
      <c r="R12" s="52">
        <v>4.4000000000000004</v>
      </c>
      <c r="T12" s="52">
        <v>2.4</v>
      </c>
      <c r="U12" s="52">
        <v>3.2</v>
      </c>
      <c r="V12" s="52">
        <v>2.8</v>
      </c>
    </row>
    <row r="13" spans="1:22" x14ac:dyDescent="0.25">
      <c r="B13" s="52">
        <v>134</v>
      </c>
      <c r="C13" s="56">
        <v>8.5229999999999997</v>
      </c>
      <c r="D13" s="56">
        <v>8.61</v>
      </c>
      <c r="E13" s="56">
        <v>9.0909999999999993</v>
      </c>
      <c r="F13" s="56"/>
      <c r="G13" s="56">
        <f t="shared" si="0"/>
        <v>8.7413333333333316</v>
      </c>
      <c r="H13" s="76"/>
      <c r="I13" s="76"/>
      <c r="P13" s="52">
        <v>3.7</v>
      </c>
      <c r="Q13" s="52">
        <v>3.8</v>
      </c>
      <c r="R13" s="52">
        <v>4.0999999999999996</v>
      </c>
      <c r="T13" s="52">
        <v>2.5</v>
      </c>
      <c r="U13" s="52">
        <v>2.9</v>
      </c>
      <c r="V13" s="52">
        <v>2.9</v>
      </c>
    </row>
    <row r="14" spans="1:22" x14ac:dyDescent="0.25">
      <c r="B14" s="52">
        <v>135</v>
      </c>
      <c r="C14" s="56"/>
      <c r="D14" s="56"/>
      <c r="E14" s="56"/>
      <c r="F14" s="56"/>
      <c r="G14" s="56"/>
      <c r="P14" s="52">
        <v>3.8</v>
      </c>
      <c r="Q14" s="52">
        <v>4.7</v>
      </c>
      <c r="R14" s="52">
        <v>4.4000000000000004</v>
      </c>
      <c r="T14" s="52">
        <v>2.8</v>
      </c>
      <c r="U14" s="52">
        <v>2.9</v>
      </c>
      <c r="V14" s="52">
        <v>2.8</v>
      </c>
    </row>
    <row r="15" spans="1:22" x14ac:dyDescent="0.25">
      <c r="B15" s="52">
        <v>73</v>
      </c>
      <c r="C15" s="56">
        <v>9.0879999999999992</v>
      </c>
      <c r="D15" s="56">
        <v>6.8890000000000002</v>
      </c>
      <c r="E15" s="56">
        <v>6.3520000000000003</v>
      </c>
      <c r="F15" s="56"/>
      <c r="G15" s="56">
        <f t="shared" si="0"/>
        <v>7.4430000000000005</v>
      </c>
      <c r="P15" s="52">
        <v>3.9</v>
      </c>
      <c r="Q15" s="52">
        <v>3.7</v>
      </c>
      <c r="R15" s="52">
        <v>3.5</v>
      </c>
      <c r="T15" s="52">
        <v>2.5</v>
      </c>
      <c r="U15" s="52">
        <v>2.7</v>
      </c>
      <c r="V15" s="52">
        <v>2.4</v>
      </c>
    </row>
    <row r="16" spans="1:22" x14ac:dyDescent="0.25">
      <c r="B16" s="52">
        <v>74</v>
      </c>
      <c r="C16" s="56"/>
      <c r="D16" s="56"/>
      <c r="E16" s="56"/>
      <c r="F16" s="56"/>
      <c r="G16" s="56"/>
      <c r="P16" s="52">
        <v>4.5</v>
      </c>
      <c r="Q16" s="52">
        <v>4.2</v>
      </c>
      <c r="R16" s="45">
        <v>4.4000000000000004</v>
      </c>
      <c r="T16" s="52">
        <v>2.7</v>
      </c>
      <c r="U16" s="52">
        <v>3.1</v>
      </c>
      <c r="V16" s="45">
        <v>2.7</v>
      </c>
    </row>
    <row r="17" spans="2:22" x14ac:dyDescent="0.25">
      <c r="B17" s="52">
        <v>119</v>
      </c>
      <c r="C17" s="56">
        <v>8.5609999999999999</v>
      </c>
      <c r="D17" s="56">
        <v>7.2069999999999999</v>
      </c>
      <c r="E17" s="56">
        <v>6.19</v>
      </c>
      <c r="F17" s="56"/>
      <c r="G17" s="56">
        <f t="shared" si="0"/>
        <v>7.3193333333333337</v>
      </c>
      <c r="P17" s="52">
        <v>4.0999999999999996</v>
      </c>
      <c r="Q17" s="52">
        <v>4.4000000000000004</v>
      </c>
      <c r="R17" s="52">
        <v>3.2</v>
      </c>
      <c r="T17" s="52">
        <v>3</v>
      </c>
      <c r="U17" s="52">
        <v>2.9</v>
      </c>
      <c r="V17" s="52">
        <v>2.7</v>
      </c>
    </row>
    <row r="18" spans="2:22" x14ac:dyDescent="0.25">
      <c r="B18" s="52">
        <v>120</v>
      </c>
      <c r="C18" s="56">
        <v>8.3550000000000004</v>
      </c>
      <c r="D18" s="56">
        <v>5.8019999999999996</v>
      </c>
      <c r="E18" s="56">
        <v>6.9379999999999997</v>
      </c>
      <c r="F18" s="56"/>
      <c r="G18" s="56">
        <f t="shared" si="0"/>
        <v>7.0316666666666663</v>
      </c>
      <c r="P18" s="52">
        <v>4.8</v>
      </c>
      <c r="Q18" s="52">
        <v>3.5</v>
      </c>
      <c r="R18" s="52">
        <v>3.8</v>
      </c>
      <c r="T18" s="52">
        <v>3.2</v>
      </c>
      <c r="U18" s="52">
        <v>2.5</v>
      </c>
      <c r="V18" s="52">
        <v>2.6</v>
      </c>
    </row>
    <row r="19" spans="2:22" x14ac:dyDescent="0.25">
      <c r="B19" s="52">
        <v>136</v>
      </c>
      <c r="C19" s="56">
        <v>9</v>
      </c>
      <c r="D19" s="56">
        <v>8.7119999999999997</v>
      </c>
      <c r="E19" s="56">
        <v>9.4269999999999996</v>
      </c>
      <c r="F19" s="56"/>
      <c r="G19" s="56">
        <f t="shared" si="0"/>
        <v>9.0463333333333331</v>
      </c>
      <c r="P19" s="52">
        <v>4.2</v>
      </c>
      <c r="Q19" s="52">
        <v>4.7</v>
      </c>
      <c r="R19" s="52">
        <v>4</v>
      </c>
      <c r="T19" s="52">
        <v>2.8</v>
      </c>
      <c r="U19" s="52">
        <v>2.8</v>
      </c>
      <c r="V19" s="52">
        <v>2.2999999999999998</v>
      </c>
    </row>
    <row r="20" spans="2:22" x14ac:dyDescent="0.25">
      <c r="B20" s="52">
        <v>137</v>
      </c>
      <c r="C20" s="56">
        <v>8.495000000000001</v>
      </c>
      <c r="D20" s="56">
        <v>10.99</v>
      </c>
      <c r="E20" s="56">
        <v>10.326000000000001</v>
      </c>
      <c r="F20" s="56"/>
      <c r="G20" s="56">
        <f t="shared" si="0"/>
        <v>9.9369999999999994</v>
      </c>
      <c r="P20" s="52">
        <v>3.9</v>
      </c>
      <c r="Q20" s="52">
        <v>4.4000000000000004</v>
      </c>
      <c r="R20" s="52">
        <v>4.4000000000000004</v>
      </c>
      <c r="T20" s="52">
        <v>3</v>
      </c>
      <c r="U20" s="52">
        <v>3</v>
      </c>
      <c r="V20" s="52">
        <v>2.8</v>
      </c>
    </row>
    <row r="21" spans="2:22" x14ac:dyDescent="0.25">
      <c r="B21" s="52">
        <v>105</v>
      </c>
      <c r="C21" s="56">
        <v>11</v>
      </c>
      <c r="D21" s="56">
        <v>10.055999999999999</v>
      </c>
      <c r="E21" s="56">
        <v>12.066000000000001</v>
      </c>
      <c r="F21" s="56"/>
      <c r="G21" s="56">
        <f t="shared" si="0"/>
        <v>11.040666666666667</v>
      </c>
      <c r="P21" s="52">
        <v>4.5</v>
      </c>
      <c r="Q21" s="52">
        <v>4.5</v>
      </c>
      <c r="R21" s="52">
        <v>3.9</v>
      </c>
      <c r="T21" s="52">
        <v>3</v>
      </c>
      <c r="U21" s="52">
        <v>2.9</v>
      </c>
      <c r="V21" s="52">
        <v>2.5</v>
      </c>
    </row>
    <row r="22" spans="2:22" x14ac:dyDescent="0.25">
      <c r="B22" s="52">
        <v>106</v>
      </c>
      <c r="C22" s="56"/>
      <c r="D22" s="56"/>
      <c r="E22" s="56"/>
      <c r="F22" s="56"/>
      <c r="G22" s="56"/>
      <c r="P22" s="52">
        <v>3.9</v>
      </c>
      <c r="Q22" s="52">
        <v>4</v>
      </c>
      <c r="T22" s="52">
        <v>2.8</v>
      </c>
      <c r="U22" s="52">
        <v>2.6</v>
      </c>
    </row>
    <row r="23" spans="2:22" x14ac:dyDescent="0.25">
      <c r="B23" s="52">
        <v>138</v>
      </c>
      <c r="C23" s="56">
        <v>10.5</v>
      </c>
      <c r="D23" s="56">
        <v>7.5970000000000004</v>
      </c>
      <c r="E23" s="56">
        <v>7.4219999999999997</v>
      </c>
      <c r="F23" s="56"/>
      <c r="G23" s="56">
        <f t="shared" si="0"/>
        <v>8.506333333333334</v>
      </c>
      <c r="P23" s="52">
        <v>3.5</v>
      </c>
      <c r="Q23" s="52">
        <v>4.2</v>
      </c>
      <c r="T23" s="52">
        <v>2.5</v>
      </c>
      <c r="U23" s="52">
        <v>2.8</v>
      </c>
    </row>
    <row r="24" spans="2:22" x14ac:dyDescent="0.25">
      <c r="B24" s="52">
        <v>139</v>
      </c>
      <c r="C24" s="56">
        <v>9.3580000000000005</v>
      </c>
      <c r="D24" s="56">
        <v>6.6580000000000004</v>
      </c>
      <c r="E24" s="56">
        <v>8.4239999999999995</v>
      </c>
      <c r="F24" s="56"/>
      <c r="G24" s="56">
        <f t="shared" si="0"/>
        <v>8.1466666666666665</v>
      </c>
      <c r="P24" s="52">
        <v>3.7</v>
      </c>
      <c r="Q24" s="52">
        <v>4.0999999999999996</v>
      </c>
      <c r="T24" s="52">
        <v>2.4</v>
      </c>
      <c r="U24" s="52">
        <v>2.9</v>
      </c>
    </row>
    <row r="25" spans="2:22" x14ac:dyDescent="0.25">
      <c r="B25" s="52">
        <v>140</v>
      </c>
      <c r="C25" s="56">
        <v>9.1479999999999997</v>
      </c>
      <c r="D25" s="56">
        <v>8.9120000000000008</v>
      </c>
      <c r="E25" s="56">
        <v>7.7080000000000002</v>
      </c>
      <c r="F25" s="56"/>
      <c r="G25" s="56">
        <f t="shared" si="0"/>
        <v>8.5893333333333342</v>
      </c>
      <c r="P25" s="52">
        <v>4.4000000000000004</v>
      </c>
      <c r="Q25" s="52">
        <v>3.7</v>
      </c>
      <c r="T25" s="52">
        <v>2.7</v>
      </c>
      <c r="U25" s="52">
        <v>2.8</v>
      </c>
    </row>
    <row r="26" spans="2:22" x14ac:dyDescent="0.25">
      <c r="B26" s="52">
        <v>141</v>
      </c>
      <c r="C26" s="56">
        <v>10.56</v>
      </c>
      <c r="D26" s="56">
        <v>8.5069999999999997</v>
      </c>
      <c r="E26" s="56">
        <v>7.4980000000000002</v>
      </c>
      <c r="F26" s="56"/>
      <c r="G26" s="56">
        <f t="shared" si="0"/>
        <v>8.8550000000000004</v>
      </c>
      <c r="Q26" s="52">
        <v>4.4000000000000004</v>
      </c>
      <c r="U26" s="52">
        <v>2.9</v>
      </c>
    </row>
    <row r="27" spans="2:22" x14ac:dyDescent="0.25">
      <c r="B27" s="52">
        <v>79</v>
      </c>
      <c r="C27" s="56">
        <v>9.5429999999999993</v>
      </c>
      <c r="D27" s="56">
        <v>8.6120000000000001</v>
      </c>
      <c r="E27" s="56">
        <v>8.9870000000000001</v>
      </c>
      <c r="F27" s="56"/>
      <c r="G27" s="56">
        <f t="shared" si="0"/>
        <v>9.0473333333333343</v>
      </c>
      <c r="Q27" s="52">
        <v>3.4</v>
      </c>
      <c r="U27" s="52">
        <v>2.2999999999999998</v>
      </c>
    </row>
    <row r="28" spans="2:22" x14ac:dyDescent="0.25">
      <c r="B28" s="52">
        <v>80</v>
      </c>
      <c r="C28" s="56">
        <v>8.76</v>
      </c>
      <c r="D28" s="56"/>
      <c r="E28" s="56">
        <v>8.8249999999999993</v>
      </c>
      <c r="F28" s="56">
        <v>9.8859999999999992</v>
      </c>
      <c r="G28" s="56">
        <f t="shared" si="0"/>
        <v>9.157</v>
      </c>
      <c r="Q28" s="52">
        <v>4.2</v>
      </c>
      <c r="U28" s="52">
        <v>2.6</v>
      </c>
    </row>
    <row r="29" spans="2:22" x14ac:dyDescent="0.25">
      <c r="B29" s="52">
        <v>125</v>
      </c>
      <c r="C29" s="56">
        <v>7.3930000000000007</v>
      </c>
      <c r="D29" s="56">
        <v>7.242</v>
      </c>
      <c r="E29" s="56">
        <v>7.6470000000000002</v>
      </c>
      <c r="F29" s="56"/>
      <c r="G29" s="56">
        <f t="shared" si="0"/>
        <v>7.4273333333333342</v>
      </c>
    </row>
    <row r="30" spans="2:22" x14ac:dyDescent="0.25">
      <c r="B30" s="52">
        <v>126</v>
      </c>
      <c r="C30" s="56">
        <v>8.85</v>
      </c>
      <c r="D30" s="56">
        <v>7.4249999999999998</v>
      </c>
      <c r="E30" s="56">
        <v>8.1189999999999998</v>
      </c>
      <c r="F30" s="56"/>
      <c r="G30" s="56">
        <f t="shared" si="0"/>
        <v>8.1313333333333322</v>
      </c>
    </row>
    <row r="31" spans="2:22" x14ac:dyDescent="0.25">
      <c r="B31" s="52">
        <v>142</v>
      </c>
      <c r="C31" s="56"/>
      <c r="D31" s="56"/>
      <c r="E31" s="56"/>
      <c r="F31" s="56"/>
      <c r="G31" s="56"/>
    </row>
    <row r="32" spans="2:22" x14ac:dyDescent="0.25">
      <c r="B32" s="52">
        <v>143</v>
      </c>
      <c r="C32" s="56">
        <v>9.0019999999999989</v>
      </c>
      <c r="D32" s="56">
        <v>8.9280000000000008</v>
      </c>
      <c r="E32" s="56"/>
      <c r="F32" s="56">
        <v>7.32</v>
      </c>
      <c r="G32" s="56">
        <f t="shared" si="0"/>
        <v>8.4166666666666661</v>
      </c>
    </row>
    <row r="33" spans="2:20" x14ac:dyDescent="0.25">
      <c r="B33" s="52">
        <v>93</v>
      </c>
      <c r="C33" s="56">
        <v>7</v>
      </c>
      <c r="D33" s="56"/>
      <c r="E33" s="56"/>
      <c r="F33" s="56"/>
      <c r="G33" s="56">
        <f t="shared" si="0"/>
        <v>7</v>
      </c>
      <c r="P33" s="41" t="s">
        <v>32</v>
      </c>
      <c r="T33" s="41" t="s">
        <v>33</v>
      </c>
    </row>
    <row r="34" spans="2:20" x14ac:dyDescent="0.25">
      <c r="B34" s="52">
        <v>94</v>
      </c>
      <c r="C34" s="56">
        <v>9.1289999999999996</v>
      </c>
      <c r="D34" s="56">
        <v>6.8689999999999998</v>
      </c>
      <c r="E34" s="56">
        <v>8.4550000000000001</v>
      </c>
      <c r="F34" s="56"/>
      <c r="G34" s="56">
        <f t="shared" si="0"/>
        <v>8.1509999999999998</v>
      </c>
      <c r="P34" s="59">
        <f>AVERAGE(P3:R28)</f>
        <v>4.1597014925373124</v>
      </c>
      <c r="T34" s="59">
        <f>AVERAGE(T3:V28)</f>
        <v>2.7820895522388081</v>
      </c>
    </row>
    <row r="35" spans="2:20" x14ac:dyDescent="0.25">
      <c r="B35" s="52">
        <v>162</v>
      </c>
      <c r="C35" s="56">
        <v>8</v>
      </c>
      <c r="D35" s="56">
        <v>8.657</v>
      </c>
      <c r="E35" s="56">
        <v>7.4660000000000002</v>
      </c>
      <c r="F35" s="56"/>
      <c r="G35" s="56">
        <f t="shared" si="0"/>
        <v>8.0410000000000004</v>
      </c>
      <c r="P35" s="59">
        <f>STDEV(P3:R28)/SQRT(COUNT(P3:R28))</f>
        <v>5.0419304770083696E-2</v>
      </c>
      <c r="T35" s="59">
        <f>STDEV(T3:V29)/SQRT(COUNT(T3:V28))</f>
        <v>3.1178087633856322E-2</v>
      </c>
    </row>
    <row r="36" spans="2:20" x14ac:dyDescent="0.25">
      <c r="B36" s="52">
        <v>163</v>
      </c>
      <c r="C36" s="56">
        <v>10.198</v>
      </c>
      <c r="D36" s="56">
        <v>8.6839999999999993</v>
      </c>
      <c r="E36" s="56">
        <v>8.516</v>
      </c>
      <c r="F36" s="56"/>
      <c r="G36" s="56">
        <f t="shared" si="0"/>
        <v>9.1326666666666654</v>
      </c>
      <c r="P36" s="41">
        <f>COUNT(P3:R28)</f>
        <v>67</v>
      </c>
      <c r="T36" s="41">
        <f>COUNT(T3:V28)</f>
        <v>67</v>
      </c>
    </row>
    <row r="37" spans="2:20" x14ac:dyDescent="0.25">
      <c r="B37" s="52">
        <v>164</v>
      </c>
      <c r="C37" s="56"/>
      <c r="D37" s="56"/>
      <c r="E37" s="56"/>
      <c r="F37" s="56"/>
      <c r="G37" s="56"/>
    </row>
    <row r="38" spans="2:20" x14ac:dyDescent="0.25">
      <c r="B38" s="52">
        <v>165</v>
      </c>
      <c r="C38" s="56">
        <v>9.8770000000000007</v>
      </c>
      <c r="D38" s="56">
        <v>8.2200000000000006</v>
      </c>
      <c r="E38" s="56">
        <v>10.742000000000001</v>
      </c>
      <c r="F38" s="56"/>
      <c r="G38" s="56">
        <f t="shared" si="0"/>
        <v>9.6130000000000013</v>
      </c>
    </row>
    <row r="39" spans="2:20" x14ac:dyDescent="0.25">
      <c r="B39" s="59"/>
      <c r="C39" s="59"/>
      <c r="D39" s="59"/>
    </row>
    <row r="40" spans="2:20" x14ac:dyDescent="0.25">
      <c r="B40" s="105" t="s">
        <v>46</v>
      </c>
      <c r="C40" s="105"/>
      <c r="D40" s="105"/>
      <c r="E40" s="105"/>
      <c r="F40" s="105"/>
      <c r="G40" s="105"/>
    </row>
    <row r="41" spans="2:20" x14ac:dyDescent="0.25">
      <c r="C41" s="59" t="s">
        <v>24</v>
      </c>
      <c r="D41" s="59" t="s">
        <v>25</v>
      </c>
      <c r="E41" s="59" t="s">
        <v>26</v>
      </c>
      <c r="F41" s="41" t="s">
        <v>29</v>
      </c>
    </row>
    <row r="42" spans="2:20" x14ac:dyDescent="0.25">
      <c r="B42" s="94" t="s">
        <v>0</v>
      </c>
      <c r="C42" s="95" t="s">
        <v>12</v>
      </c>
      <c r="D42" s="95" t="s">
        <v>12</v>
      </c>
      <c r="E42" s="95" t="s">
        <v>12</v>
      </c>
      <c r="F42" s="95" t="s">
        <v>12</v>
      </c>
    </row>
    <row r="43" spans="2:20" x14ac:dyDescent="0.25">
      <c r="B43" s="94"/>
      <c r="C43" s="95"/>
      <c r="D43" s="95"/>
      <c r="E43" s="95"/>
      <c r="F43" s="95"/>
      <c r="G43" s="41" t="s">
        <v>38</v>
      </c>
    </row>
    <row r="44" spans="2:20" x14ac:dyDescent="0.25">
      <c r="B44" s="52">
        <v>91</v>
      </c>
      <c r="C44" s="56">
        <v>10.394</v>
      </c>
      <c r="D44" s="56">
        <v>7.657</v>
      </c>
      <c r="E44" s="56">
        <v>7.2</v>
      </c>
      <c r="F44" s="56"/>
      <c r="G44" s="56">
        <f>AVERAGE(C44:F44)</f>
        <v>8.4169999999999998</v>
      </c>
    </row>
    <row r="45" spans="2:20" x14ac:dyDescent="0.25">
      <c r="B45" s="52">
        <v>92</v>
      </c>
      <c r="C45" s="56">
        <v>8.9250000000000007</v>
      </c>
      <c r="D45" s="56">
        <v>7.0650000000000004</v>
      </c>
      <c r="E45" s="56"/>
      <c r="F45" s="56">
        <v>7.5209999999999999</v>
      </c>
      <c r="G45" s="56">
        <f t="shared" ref="G45:G79" si="1">AVERAGE(C45:F45)</f>
        <v>7.8370000000000006</v>
      </c>
    </row>
    <row r="46" spans="2:20" x14ac:dyDescent="0.25">
      <c r="B46" s="52">
        <v>144</v>
      </c>
      <c r="C46" s="56"/>
      <c r="D46" s="56"/>
      <c r="E46" s="56"/>
      <c r="F46" s="56"/>
      <c r="G46" s="56"/>
    </row>
    <row r="47" spans="2:20" x14ac:dyDescent="0.25">
      <c r="B47" s="52">
        <v>145</v>
      </c>
      <c r="C47" s="56">
        <v>8.8390000000000004</v>
      </c>
      <c r="D47" s="56">
        <v>7.702</v>
      </c>
      <c r="E47" s="56">
        <v>8.82</v>
      </c>
      <c r="F47" s="56"/>
      <c r="G47" s="56">
        <f t="shared" si="1"/>
        <v>8.4536666666666669</v>
      </c>
    </row>
    <row r="48" spans="2:20" x14ac:dyDescent="0.25">
      <c r="B48" s="52">
        <v>146</v>
      </c>
      <c r="C48" s="56">
        <v>9.0630000000000006</v>
      </c>
      <c r="D48" s="56">
        <v>10.138</v>
      </c>
      <c r="E48" s="56">
        <v>8.3339999999999996</v>
      </c>
      <c r="F48" s="56"/>
      <c r="G48" s="56">
        <f t="shared" si="1"/>
        <v>9.1783333333333328</v>
      </c>
    </row>
    <row r="49" spans="2:7" x14ac:dyDescent="0.25">
      <c r="B49" s="52">
        <v>147</v>
      </c>
      <c r="C49" s="56"/>
      <c r="D49" s="56"/>
      <c r="E49" s="56"/>
      <c r="F49" s="56"/>
      <c r="G49" s="56"/>
    </row>
    <row r="50" spans="2:7" x14ac:dyDescent="0.25">
      <c r="B50" s="52">
        <v>77</v>
      </c>
      <c r="C50" s="56">
        <v>10.244</v>
      </c>
      <c r="D50" s="56">
        <v>12.377000000000001</v>
      </c>
      <c r="E50" s="56">
        <v>10.978999999999999</v>
      </c>
      <c r="F50" s="56"/>
      <c r="G50" s="56">
        <f t="shared" si="1"/>
        <v>11.200000000000001</v>
      </c>
    </row>
    <row r="51" spans="2:7" x14ac:dyDescent="0.25">
      <c r="B51" s="52">
        <v>78</v>
      </c>
      <c r="C51" s="56"/>
      <c r="D51" s="56"/>
      <c r="E51" s="56"/>
      <c r="F51" s="56"/>
      <c r="G51" s="56"/>
    </row>
    <row r="52" spans="2:7" x14ac:dyDescent="0.25">
      <c r="B52" s="52">
        <v>123</v>
      </c>
      <c r="C52" s="56">
        <v>9.1140000000000008</v>
      </c>
      <c r="D52" s="56">
        <v>7.9690000000000003</v>
      </c>
      <c r="E52" s="56">
        <v>8.2680000000000007</v>
      </c>
      <c r="F52" s="56"/>
      <c r="G52" s="56">
        <f t="shared" si="1"/>
        <v>8.4503333333333348</v>
      </c>
    </row>
    <row r="53" spans="2:7" x14ac:dyDescent="0.25">
      <c r="B53" s="52">
        <v>124</v>
      </c>
      <c r="C53" s="56"/>
      <c r="D53" s="56"/>
      <c r="E53" s="56"/>
      <c r="F53" s="56"/>
      <c r="G53" s="56"/>
    </row>
    <row r="54" spans="2:7" x14ac:dyDescent="0.25">
      <c r="B54" s="52">
        <v>148</v>
      </c>
      <c r="C54" s="56">
        <v>9.5650000000000013</v>
      </c>
      <c r="D54" s="56">
        <v>7.532</v>
      </c>
      <c r="E54" s="56">
        <v>9.34</v>
      </c>
      <c r="F54" s="56"/>
      <c r="G54" s="56">
        <f t="shared" si="1"/>
        <v>8.8123333333333331</v>
      </c>
    </row>
    <row r="55" spans="2:7" x14ac:dyDescent="0.25">
      <c r="B55" s="52">
        <v>149</v>
      </c>
      <c r="C55" s="56">
        <v>10.237</v>
      </c>
      <c r="D55" s="56">
        <v>10.189</v>
      </c>
      <c r="E55" s="56">
        <v>11.627000000000001</v>
      </c>
      <c r="F55" s="56"/>
      <c r="G55" s="56">
        <f t="shared" si="1"/>
        <v>10.684333333333335</v>
      </c>
    </row>
    <row r="56" spans="2:7" x14ac:dyDescent="0.25">
      <c r="B56" s="52">
        <v>107</v>
      </c>
      <c r="C56" s="56">
        <v>11.004</v>
      </c>
      <c r="D56" s="56">
        <v>9.9619999999999997</v>
      </c>
      <c r="E56" s="56">
        <v>9.9049999999999994</v>
      </c>
      <c r="F56" s="56"/>
      <c r="G56" s="56">
        <f t="shared" si="1"/>
        <v>10.290333333333335</v>
      </c>
    </row>
    <row r="57" spans="2:7" x14ac:dyDescent="0.25">
      <c r="B57" s="52">
        <v>108</v>
      </c>
      <c r="C57" s="56">
        <v>6.9469999999999992</v>
      </c>
      <c r="D57" s="56">
        <v>7.2309999999999999</v>
      </c>
      <c r="E57" s="56"/>
      <c r="F57" s="56">
        <v>6.2190000000000003</v>
      </c>
      <c r="G57" s="56">
        <f t="shared" si="1"/>
        <v>6.7989999999999995</v>
      </c>
    </row>
    <row r="58" spans="2:7" x14ac:dyDescent="0.25">
      <c r="B58" s="52">
        <v>150</v>
      </c>
      <c r="C58" s="56">
        <v>7.1879999999999997</v>
      </c>
      <c r="D58" s="56">
        <v>7.69</v>
      </c>
      <c r="E58" s="56">
        <v>7.601</v>
      </c>
      <c r="F58" s="56"/>
      <c r="G58" s="56">
        <f t="shared" si="1"/>
        <v>7.4929999999999994</v>
      </c>
    </row>
    <row r="59" spans="2:7" x14ac:dyDescent="0.25">
      <c r="B59" s="52">
        <v>151</v>
      </c>
      <c r="C59" s="56">
        <v>7.38</v>
      </c>
      <c r="D59" s="56">
        <v>7.0369999999999999</v>
      </c>
      <c r="E59" s="56">
        <v>7.5270000000000001</v>
      </c>
      <c r="F59" s="56"/>
      <c r="G59" s="56">
        <f t="shared" si="1"/>
        <v>7.3146666666666667</v>
      </c>
    </row>
    <row r="60" spans="2:7" x14ac:dyDescent="0.25">
      <c r="B60" s="52">
        <v>152</v>
      </c>
      <c r="C60" s="56">
        <v>8.5830000000000002</v>
      </c>
      <c r="D60" s="56">
        <v>8.1300000000000008</v>
      </c>
      <c r="E60" s="56">
        <v>8.9619999999999997</v>
      </c>
      <c r="F60" s="56"/>
      <c r="G60" s="56">
        <f t="shared" si="1"/>
        <v>8.5583333333333336</v>
      </c>
    </row>
    <row r="61" spans="2:7" x14ac:dyDescent="0.25">
      <c r="B61" s="52">
        <v>153</v>
      </c>
      <c r="C61" s="56">
        <v>9.2119999999999997</v>
      </c>
      <c r="D61" s="56">
        <v>12.478</v>
      </c>
      <c r="E61" s="56">
        <v>10.067</v>
      </c>
      <c r="F61" s="56"/>
      <c r="G61" s="56">
        <f t="shared" si="1"/>
        <v>10.585666666666667</v>
      </c>
    </row>
    <row r="62" spans="2:7" x14ac:dyDescent="0.25">
      <c r="B62" s="52">
        <v>85</v>
      </c>
      <c r="C62" s="56">
        <v>9</v>
      </c>
      <c r="D62" s="56">
        <v>9.7560000000000002</v>
      </c>
      <c r="E62" s="56">
        <v>8.5190000000000001</v>
      </c>
      <c r="F62" s="56"/>
      <c r="G62" s="56">
        <f t="shared" si="1"/>
        <v>9.0916666666666668</v>
      </c>
    </row>
    <row r="63" spans="2:7" x14ac:dyDescent="0.25">
      <c r="B63" s="52">
        <v>86</v>
      </c>
      <c r="C63" s="56">
        <v>7.5289999999999999</v>
      </c>
      <c r="D63" s="56">
        <v>6.7050000000000001</v>
      </c>
      <c r="E63" s="56">
        <v>6.9569999999999999</v>
      </c>
      <c r="F63" s="56"/>
      <c r="G63" s="56">
        <f t="shared" si="1"/>
        <v>7.0636666666666663</v>
      </c>
    </row>
    <row r="64" spans="2:7" x14ac:dyDescent="0.25">
      <c r="B64" s="52">
        <v>121</v>
      </c>
      <c r="C64" s="56">
        <v>8.7070000000000007</v>
      </c>
      <c r="D64" s="56">
        <v>7.4820000000000002</v>
      </c>
      <c r="E64" s="56">
        <v>7.3460000000000001</v>
      </c>
      <c r="F64" s="56"/>
      <c r="G64" s="56">
        <f t="shared" si="1"/>
        <v>7.8449999999999998</v>
      </c>
    </row>
    <row r="65" spans="2:7" x14ac:dyDescent="0.25">
      <c r="B65" s="52">
        <v>122</v>
      </c>
      <c r="C65" s="56">
        <v>8.5</v>
      </c>
      <c r="D65" s="56">
        <v>7.61</v>
      </c>
      <c r="E65" s="56">
        <v>8.2569999999999997</v>
      </c>
      <c r="F65" s="56"/>
      <c r="G65" s="56">
        <f t="shared" si="1"/>
        <v>8.1223333333333319</v>
      </c>
    </row>
    <row r="66" spans="2:7" x14ac:dyDescent="0.25">
      <c r="B66" s="52">
        <v>154</v>
      </c>
      <c r="C66" s="56">
        <v>11.071</v>
      </c>
      <c r="D66" s="56">
        <v>9.657</v>
      </c>
      <c r="E66" s="56">
        <v>10.282</v>
      </c>
      <c r="F66" s="56"/>
      <c r="G66" s="56">
        <f t="shared" si="1"/>
        <v>10.336666666666668</v>
      </c>
    </row>
    <row r="67" spans="2:7" x14ac:dyDescent="0.25">
      <c r="B67" s="52">
        <v>155</v>
      </c>
      <c r="C67" s="56">
        <v>10.526999999999999</v>
      </c>
      <c r="D67" s="56">
        <v>9.6219999999999999</v>
      </c>
      <c r="E67" s="56">
        <v>8.5280000000000005</v>
      </c>
      <c r="F67" s="56"/>
      <c r="G67" s="56">
        <f t="shared" si="1"/>
        <v>9.5589999999999993</v>
      </c>
    </row>
    <row r="68" spans="2:7" x14ac:dyDescent="0.25">
      <c r="B68" s="52">
        <v>97</v>
      </c>
      <c r="C68" s="56">
        <v>7.7070000000000007</v>
      </c>
      <c r="D68" s="56">
        <v>6.9820000000000002</v>
      </c>
      <c r="E68" s="56">
        <v>7.218</v>
      </c>
      <c r="F68" s="56"/>
      <c r="G68" s="56">
        <f t="shared" si="1"/>
        <v>7.3023333333333333</v>
      </c>
    </row>
    <row r="69" spans="2:7" x14ac:dyDescent="0.25">
      <c r="B69" s="52">
        <v>98</v>
      </c>
      <c r="C69" s="56"/>
      <c r="D69" s="56"/>
      <c r="E69" s="56"/>
      <c r="F69" s="56"/>
      <c r="G69" s="56"/>
    </row>
    <row r="70" spans="2:7" x14ac:dyDescent="0.25">
      <c r="B70" s="52">
        <v>156</v>
      </c>
      <c r="C70" s="56"/>
      <c r="D70" s="56">
        <v>8.1219999999999999</v>
      </c>
      <c r="E70" s="56">
        <v>7.8230000000000004</v>
      </c>
      <c r="F70" s="56">
        <v>5.7549999999999999</v>
      </c>
      <c r="G70" s="56">
        <f t="shared" si="1"/>
        <v>7.2333333333333334</v>
      </c>
    </row>
    <row r="71" spans="2:7" x14ac:dyDescent="0.25">
      <c r="B71" s="52">
        <v>157</v>
      </c>
      <c r="C71" s="56">
        <v>8.2889999999999997</v>
      </c>
      <c r="D71" s="56"/>
      <c r="E71" s="56">
        <v>9.7759999999999998</v>
      </c>
      <c r="F71" s="56">
        <v>8.641</v>
      </c>
      <c r="G71" s="56">
        <f t="shared" si="1"/>
        <v>8.9019999999999992</v>
      </c>
    </row>
    <row r="72" spans="2:7" x14ac:dyDescent="0.25">
      <c r="B72" s="52">
        <v>158</v>
      </c>
      <c r="C72" s="56">
        <v>7.5</v>
      </c>
      <c r="D72" s="56">
        <v>10.202999999999999</v>
      </c>
      <c r="E72" s="56">
        <v>9.3160000000000007</v>
      </c>
      <c r="F72" s="56"/>
      <c r="G72" s="56">
        <f t="shared" si="1"/>
        <v>9.0063333333333322</v>
      </c>
    </row>
    <row r="73" spans="2:7" x14ac:dyDescent="0.25">
      <c r="B73" s="52">
        <v>159</v>
      </c>
      <c r="C73" s="56"/>
      <c r="D73" s="56"/>
      <c r="E73" s="56"/>
      <c r="F73" s="56"/>
      <c r="G73" s="56"/>
    </row>
    <row r="74" spans="2:7" x14ac:dyDescent="0.25">
      <c r="B74" s="52">
        <v>83</v>
      </c>
      <c r="C74" s="56"/>
      <c r="D74" s="56"/>
      <c r="E74" s="56"/>
      <c r="F74" s="56"/>
      <c r="G74" s="56"/>
    </row>
    <row r="75" spans="2:7" x14ac:dyDescent="0.25">
      <c r="B75" s="52">
        <v>84</v>
      </c>
      <c r="C75" s="56">
        <v>5.9889999999999999</v>
      </c>
      <c r="D75" s="56">
        <v>7.8949999999999996</v>
      </c>
      <c r="E75" s="56"/>
      <c r="F75" s="56">
        <v>7.2850000000000001</v>
      </c>
      <c r="G75" s="56">
        <f t="shared" si="1"/>
        <v>7.0563333333333338</v>
      </c>
    </row>
    <row r="76" spans="2:7" x14ac:dyDescent="0.25">
      <c r="B76" s="52">
        <v>115</v>
      </c>
      <c r="C76" s="56"/>
      <c r="D76" s="56"/>
      <c r="E76" s="56"/>
      <c r="F76" s="56"/>
      <c r="G76" s="56"/>
    </row>
    <row r="77" spans="2:7" x14ac:dyDescent="0.25">
      <c r="B77" s="52">
        <v>116</v>
      </c>
      <c r="C77" s="56">
        <v>8.4629999999999992</v>
      </c>
      <c r="D77" s="56">
        <v>7.681</v>
      </c>
      <c r="E77" s="56">
        <v>7.6070000000000002</v>
      </c>
      <c r="F77" s="56"/>
      <c r="G77" s="56">
        <f t="shared" si="1"/>
        <v>7.9169999999999989</v>
      </c>
    </row>
    <row r="78" spans="2:7" x14ac:dyDescent="0.25">
      <c r="B78" s="52">
        <v>160</v>
      </c>
      <c r="C78" s="56">
        <v>7.0359999999999996</v>
      </c>
      <c r="D78" s="56">
        <v>8.3529999999999998</v>
      </c>
      <c r="E78" s="56">
        <v>8.4730000000000008</v>
      </c>
      <c r="F78" s="56"/>
      <c r="G78" s="56">
        <f t="shared" si="1"/>
        <v>7.9540000000000006</v>
      </c>
    </row>
    <row r="79" spans="2:7" x14ac:dyDescent="0.25">
      <c r="B79" s="52">
        <v>161</v>
      </c>
      <c r="C79" s="56">
        <v>9.5519999999999996</v>
      </c>
      <c r="D79" s="56">
        <v>6.5730000000000004</v>
      </c>
      <c r="E79" s="56">
        <v>7.3689999999999998</v>
      </c>
      <c r="F79" s="56"/>
      <c r="G79" s="56">
        <f t="shared" si="1"/>
        <v>7.8313333333333333</v>
      </c>
    </row>
    <row r="80" spans="2:7" x14ac:dyDescent="0.25">
      <c r="B80" s="59"/>
      <c r="C80" s="59"/>
      <c r="D80" s="59"/>
    </row>
    <row r="81" spans="2:7" x14ac:dyDescent="0.25">
      <c r="B81" s="103" t="s">
        <v>47</v>
      </c>
      <c r="C81" s="103"/>
      <c r="D81" s="103"/>
      <c r="E81" s="103"/>
      <c r="F81" s="103"/>
      <c r="G81" s="103"/>
    </row>
    <row r="82" spans="2:7" x14ac:dyDescent="0.25">
      <c r="C82" s="59" t="s">
        <v>24</v>
      </c>
      <c r="D82" s="59" t="s">
        <v>25</v>
      </c>
      <c r="E82" s="59" t="s">
        <v>26</v>
      </c>
      <c r="F82" s="41" t="s">
        <v>29</v>
      </c>
    </row>
    <row r="83" spans="2:7" x14ac:dyDescent="0.25">
      <c r="B83" s="94" t="s">
        <v>0</v>
      </c>
      <c r="C83" s="95" t="s">
        <v>12</v>
      </c>
      <c r="D83" s="95" t="s">
        <v>12</v>
      </c>
      <c r="E83" s="95" t="s">
        <v>12</v>
      </c>
      <c r="F83" s="95" t="s">
        <v>12</v>
      </c>
    </row>
    <row r="84" spans="2:7" x14ac:dyDescent="0.25">
      <c r="B84" s="94"/>
      <c r="C84" s="95"/>
      <c r="D84" s="95"/>
      <c r="E84" s="95"/>
      <c r="F84" s="95"/>
      <c r="G84" s="41" t="s">
        <v>38</v>
      </c>
    </row>
    <row r="85" spans="2:7" x14ac:dyDescent="0.25">
      <c r="B85" s="52">
        <v>81</v>
      </c>
      <c r="C85" s="56">
        <v>8.4489999999999998</v>
      </c>
      <c r="D85" s="56">
        <v>5.8819999999999997</v>
      </c>
      <c r="E85" s="56"/>
      <c r="F85" s="56"/>
      <c r="G85" s="56">
        <f t="shared" ref="G85:G108" si="2">AVERAGE(C85:F85)</f>
        <v>7.1654999999999998</v>
      </c>
    </row>
    <row r="86" spans="2:7" x14ac:dyDescent="0.25">
      <c r="B86" s="52">
        <v>82</v>
      </c>
      <c r="C86" s="56">
        <v>5.7989999999999995</v>
      </c>
      <c r="D86" s="56"/>
      <c r="E86" s="56"/>
      <c r="F86" s="56"/>
      <c r="G86" s="56">
        <f t="shared" si="2"/>
        <v>5.7989999999999995</v>
      </c>
    </row>
    <row r="87" spans="2:7" x14ac:dyDescent="0.25">
      <c r="B87" s="52">
        <v>111</v>
      </c>
      <c r="C87" s="70"/>
      <c r="D87" s="70"/>
      <c r="E87" s="70"/>
      <c r="F87" s="70"/>
      <c r="G87" s="70"/>
    </row>
    <row r="88" spans="2:7" x14ac:dyDescent="0.25">
      <c r="B88" s="52">
        <v>112</v>
      </c>
      <c r="C88" s="70"/>
      <c r="D88" s="70"/>
      <c r="E88" s="70"/>
      <c r="F88" s="70"/>
      <c r="G88" s="70"/>
    </row>
    <row r="89" spans="2:7" x14ac:dyDescent="0.25">
      <c r="B89" s="52">
        <v>101</v>
      </c>
      <c r="C89" s="56">
        <v>8.4529999999999994</v>
      </c>
      <c r="D89" s="56">
        <v>6.6529999999999996</v>
      </c>
      <c r="E89" s="56">
        <v>8.3879999999999999</v>
      </c>
      <c r="F89" s="56"/>
      <c r="G89" s="56">
        <f t="shared" si="2"/>
        <v>7.8313333333333333</v>
      </c>
    </row>
    <row r="90" spans="2:7" x14ac:dyDescent="0.25">
      <c r="B90" s="52">
        <v>102</v>
      </c>
      <c r="C90" s="56">
        <v>7.0719999999999992</v>
      </c>
      <c r="D90" s="56">
        <v>7.9880000000000004</v>
      </c>
      <c r="E90" s="56">
        <v>6.431</v>
      </c>
      <c r="F90" s="56"/>
      <c r="G90" s="56">
        <f t="shared" si="2"/>
        <v>7.1636666666666668</v>
      </c>
    </row>
    <row r="91" spans="2:7" x14ac:dyDescent="0.25">
      <c r="B91" s="52">
        <v>127</v>
      </c>
      <c r="C91" s="56">
        <v>7.2990000000000004</v>
      </c>
      <c r="D91" s="56"/>
      <c r="E91" s="56">
        <v>7.3689999999999998</v>
      </c>
      <c r="F91" s="56">
        <v>6.2709999999999999</v>
      </c>
      <c r="G91" s="56">
        <f t="shared" si="2"/>
        <v>6.9796666666666667</v>
      </c>
    </row>
    <row r="92" spans="2:7" x14ac:dyDescent="0.25">
      <c r="B92" s="52">
        <v>128</v>
      </c>
      <c r="C92" s="56">
        <v>7.4220000000000006</v>
      </c>
      <c r="D92" s="56">
        <v>7.3840000000000003</v>
      </c>
      <c r="E92" s="56">
        <v>6.6840000000000002</v>
      </c>
      <c r="F92" s="56"/>
      <c r="G92" s="56">
        <f t="shared" si="2"/>
        <v>7.163333333333334</v>
      </c>
    </row>
    <row r="93" spans="2:7" x14ac:dyDescent="0.25">
      <c r="B93" s="52">
        <v>87</v>
      </c>
      <c r="C93" s="56">
        <v>5</v>
      </c>
      <c r="D93" s="56">
        <v>6.7919999999999998</v>
      </c>
      <c r="E93" s="56">
        <v>6.5110000000000001</v>
      </c>
      <c r="F93" s="56"/>
      <c r="G93" s="56">
        <f t="shared" si="2"/>
        <v>6.101</v>
      </c>
    </row>
    <row r="94" spans="2:7" x14ac:dyDescent="0.25">
      <c r="B94" s="52">
        <v>88</v>
      </c>
      <c r="C94" s="56">
        <v>7.1809999999999992</v>
      </c>
      <c r="D94" s="56">
        <v>7.6829999999999998</v>
      </c>
      <c r="E94" s="56">
        <v>6.8179999999999996</v>
      </c>
      <c r="F94" s="56"/>
      <c r="G94" s="56">
        <f t="shared" si="2"/>
        <v>7.2273333333333332</v>
      </c>
    </row>
    <row r="95" spans="2:7" x14ac:dyDescent="0.25">
      <c r="B95" s="52">
        <v>113</v>
      </c>
      <c r="C95" s="56"/>
      <c r="D95" s="56"/>
      <c r="E95" s="56"/>
      <c r="F95" s="56"/>
      <c r="G95" s="56"/>
    </row>
    <row r="96" spans="2:7" x14ac:dyDescent="0.25">
      <c r="B96" s="52">
        <v>114</v>
      </c>
      <c r="C96" s="56">
        <v>8.6280000000000001</v>
      </c>
      <c r="D96" s="56">
        <v>5.72</v>
      </c>
      <c r="E96" s="56">
        <v>6.2939999999999996</v>
      </c>
      <c r="F96" s="56"/>
      <c r="G96" s="56">
        <f t="shared" si="2"/>
        <v>6.8806666666666665</v>
      </c>
    </row>
    <row r="97" spans="2:7" x14ac:dyDescent="0.25">
      <c r="B97" s="52">
        <v>95</v>
      </c>
      <c r="C97" s="56">
        <v>7.8369999999999997</v>
      </c>
      <c r="D97" s="56">
        <v>8.4060000000000006</v>
      </c>
      <c r="E97" s="56">
        <v>8.0660000000000007</v>
      </c>
      <c r="F97" s="56"/>
      <c r="G97" s="56">
        <f t="shared" si="2"/>
        <v>8.1030000000000015</v>
      </c>
    </row>
    <row r="98" spans="2:7" x14ac:dyDescent="0.25">
      <c r="B98" s="52">
        <v>96</v>
      </c>
      <c r="C98" s="56"/>
      <c r="D98" s="56">
        <v>6.5869999999999997</v>
      </c>
      <c r="E98" s="56">
        <v>6.5650000000000004</v>
      </c>
      <c r="F98" s="56"/>
      <c r="G98" s="56">
        <f t="shared" si="2"/>
        <v>6.5760000000000005</v>
      </c>
    </row>
    <row r="99" spans="2:7" x14ac:dyDescent="0.25">
      <c r="B99" s="52">
        <v>129</v>
      </c>
      <c r="C99" s="56">
        <v>7.5190000000000001</v>
      </c>
      <c r="D99" s="56">
        <v>5.98</v>
      </c>
      <c r="E99" s="56">
        <v>6.0650000000000004</v>
      </c>
      <c r="F99" s="56"/>
      <c r="G99" s="56">
        <f t="shared" si="2"/>
        <v>6.5213333333333336</v>
      </c>
    </row>
    <row r="100" spans="2:7" x14ac:dyDescent="0.25">
      <c r="B100" s="52">
        <v>130</v>
      </c>
      <c r="C100" s="56">
        <v>8.1470000000000002</v>
      </c>
      <c r="D100" s="56"/>
      <c r="E100" s="56">
        <v>7.2519999999999998</v>
      </c>
      <c r="F100" s="56">
        <v>7.5250000000000004</v>
      </c>
      <c r="G100" s="56">
        <f t="shared" si="2"/>
        <v>7.6413333333333329</v>
      </c>
    </row>
    <row r="101" spans="2:7" x14ac:dyDescent="0.25">
      <c r="B101" s="52">
        <v>75</v>
      </c>
      <c r="C101" s="56">
        <v>7.6310000000000002</v>
      </c>
      <c r="D101" s="56">
        <v>7.1769999999999996</v>
      </c>
      <c r="E101" s="56">
        <v>8.5739999999999998</v>
      </c>
      <c r="F101" s="56"/>
      <c r="G101" s="56">
        <f t="shared" si="2"/>
        <v>7.7939999999999996</v>
      </c>
    </row>
    <row r="102" spans="2:7" x14ac:dyDescent="0.25">
      <c r="B102" s="52">
        <v>76</v>
      </c>
      <c r="C102" s="56">
        <v>6.8350000000000009</v>
      </c>
      <c r="D102" s="56">
        <v>6.875</v>
      </c>
      <c r="E102" s="56">
        <v>8.5120000000000005</v>
      </c>
      <c r="F102" s="56"/>
      <c r="G102" s="56">
        <f t="shared" si="2"/>
        <v>7.4073333333333338</v>
      </c>
    </row>
    <row r="103" spans="2:7" x14ac:dyDescent="0.25">
      <c r="B103" s="52">
        <v>117</v>
      </c>
      <c r="C103" s="56">
        <v>7.2409999999999997</v>
      </c>
      <c r="D103" s="56">
        <v>6.2839999999999998</v>
      </c>
      <c r="E103" s="56">
        <v>5.7130000000000001</v>
      </c>
      <c r="F103" s="56"/>
      <c r="G103" s="56">
        <f t="shared" si="2"/>
        <v>6.4126666666666665</v>
      </c>
    </row>
    <row r="104" spans="2:7" x14ac:dyDescent="0.25">
      <c r="B104" s="52">
        <v>118</v>
      </c>
      <c r="C104" s="70"/>
      <c r="D104" s="70"/>
      <c r="E104" s="70"/>
      <c r="F104" s="70"/>
      <c r="G104" s="70"/>
    </row>
    <row r="105" spans="2:7" x14ac:dyDescent="0.25">
      <c r="B105" s="52">
        <v>103</v>
      </c>
      <c r="C105" s="56">
        <v>7.5</v>
      </c>
      <c r="D105" s="56">
        <v>7.4740000000000002</v>
      </c>
      <c r="E105" s="56">
        <v>6.9279999999999999</v>
      </c>
      <c r="F105" s="56"/>
      <c r="G105" s="56">
        <f t="shared" si="2"/>
        <v>7.3006666666666673</v>
      </c>
    </row>
    <row r="106" spans="2:7" x14ac:dyDescent="0.25">
      <c r="B106" s="52">
        <v>104</v>
      </c>
      <c r="C106" s="56">
        <v>7.9550000000000001</v>
      </c>
      <c r="D106" s="56">
        <v>5.9020000000000001</v>
      </c>
      <c r="E106" s="56">
        <v>6.2839999999999998</v>
      </c>
      <c r="F106" s="56"/>
      <c r="G106" s="56">
        <f t="shared" si="2"/>
        <v>6.7136666666666658</v>
      </c>
    </row>
    <row r="107" spans="2:7" x14ac:dyDescent="0.25">
      <c r="B107" s="52">
        <v>131</v>
      </c>
      <c r="C107" s="56">
        <v>7.5</v>
      </c>
      <c r="D107" s="56">
        <v>5.87</v>
      </c>
      <c r="E107" s="56">
        <v>7.9020000000000001</v>
      </c>
      <c r="F107" s="56"/>
      <c r="G107" s="56">
        <f t="shared" si="2"/>
        <v>7.0906666666666673</v>
      </c>
    </row>
    <row r="108" spans="2:7" x14ac:dyDescent="0.25">
      <c r="B108" s="52">
        <v>132</v>
      </c>
      <c r="C108" s="56">
        <v>5.9870000000000001</v>
      </c>
      <c r="D108" s="56">
        <v>5.6390000000000002</v>
      </c>
      <c r="E108" s="56"/>
      <c r="F108" s="56"/>
      <c r="G108" s="56">
        <f t="shared" si="2"/>
        <v>5.8130000000000006</v>
      </c>
    </row>
  </sheetData>
  <mergeCells count="22">
    <mergeCell ref="I9:I10"/>
    <mergeCell ref="B4:B5"/>
    <mergeCell ref="C4:C5"/>
    <mergeCell ref="D4:D5"/>
    <mergeCell ref="E4:E5"/>
    <mergeCell ref="F4:F5"/>
    <mergeCell ref="B42:B43"/>
    <mergeCell ref="C42:C43"/>
    <mergeCell ref="D42:D43"/>
    <mergeCell ref="E42:E43"/>
    <mergeCell ref="F42:F43"/>
    <mergeCell ref="H9:H10"/>
    <mergeCell ref="P1:R1"/>
    <mergeCell ref="T1:V1"/>
    <mergeCell ref="B81:G81"/>
    <mergeCell ref="B83:B84"/>
    <mergeCell ref="C83:C84"/>
    <mergeCell ref="D83:D84"/>
    <mergeCell ref="E83:E84"/>
    <mergeCell ref="F83:F84"/>
    <mergeCell ref="B2:G2"/>
    <mergeCell ref="B40:G4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summary</vt:lpstr>
      <vt:lpstr>47 Pa</vt:lpstr>
      <vt:lpstr>102 Pa</vt:lpstr>
      <vt:lpstr>284 Pa</vt:lpstr>
      <vt:lpstr>length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Holtmann</dc:creator>
  <cp:lastModifiedBy>Rainer</cp:lastModifiedBy>
  <cp:lastPrinted>2011-12-29T12:55:27Z</cp:lastPrinted>
  <dcterms:created xsi:type="dcterms:W3CDTF">2011-12-09T12:43:07Z</dcterms:created>
  <dcterms:modified xsi:type="dcterms:W3CDTF">2015-02-20T22:02:56Z</dcterms:modified>
</cp:coreProperties>
</file>