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h\Documents\r3\Hombre\Secondment\Results\"/>
    </mc:Choice>
  </mc:AlternateContent>
  <bookViews>
    <workbookView xWindow="0" yWindow="0" windowWidth="16185" windowHeight="7755" firstSheet="21" activeTab="21"/>
  </bookViews>
  <sheets>
    <sheet name="Soil and amendment H2O%" sheetId="21" r:id="rId1"/>
    <sheet name="Pre-incu Leach test Cu only" sheetId="2" r:id="rId2"/>
    <sheet name="Pre-incu leach test -all metals" sheetId="3" r:id="rId3"/>
    <sheet name="Post-incu leach test Cu only" sheetId="4" r:id="rId4"/>
    <sheet name="Post-incu leach test allmetals" sheetId="5" r:id="rId5"/>
    <sheet name="PostGro Leach test 4mm Cu only" sheetId="6" r:id="rId6"/>
    <sheet name="Postgro leach 4mm all metals" sheetId="7" r:id="rId7"/>
    <sheet name="postgro leach 2mm cu only" sheetId="22" r:id="rId8"/>
    <sheet name="postgro leach 2mm all metals" sheetId="23" r:id="rId9"/>
    <sheet name="Preincu pH Eh " sheetId="8" r:id="rId10"/>
    <sheet name="Post incu PH EH " sheetId="9" r:id="rId11"/>
    <sheet name="Postgro PH EH " sheetId="10" r:id="rId12"/>
    <sheet name="preincu DOC" sheetId="11" r:id="rId13"/>
    <sheet name="Post incu DOC" sheetId="12" r:id="rId14"/>
    <sheet name="PostGro DOC" sheetId="13" r:id="rId15"/>
    <sheet name="Fresh Biomass + measurements" sheetId="14" r:id="rId16"/>
    <sheet name="dry biomass" sheetId="15" r:id="rId17"/>
    <sheet name="Digestion results leaf" sheetId="16" r:id="rId18"/>
    <sheet name="Digestion results stem" sheetId="30" r:id="rId19"/>
    <sheet name="Digestion results root" sheetId="31" r:id="rId20"/>
    <sheet name="Collected soil water pHEH" sheetId="19" r:id="rId21"/>
    <sheet name="collected soil water metals" sheetId="20" r:id="rId22"/>
    <sheet name=" background soil analysis" sheetId="24" r:id="rId23"/>
    <sheet name="background Compost analysis" sheetId="25" r:id="rId24"/>
    <sheet name="background biochar analysis BC1" sheetId="26" r:id="rId25"/>
    <sheet name="background biochar analysis BC2" sheetId="27" r:id="rId26"/>
    <sheet name="background biochar analysis BC3" sheetId="28" r:id="rId2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6" l="1"/>
  <c r="I22" i="22" l="1"/>
  <c r="H22" i="22"/>
  <c r="I21" i="22"/>
  <c r="H21" i="22"/>
  <c r="I22" i="6"/>
  <c r="H22" i="6"/>
  <c r="I21" i="6"/>
  <c r="H21" i="6"/>
  <c r="J22" i="22" l="1"/>
  <c r="J21" i="22"/>
  <c r="I20" i="22"/>
  <c r="J20" i="22" s="1"/>
  <c r="H20" i="22"/>
  <c r="I19" i="22"/>
  <c r="J19" i="22" s="1"/>
  <c r="H19" i="22"/>
  <c r="I18" i="22"/>
  <c r="J18" i="22" s="1"/>
  <c r="H18" i="22"/>
  <c r="I17" i="22"/>
  <c r="J17" i="22" s="1"/>
  <c r="H17" i="22"/>
  <c r="I16" i="22"/>
  <c r="J16" i="22" s="1"/>
  <c r="H16" i="22"/>
  <c r="I15" i="22"/>
  <c r="J15" i="22" s="1"/>
  <c r="H15" i="22"/>
  <c r="I14" i="22"/>
  <c r="J14" i="22" s="1"/>
  <c r="H14" i="22"/>
  <c r="I13" i="22"/>
  <c r="J13" i="22" s="1"/>
  <c r="H13" i="22"/>
  <c r="I12" i="22"/>
  <c r="J12" i="22" s="1"/>
  <c r="H12" i="22"/>
  <c r="I11" i="22"/>
  <c r="J11" i="22" s="1"/>
  <c r="H11" i="22"/>
  <c r="I10" i="22"/>
  <c r="J10" i="22" s="1"/>
  <c r="H10" i="22"/>
  <c r="I9" i="22"/>
  <c r="J9" i="22" s="1"/>
  <c r="H9" i="22"/>
  <c r="I8" i="22"/>
  <c r="J8" i="22" s="1"/>
  <c r="H8" i="22"/>
  <c r="I7" i="22"/>
  <c r="J7" i="22" s="1"/>
  <c r="H7" i="22"/>
  <c r="I6" i="22"/>
  <c r="J6" i="22" s="1"/>
  <c r="H6" i="22"/>
  <c r="I5" i="22"/>
  <c r="J5" i="22" s="1"/>
  <c r="H5" i="22"/>
  <c r="I4" i="22"/>
  <c r="J4" i="22" s="1"/>
  <c r="H4" i="22"/>
  <c r="I3" i="22"/>
  <c r="J3" i="22" s="1"/>
  <c r="H3" i="22"/>
  <c r="I2" i="22"/>
  <c r="J2" i="22" s="1"/>
  <c r="H2" i="22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2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3" i="13" l="1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4" i="13"/>
  <c r="H3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3" i="13"/>
  <c r="G3" i="13"/>
  <c r="G14" i="12"/>
  <c r="H14" i="12"/>
  <c r="I14" i="12"/>
  <c r="G15" i="12"/>
  <c r="H15" i="12"/>
  <c r="I15" i="12"/>
  <c r="G16" i="12"/>
  <c r="H16" i="12"/>
  <c r="I16" i="12"/>
  <c r="G17" i="12"/>
  <c r="H17" i="12"/>
  <c r="I17" i="12"/>
  <c r="G18" i="12"/>
  <c r="H18" i="12"/>
  <c r="I18" i="12"/>
  <c r="G19" i="12"/>
  <c r="H19" i="12"/>
  <c r="I19" i="12"/>
  <c r="G20" i="12"/>
  <c r="H20" i="12"/>
  <c r="I20" i="12"/>
  <c r="G21" i="12"/>
  <c r="H21" i="12"/>
  <c r="I21" i="12"/>
  <c r="G22" i="12"/>
  <c r="H22" i="12"/>
  <c r="I22" i="12"/>
  <c r="H20" i="11"/>
  <c r="I20" i="11"/>
  <c r="G20" i="11"/>
  <c r="H19" i="11"/>
  <c r="I19" i="11"/>
  <c r="G19" i="11"/>
  <c r="H18" i="11"/>
  <c r="I18" i="11"/>
  <c r="G18" i="11"/>
  <c r="H21" i="11"/>
  <c r="I21" i="11"/>
  <c r="G21" i="11"/>
  <c r="G22" i="11"/>
  <c r="H22" i="11"/>
  <c r="I22" i="11"/>
  <c r="I6" i="12"/>
  <c r="H6" i="12"/>
  <c r="G6" i="12"/>
  <c r="G5" i="12"/>
  <c r="H5" i="12"/>
  <c r="I5" i="12"/>
  <c r="H13" i="12"/>
  <c r="I13" i="12"/>
  <c r="H12" i="12"/>
  <c r="I12" i="12"/>
  <c r="H11" i="12"/>
  <c r="I11" i="12"/>
  <c r="H10" i="12"/>
  <c r="I10" i="12"/>
  <c r="H9" i="12"/>
  <c r="I9" i="12"/>
  <c r="H8" i="12"/>
  <c r="I8" i="12"/>
  <c r="H7" i="12"/>
  <c r="I7" i="12"/>
  <c r="H4" i="12"/>
  <c r="I4" i="12"/>
  <c r="H3" i="12"/>
  <c r="I3" i="12"/>
  <c r="H2" i="12"/>
  <c r="I2" i="12"/>
  <c r="H17" i="11"/>
  <c r="I17" i="11"/>
  <c r="H16" i="11"/>
  <c r="I16" i="11"/>
  <c r="H15" i="11"/>
  <c r="I15" i="11"/>
  <c r="H14" i="11"/>
  <c r="I14" i="11"/>
  <c r="H13" i="11"/>
  <c r="I13" i="11"/>
  <c r="H12" i="11"/>
  <c r="I12" i="11"/>
  <c r="H11" i="11"/>
  <c r="I11" i="11"/>
  <c r="H10" i="11"/>
  <c r="I10" i="11"/>
  <c r="H9" i="11"/>
  <c r="I9" i="11"/>
  <c r="H8" i="11"/>
  <c r="I8" i="11"/>
  <c r="H7" i="11"/>
  <c r="I7" i="11"/>
  <c r="H6" i="11"/>
  <c r="I6" i="11"/>
  <c r="H5" i="11"/>
  <c r="I5" i="11"/>
  <c r="H4" i="11"/>
  <c r="I4" i="11"/>
  <c r="H3" i="11"/>
  <c r="I3" i="11"/>
  <c r="H2" i="11"/>
  <c r="I2" i="11"/>
  <c r="G3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2" i="11"/>
  <c r="G13" i="12"/>
  <c r="G12" i="12"/>
  <c r="G11" i="12"/>
  <c r="G10" i="12"/>
  <c r="G9" i="12"/>
  <c r="G8" i="12"/>
  <c r="G7" i="12"/>
  <c r="G4" i="12"/>
  <c r="G3" i="12"/>
  <c r="G2" i="12"/>
  <c r="G24" i="14"/>
  <c r="E106" i="15"/>
  <c r="E105" i="15"/>
  <c r="E104" i="15"/>
  <c r="E103" i="15"/>
  <c r="D102" i="15"/>
  <c r="E102" i="15"/>
  <c r="E101" i="15"/>
  <c r="E100" i="15"/>
  <c r="E99" i="15"/>
  <c r="E98" i="15"/>
  <c r="E97" i="15"/>
  <c r="E96" i="15"/>
  <c r="C95" i="15"/>
  <c r="E95" i="15"/>
  <c r="E94" i="15"/>
  <c r="E93" i="15"/>
  <c r="C93" i="15"/>
  <c r="E92" i="15"/>
  <c r="C92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C80" i="15"/>
  <c r="E79" i="15"/>
  <c r="E78" i="15"/>
  <c r="E77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E3" i="15"/>
  <c r="E2" i="15"/>
  <c r="E3" i="21"/>
  <c r="E2" i="21"/>
  <c r="F2" i="21"/>
  <c r="E7" i="21"/>
  <c r="E6" i="21"/>
  <c r="K7" i="21"/>
  <c r="L7" i="21"/>
  <c r="E9" i="21"/>
  <c r="K6" i="21"/>
  <c r="L6" i="21"/>
  <c r="F8" i="21"/>
  <c r="K5" i="21"/>
  <c r="L5" i="21"/>
  <c r="K4" i="21"/>
  <c r="L4" i="21"/>
  <c r="F4" i="21"/>
  <c r="K3" i="21"/>
  <c r="L3" i="21"/>
  <c r="K2" i="21"/>
  <c r="L2" i="21"/>
  <c r="M8" i="21"/>
  <c r="M2" i="21"/>
  <c r="M4" i="21"/>
  <c r="F6" i="21"/>
  <c r="M6" i="21"/>
</calcChain>
</file>

<file path=xl/sharedStrings.xml><?xml version="1.0" encoding="utf-8"?>
<sst xmlns="http://schemas.openxmlformats.org/spreadsheetml/2006/main" count="3448" uniqueCount="1448">
  <si>
    <t>Amendment</t>
  </si>
  <si>
    <t>Standard Deviation</t>
  </si>
  <si>
    <t>Standard Error</t>
  </si>
  <si>
    <t>Unamended</t>
  </si>
  <si>
    <t>BC 1 (1%)</t>
  </si>
  <si>
    <t>BC 2 (1%)</t>
  </si>
  <si>
    <t>BC 3 (1%)</t>
  </si>
  <si>
    <t>BC 1 (3%)</t>
  </si>
  <si>
    <t>BC 2 (3%)</t>
  </si>
  <si>
    <t>BC 3 (3%)</t>
  </si>
  <si>
    <t>C (1%)</t>
  </si>
  <si>
    <t>C (2%)</t>
  </si>
  <si>
    <t>BC 1 (1%) + C (1%)</t>
  </si>
  <si>
    <t>BC 2 (1%) + C (1%)</t>
  </si>
  <si>
    <t>BC 3 (1%) + C (1%)</t>
  </si>
  <si>
    <t>BC 1 (3%) + C (1%)</t>
  </si>
  <si>
    <t>BC 2 (3%) + C (1%)</t>
  </si>
  <si>
    <t>BC 3 (3%) + C (1%)</t>
  </si>
  <si>
    <t>BC 1 (1%) + C (2%)</t>
  </si>
  <si>
    <t>BC 2 (1%) + C (2%)</t>
  </si>
  <si>
    <t>BC 3 (1%) + C (2%)</t>
  </si>
  <si>
    <t>BC 1 (3%) + C (2%)</t>
  </si>
  <si>
    <t>BC 2 (3%) + C (2%)</t>
  </si>
  <si>
    <t>BC 3 (3%) + C (2%)</t>
  </si>
  <si>
    <t>SAMPLE ID</t>
  </si>
  <si>
    <t>Cu (mg/kg)</t>
  </si>
  <si>
    <t>Un 1 CaCl2</t>
  </si>
  <si>
    <t>Un 2 CaCl2</t>
  </si>
  <si>
    <t>Un 3 CaCl2</t>
  </si>
  <si>
    <t>Un 4 CaCl2</t>
  </si>
  <si>
    <t>BC1 1% 1 CaCl2</t>
  </si>
  <si>
    <t>BC1 1% 2 CaCl2</t>
  </si>
  <si>
    <t>BC1 1% 3 CaCl2</t>
  </si>
  <si>
    <t>BC1 1% 4 CaCl2</t>
  </si>
  <si>
    <t>BC2 1% 1 CaCl2</t>
  </si>
  <si>
    <t>BC2 1% 2 CaCl2</t>
  </si>
  <si>
    <t>BC2 1% 3 CaCl2</t>
  </si>
  <si>
    <t>BC2 1% 4 CaCl2</t>
  </si>
  <si>
    <t>BC3 1% 1 CaCl2</t>
  </si>
  <si>
    <t>BC3 1% 2 CaCl2</t>
  </si>
  <si>
    <t>BC3 1% 3 CaCl2</t>
  </si>
  <si>
    <t>BC3 1% 4 CaCl2</t>
  </si>
  <si>
    <t>BC1 3% 1 CaCl2</t>
  </si>
  <si>
    <t>BC1 3% 2 CaCl2</t>
  </si>
  <si>
    <t>BC1 3% 3 CaCl2</t>
  </si>
  <si>
    <t>BC1 3% 4 CaCl2</t>
  </si>
  <si>
    <t>BC2 3% 1 CaCl2</t>
  </si>
  <si>
    <t>BC2 3% 2 CaCl2</t>
  </si>
  <si>
    <t>BC2 3% 3 CaCl2</t>
  </si>
  <si>
    <t>BC2 3% 4 CaCl2</t>
  </si>
  <si>
    <t>BC3 3% 1 CaCl2</t>
  </si>
  <si>
    <t>BC3 3% 2 CaCl2</t>
  </si>
  <si>
    <t>BC3 3% 3 CaCl2</t>
  </si>
  <si>
    <t>BC3 3% 4 CaCl2</t>
  </si>
  <si>
    <t>C 1 % 1 CaCl2</t>
  </si>
  <si>
    <t>C 1 % 2 CaCl2</t>
  </si>
  <si>
    <t>C 1 % 3 CaCl2</t>
  </si>
  <si>
    <t>C 1 % 4 CaCl2</t>
  </si>
  <si>
    <t>C 2% 1 CaCl2</t>
  </si>
  <si>
    <t>C 2% 2 CaCl2</t>
  </si>
  <si>
    <t>C 2% 3 CaCl2</t>
  </si>
  <si>
    <t>C 2% 4 CaCl2</t>
  </si>
  <si>
    <t>BC 1 (1%) + c (1%) 1 CaCl2</t>
  </si>
  <si>
    <t>BC 1 (1%) + c (1%) 2 CaCl2</t>
  </si>
  <si>
    <t>BC 1 (1%) + c (1%) 3 CaCl2</t>
  </si>
  <si>
    <t>BC 1 (1%) + c (1%) 4 CaCl2</t>
  </si>
  <si>
    <t>BC 2 (1%) + c (1%) 1 CaCl2</t>
  </si>
  <si>
    <t>BC 2 (1%) + c (1%) 2 CaCl2</t>
  </si>
  <si>
    <t>BC 2 (1%) + c (1%) 3 CaCl2</t>
  </si>
  <si>
    <t>BC 2 (1%) + c (1%) 4 CaCl2</t>
  </si>
  <si>
    <t>BC 3 (1%) + c (1%) 1 CaCl2</t>
  </si>
  <si>
    <t>BC 3 (1%) + c (1%) 2 CaCl2</t>
  </si>
  <si>
    <t>BC 3 (1%) + c (1%) 3 CaCl2</t>
  </si>
  <si>
    <t>BC 3 (1%) + c (1%) 4 CaCl2</t>
  </si>
  <si>
    <t>BC 1 (3%) + c (1%) 1 CaCl2</t>
  </si>
  <si>
    <t>BC 1 (3%) + c (1%) 2 CaCl2</t>
  </si>
  <si>
    <t>BC 1 (3%) + c (1%) 3 CaCl2</t>
  </si>
  <si>
    <t>BC 1 (3%) + c (1%) 4 CaCl2</t>
  </si>
  <si>
    <t>BC 2 (3%) + c (1%) 1 CaCl2</t>
  </si>
  <si>
    <t>BC 2 (3%) + c (1%) 2 CaCl2</t>
  </si>
  <si>
    <t>BC 2 (3%) + c (1%) 3 CaCl2</t>
  </si>
  <si>
    <t>BC 2 (3%) + c (1%) 4 CaCl2</t>
  </si>
  <si>
    <t>BC 3 (3%) + c (1%) 1 CaCl2</t>
  </si>
  <si>
    <t>BC 3 (3%) + c (1%) 2 CaCl2</t>
  </si>
  <si>
    <t>BC 3 (3%) + c (1%) 3 CaCl2</t>
  </si>
  <si>
    <t>BC 3 (3%) + c (1%) 4 CaCl2</t>
  </si>
  <si>
    <t>BC 1 (1%) + c (2%) 1 CaCl2</t>
  </si>
  <si>
    <t>BC 1 (1%) + c (2%) 2 CaCl2</t>
  </si>
  <si>
    <t>BC 1 (1%) + c (2%) 3 CaCl2</t>
  </si>
  <si>
    <t>BC 1 (1%) + c (2%) 4 CaCl2</t>
  </si>
  <si>
    <t>BC 2 (1%) + c (2%) 1 CaCl2</t>
  </si>
  <si>
    <t>BC 2 (1%) + c (2%) 2 CaCl2</t>
  </si>
  <si>
    <t>BC 2 (1%) + c (2%) 3 CaCl2</t>
  </si>
  <si>
    <t>BC 2 (1%) + c (2%) 4 CaCl2</t>
  </si>
  <si>
    <t>BC 3 (1%) + c (2%) 1 CaCl2</t>
  </si>
  <si>
    <t>BC 3 (1%) + c (2%) 2 CaCl2</t>
  </si>
  <si>
    <t>BC 3 (1%) + c (2%) 3 CaCl2</t>
  </si>
  <si>
    <t>BC 3 (1%) + c (2%) 4 CaCl2</t>
  </si>
  <si>
    <t>BC 1 (3%) + c (2%) 1 CaCl2</t>
  </si>
  <si>
    <t>BC 1 (3%) + c (2%) 2 CaCl2</t>
  </si>
  <si>
    <t>BC 1 (3%) + c (2%) 3 CaCl2</t>
  </si>
  <si>
    <t>BC 1 (3%) + c (2%) 4 CaCl2</t>
  </si>
  <si>
    <t>BC 2 (3%) + c (2%) 1 CaCl2</t>
  </si>
  <si>
    <t>BC 2 (3%) + c (2%) 2 CaCl2</t>
  </si>
  <si>
    <t>BC 2 (3%) + c (2%) 3 CaCl2</t>
  </si>
  <si>
    <t>BC 2 (3%) + c (2%) 4 CaCl2</t>
  </si>
  <si>
    <t>BC 3 (3%) + c (2%) 1 CaCl2</t>
  </si>
  <si>
    <t>BC 3 (3%) + c (2%) 2 CaCl2</t>
  </si>
  <si>
    <t>BC 3 (3%) + c (2%) 3 CaCl2</t>
  </si>
  <si>
    <t>BC 3 (3%) + c (2%) 4 CaCl2</t>
  </si>
  <si>
    <t>Sample ID</t>
  </si>
  <si>
    <t>ph</t>
  </si>
  <si>
    <t>eh</t>
  </si>
  <si>
    <t>Un 1 2mm</t>
  </si>
  <si>
    <t>Un 2 2mm</t>
  </si>
  <si>
    <t>Un 3 2mm</t>
  </si>
  <si>
    <t>Un 4 2mm</t>
  </si>
  <si>
    <t>Un 5 2mm</t>
  </si>
  <si>
    <t>BC1 1% 1 2mm</t>
  </si>
  <si>
    <t>BC1 1% 2 2mm</t>
  </si>
  <si>
    <t>BC1 1% 3 2mm</t>
  </si>
  <si>
    <t>BC1 1% 4 2mm</t>
  </si>
  <si>
    <t>BC1 1% 5 2mm</t>
  </si>
  <si>
    <t>BC2 1% 1 2mm</t>
  </si>
  <si>
    <t>BC2 1% 2 2mm</t>
  </si>
  <si>
    <t>BC2 1% 3 2mm</t>
  </si>
  <si>
    <t>BC2 1% 4 2mm</t>
  </si>
  <si>
    <t>BC2 1% 5 2mm</t>
  </si>
  <si>
    <t>BC3 1% 1 2mm</t>
  </si>
  <si>
    <t>BC3 1% 2 2mm</t>
  </si>
  <si>
    <t>BC3 1% 3 2mm</t>
  </si>
  <si>
    <t>BC3 1% 4 2mm</t>
  </si>
  <si>
    <t>BC3 1% 5 2mm</t>
  </si>
  <si>
    <t>BC1 3% 1 2mm</t>
  </si>
  <si>
    <t>BC1 3% 2 2mm</t>
  </si>
  <si>
    <t>BC1 3% 3 2mm</t>
  </si>
  <si>
    <t>BC1 3% 4 2mm</t>
  </si>
  <si>
    <t>BC1 3% 5 2mm</t>
  </si>
  <si>
    <t>BC2 3% 1 2mm</t>
  </si>
  <si>
    <t>BC2 3% 2 2mm</t>
  </si>
  <si>
    <t>BC2 3% 3 2mm</t>
  </si>
  <si>
    <t>BC2 3% 4 2mm</t>
  </si>
  <si>
    <t>BC2 3% 5 2mm</t>
  </si>
  <si>
    <t>BC3 3% 1 2mm</t>
  </si>
  <si>
    <t>BC3 3% 2 2mm</t>
  </si>
  <si>
    <t>BC3 3% 3 2mm</t>
  </si>
  <si>
    <t>BC3 3% 4 2mm</t>
  </si>
  <si>
    <t>BC3 3% 5 2mm</t>
  </si>
  <si>
    <t>C 1 % 1 2mm</t>
  </si>
  <si>
    <t>C 1 % 2 2mm</t>
  </si>
  <si>
    <t>C 1 % 3 2mm</t>
  </si>
  <si>
    <t>C 1 % 4 2mm</t>
  </si>
  <si>
    <t>C 1 % 5 2mm</t>
  </si>
  <si>
    <t>C 2% 1 2mm</t>
  </si>
  <si>
    <t>C 2% 2 2mm</t>
  </si>
  <si>
    <t>C 2% 3 2mm</t>
  </si>
  <si>
    <t>C 2% 4 2mm</t>
  </si>
  <si>
    <t>C 2% 5 2mm</t>
  </si>
  <si>
    <t>BC 1 (1%) + c (1%) 1 2mm</t>
  </si>
  <si>
    <t>BC 1 (1%) + c (1%) 2 2mm</t>
  </si>
  <si>
    <t>BC 1 (1%) + c (1%) 3 2mm</t>
  </si>
  <si>
    <t>BC 1 (1%) + c (1%) 4 2mm</t>
  </si>
  <si>
    <t>BC 1 (1%) + c (1%) 5 2mm</t>
  </si>
  <si>
    <t>BC 2 (1%) + c (1%) 1 2mm</t>
  </si>
  <si>
    <t>BC 2 (1%) + c (1%) 2 2mm</t>
  </si>
  <si>
    <t>BC 2 (1%) + c (1%) 3 2mm</t>
  </si>
  <si>
    <t>BC 2 (1%) + c (1%) 4 2mm</t>
  </si>
  <si>
    <t>BC 2 (1%) + c (1%) 5 2mm</t>
  </si>
  <si>
    <t>BC 3 (1%) + c (1%) 1 2mm</t>
  </si>
  <si>
    <t>BC 3 (1%) + c (1%) 2 2mm</t>
  </si>
  <si>
    <t>BC 3 (1%) + c (1%) 3 2mm</t>
  </si>
  <si>
    <t>BC 3 (1%) + c (1%) 4 2mm</t>
  </si>
  <si>
    <t>BC 3 (1%) + c (1%) 5 2mm</t>
  </si>
  <si>
    <t>BC 1 (1%) + c (2%) 1 2mm</t>
  </si>
  <si>
    <t>BC 1 (1%) + c (2%) 2 2mm</t>
  </si>
  <si>
    <t>BC 1 (1%) + c (2%) 3 2mm</t>
  </si>
  <si>
    <t>BC 1 (1%) + c (2%) 4 2mm</t>
  </si>
  <si>
    <t>BC 1 (1%) + c (2%) 5 2mm</t>
  </si>
  <si>
    <t>BC 2 (1%) + c (2%) 1 2mm</t>
  </si>
  <si>
    <t>BC 2 (1%) + c (2%) 2 2mm</t>
  </si>
  <si>
    <t>BC 2 (1%) + c (2%) 3 2mm</t>
  </si>
  <si>
    <t>BC 2 (1%) + c (2%) 4 2mm</t>
  </si>
  <si>
    <t>BC 2 (1%) + c (2%) 5 2mm</t>
  </si>
  <si>
    <t>BC 3 (1%) + c (2%) 1 2mm</t>
  </si>
  <si>
    <t>BC 3 (1%) + c (2%) 2 2mm</t>
  </si>
  <si>
    <t>BC 3 (1%) + c (2%) 3 2mm</t>
  </si>
  <si>
    <t>BC 3 (1%) + c (2%) 4 2mm</t>
  </si>
  <si>
    <t>BC 3 (1%) + c (2%) 5 2mm</t>
  </si>
  <si>
    <t>BC 1 (3%) + c (1%) 1 2mm</t>
  </si>
  <si>
    <t>BC 1 (3%) + c (1%) 2 2mm</t>
  </si>
  <si>
    <t>BC 1 (3%) + c (1%) 3 2mm</t>
  </si>
  <si>
    <t>BC 1 (3%) + c (1%) 4 2mm</t>
  </si>
  <si>
    <t>BC 1 (3%) + c (1%) 5 2mm</t>
  </si>
  <si>
    <t>BC 2 (3%) + c (1%) 1 2mm</t>
  </si>
  <si>
    <t>BC 2 (3%) + c (1%) 2 2mm</t>
  </si>
  <si>
    <t>BC 2 (3%) + c (1%) 3 2mm</t>
  </si>
  <si>
    <t>BC 2 (3%) + c (1%) 4 2mm</t>
  </si>
  <si>
    <t>BC 2 (3%) + c (1%) 5 2mm</t>
  </si>
  <si>
    <t>BC 3 (3%) + c (1%) 1 2mm</t>
  </si>
  <si>
    <t>BC 3 (3%) + c (1%) 2 2mm</t>
  </si>
  <si>
    <t>BC 3 (3%) + c (1%) 3 2mm</t>
  </si>
  <si>
    <t>BC 3 (3%) + c (1%) 4 2mm</t>
  </si>
  <si>
    <t>BC 3 (3%) + c (1%) 5 2mm</t>
  </si>
  <si>
    <t>BC 1 (3%) + c (2%) 1 2mm</t>
  </si>
  <si>
    <t>BC 1 (3%) + c (2%) 2 2mm</t>
  </si>
  <si>
    <t>BC 1 (3%) + c (2%) 3 2mm</t>
  </si>
  <si>
    <t>BC 1 (3%) + c (2%) 4 2mm</t>
  </si>
  <si>
    <t>BC 1 (3%) + c (2%) 5 2mm</t>
  </si>
  <si>
    <t>BC 2 (3%) + c (2%) 1 2mm</t>
  </si>
  <si>
    <t>BC 2 (3%) + c (2%) 2 2mm</t>
  </si>
  <si>
    <t>BC 2 (3%) + c (2%) 3 2mm</t>
  </si>
  <si>
    <t>BC 2 (3%) + c (2%) 4 2mm</t>
  </si>
  <si>
    <t>BC 2 (3%) + c (2%) 5 2mm</t>
  </si>
  <si>
    <t>BC 3 (3%) + c (2%) 1 2mm</t>
  </si>
  <si>
    <t>BC 3 (3%) + c (2%) 2 2mm</t>
  </si>
  <si>
    <t>BC 3 (3%) + c (2%) 3 2mm</t>
  </si>
  <si>
    <t>BC 3 (3%) + c (2%) 4 2mm</t>
  </si>
  <si>
    <t>BC 3 (3%) + c (2%) 5 2mm</t>
  </si>
  <si>
    <t>Ca (mg/kg)</t>
  </si>
  <si>
    <t>Co (mg/kg)</t>
  </si>
  <si>
    <t>Fe (mg/kg)</t>
  </si>
  <si>
    <t>K (mg/kg)</t>
  </si>
  <si>
    <t>Mg (mg/kg)</t>
  </si>
  <si>
    <t>Mn (mg/kg)</t>
  </si>
  <si>
    <t>Ni (mg/kg)</t>
  </si>
  <si>
    <t>P (mg/kg)</t>
  </si>
  <si>
    <t>Pb (mg/kg)</t>
  </si>
  <si>
    <t>Zn (mg/kg)</t>
  </si>
  <si>
    <t>Al (mg/kg)</t>
  </si>
  <si>
    <t>Si (mg/kg)</t>
  </si>
  <si>
    <t>Cr (mg/kg)</t>
  </si>
  <si>
    <t>Cd (mg/kg)</t>
  </si>
  <si>
    <t>bc</t>
  </si>
  <si>
    <t>Un 1 CaCl2 inc</t>
  </si>
  <si>
    <t>Un 2 CaCl2 inc</t>
  </si>
  <si>
    <t>Un 3 CaCl2 inc</t>
  </si>
  <si>
    <t>Un 4 CaCl2 inc</t>
  </si>
  <si>
    <t>BC1 1% 1 CaCl2 inc</t>
  </si>
  <si>
    <t>BC1 1% 2 CaCl2 inc</t>
  </si>
  <si>
    <t>BC1 1% 3 CaCl2 inc</t>
  </si>
  <si>
    <t>BC1 1% 4 CaCl2 inc</t>
  </si>
  <si>
    <t>BC2 1% 1 CaCl2 inc</t>
  </si>
  <si>
    <t>BC2 1% 2 CaCl2 inc</t>
  </si>
  <si>
    <t>BC2 1% 3 CaCl2 inc</t>
  </si>
  <si>
    <t>BC2 1% 4 CaCl2 inc</t>
  </si>
  <si>
    <t>BC3 1% 1 CaCl2 inc</t>
  </si>
  <si>
    <t>BC3 1% 2 CaCl2 inc</t>
  </si>
  <si>
    <t>BC3 1% 3 CaCl2 inc</t>
  </si>
  <si>
    <t>BC3 1% 4 CaCl2 inc</t>
  </si>
  <si>
    <t>BC1 3% 1 CaCl2 inc</t>
  </si>
  <si>
    <t>BC1 3% 2 CaCl2 inc</t>
  </si>
  <si>
    <t>BC1 3% 3 CaCl2 inc</t>
  </si>
  <si>
    <t>BC1 3% 4 CaCl2 inc</t>
  </si>
  <si>
    <t>BC2 3% 1 CaCl2 inc</t>
  </si>
  <si>
    <t>BC2 3% 2 CaCl2 inc</t>
  </si>
  <si>
    <t>BC2 3% 3 CaCl2 inc</t>
  </si>
  <si>
    <t>BC2 3% 4 CaCl2 inc</t>
  </si>
  <si>
    <t>BC3 3% 1 CaCl2 inc</t>
  </si>
  <si>
    <t>BC3 3% 2 CaCl2 inc</t>
  </si>
  <si>
    <t>BC3 3% 3 CaCl2 inc</t>
  </si>
  <si>
    <t>BC3 3% 4 CaCl2 inc</t>
  </si>
  <si>
    <t>C 1 % 1 CaCl2 inc</t>
  </si>
  <si>
    <t>C 1 % 2 CaCl2 inc</t>
  </si>
  <si>
    <t>C 1 % 3 CaCl2 inc</t>
  </si>
  <si>
    <t>C 1 % 4 CaCl2 inc</t>
  </si>
  <si>
    <t>C 2% 1 CaCl2 inc</t>
  </si>
  <si>
    <t>C 2% 2 CaCl2 inc</t>
  </si>
  <si>
    <t>C 2% 3 CaCl2 inc</t>
  </si>
  <si>
    <t>C 2% 4 CaCl2 inc</t>
  </si>
  <si>
    <t>BC 1 (1%) + c (1%) 1 CaCl2 inc</t>
  </si>
  <si>
    <t>BC 1 (1%) + c (1%) 2 CaCl2 inc</t>
  </si>
  <si>
    <t>BC 1 (1%) + c (1%) 3 CaCl2 inc</t>
  </si>
  <si>
    <t>BC 1 (1%) + c (1%) 4 CaCl2 inc</t>
  </si>
  <si>
    <t>BC 2 (1%) + c (1%) 1 CaCl2 inc</t>
  </si>
  <si>
    <t>BC 2 (1%) + c (1%) 2 CaCl2 inc</t>
  </si>
  <si>
    <t>BC 2 (1%) + c (1%) 3 CaCl2 inc</t>
  </si>
  <si>
    <t>BC 2 (1%) + c (1%) 4 CaCl2 inc</t>
  </si>
  <si>
    <t>BC 3 (1%) + c (1%) 1 CaCl2 inc</t>
  </si>
  <si>
    <t>BC 3 (1%) + c (1%) 2 CaCl2 inc</t>
  </si>
  <si>
    <t>BC 3 (1%) + c (1%) 3 CaCl2 inc</t>
  </si>
  <si>
    <t>BC 3 (1%) + c (1%) 4 CaCl2 inc</t>
  </si>
  <si>
    <t>BC 1 (3%) + c (1%) 1 CaCl2 inc</t>
  </si>
  <si>
    <t>BC 1 (3%) + c (1%) 2 CaCl2 inc</t>
  </si>
  <si>
    <t>BC 1 (3%) + c (1%) 3 CaCl2 inc</t>
  </si>
  <si>
    <t>BC 1 (3%) + c (1%) 4 CaCl2 inc</t>
  </si>
  <si>
    <t>BC 2 (3%) + c (1%) 1 CaCl2 inc</t>
  </si>
  <si>
    <t>BC 2 (3%) + c (1%) 2 CaCl2 inc</t>
  </si>
  <si>
    <t>BC 2 (3%) + c (1%) 3 CaCl2 inc</t>
  </si>
  <si>
    <t>BC 2 (3%) + c (1%) 4 CaCl2 inc</t>
  </si>
  <si>
    <t>BC 3 (3%) + c (1%) 1 CaCl2 inc</t>
  </si>
  <si>
    <t>BC 3 (3%) + c (1%) 2 CaCl2 inc</t>
  </si>
  <si>
    <t>BC 3 (3%) + c (1%) 3 CaCl2 inc</t>
  </si>
  <si>
    <t>BC 3 (3%) + c (1%) 4 CaCl2 inc</t>
  </si>
  <si>
    <t>BC 1 (1%) + c (2%) 1 CaCl2 inc</t>
  </si>
  <si>
    <t>BC 1 (1%) + c (2%) 2 CaCl2 inc</t>
  </si>
  <si>
    <t>BC 1 (1%) + c (2%) 3 CaCl2 inc</t>
  </si>
  <si>
    <t>BC 1 (1%) + c (2%) 4 CaCl2 inc</t>
  </si>
  <si>
    <t>BC 2 (1%) + c (2%) 1 CaCl2 inc</t>
  </si>
  <si>
    <t>BC 2 (1%) + c (2%) 2 CaCl2 inc</t>
  </si>
  <si>
    <t>BC 2 (1%) + c (2%) 3 CaCl2 inc</t>
  </si>
  <si>
    <t>BC 2 (1%) + c (2%) 4 CaCl2 inc</t>
  </si>
  <si>
    <t>BC 3 (1%) + c (2%) 1 CaCl2 inc</t>
  </si>
  <si>
    <t>BC 3 (1%) + c (2%) 2 CaCl2 inc</t>
  </si>
  <si>
    <t>BC 3 (1%) + c (2%) 3 CaCl2 inc</t>
  </si>
  <si>
    <t>BC 3 (1%) + c (2%) 4 CaCl2 inc</t>
  </si>
  <si>
    <t>BC 1 (3%) + c (2%) 1 CaCl2 inc</t>
  </si>
  <si>
    <t>BC 1 (3%) + c (2%) 2 CaCl2 inc</t>
  </si>
  <si>
    <t>BC 1 (3%) + c (2%) 3 CaCl2 inc</t>
  </si>
  <si>
    <t>BC 1 (3%) + c (2%) 4 CaCl2 inc</t>
  </si>
  <si>
    <t>BC 2 (3%) + c (2%) 1 CaCl2 inc</t>
  </si>
  <si>
    <t>BC 2 (3%) + c (2%) 2 CaCl2 inc</t>
  </si>
  <si>
    <t>BC 2 (3%) + c (2%) 3 CaCl2 inc</t>
  </si>
  <si>
    <t>BC 2 (3%) + c (2%) 4 CaCl2 inc</t>
  </si>
  <si>
    <t>BC 3 (3%) + c (2%) 1 CaCl2 inc</t>
  </si>
  <si>
    <t>BC 3 (3%) + c (2%) 2 CaCl2 inc</t>
  </si>
  <si>
    <t>BC 3 (3%) + c (2%) 3 CaCl2 inc</t>
  </si>
  <si>
    <t>BC 3 (3%) + c (2%) 4 CaCl2 inc</t>
  </si>
  <si>
    <t>amendment</t>
  </si>
  <si>
    <t>Mean PH</t>
  </si>
  <si>
    <t>Mean EH</t>
  </si>
  <si>
    <t>st dev ph</t>
  </si>
  <si>
    <t>stdev EH</t>
  </si>
  <si>
    <t>sterr ph</t>
  </si>
  <si>
    <t>sterr EH</t>
  </si>
  <si>
    <t>Mean pH</t>
  </si>
  <si>
    <t>StDEv pH</t>
  </si>
  <si>
    <t>Stdev EH</t>
  </si>
  <si>
    <t>Sterr pH</t>
  </si>
  <si>
    <t>StErr EH</t>
  </si>
  <si>
    <t>pH</t>
  </si>
  <si>
    <t>EH</t>
  </si>
  <si>
    <t xml:space="preserve">Un 1 </t>
  </si>
  <si>
    <t>Un 2 H2O</t>
  </si>
  <si>
    <t>Un 3 H2O</t>
  </si>
  <si>
    <t>BC1 1% 1 H2O</t>
  </si>
  <si>
    <t>BC1 1% 2 H2O</t>
  </si>
  <si>
    <t>BC1 1% 3 H2O</t>
  </si>
  <si>
    <t>BC2 1% 1 H2O</t>
  </si>
  <si>
    <t>BC2 1% 2 H2O</t>
  </si>
  <si>
    <t>BC2 1% 3 H2O</t>
  </si>
  <si>
    <t>BC3 1% 1 H2O</t>
  </si>
  <si>
    <t>BC3 1% 2 H2O</t>
  </si>
  <si>
    <t>BC3 1% 3 H2O</t>
  </si>
  <si>
    <t>BC1 3% 1 H2O</t>
  </si>
  <si>
    <t>BC1 3% 2 H2O</t>
  </si>
  <si>
    <t>BC1 3% 3 H2O</t>
  </si>
  <si>
    <t>BC2 3% 1 H2O</t>
  </si>
  <si>
    <t>BC2 3% 2 H2O</t>
  </si>
  <si>
    <t>BC2 3% 3 H2O</t>
  </si>
  <si>
    <t>BC3 3% 1 H2O</t>
  </si>
  <si>
    <t>BC3 3% 2 H2O</t>
  </si>
  <si>
    <t>BC3 3% 3 H2O</t>
  </si>
  <si>
    <t>C 1 % 1 H2O</t>
  </si>
  <si>
    <t>C 1 % 2 H2O</t>
  </si>
  <si>
    <t>C 1 % 3 H2O</t>
  </si>
  <si>
    <t>C 2% 1 H2O</t>
  </si>
  <si>
    <t>C 2% 2 H2O</t>
  </si>
  <si>
    <t>C 2% 3 H2O</t>
  </si>
  <si>
    <t>BC 1 (1%) + c (1%) 1 H2O</t>
  </si>
  <si>
    <t>BC 1 (1%) + c (1%) 2 H2O</t>
  </si>
  <si>
    <t>BC 1 (1%) + c (1%) 3 H2O</t>
  </si>
  <si>
    <t>BC 2 (1%) + c (1%) 1 H2O</t>
  </si>
  <si>
    <t>BC 2 (1%) + c (1%) 2 H2O</t>
  </si>
  <si>
    <t>BC 2 (1%) + c (1%) 3 H2O</t>
  </si>
  <si>
    <t>BC 3 (1%) + c (1%) 1 H2O</t>
  </si>
  <si>
    <t>BC 3 (1%) + c (1%) 2 H2O</t>
  </si>
  <si>
    <t>BC 3 (1%) + c (1%) 3 H2O</t>
  </si>
  <si>
    <t>BC 1 (3%) + c (1%) 1 H2O</t>
  </si>
  <si>
    <t>BC 1 (3%) + c (1%) 2 H2O</t>
  </si>
  <si>
    <t>BC 1 (3%) + c (1%) 3 H2O</t>
  </si>
  <si>
    <t>BC 2 (3%) + c (1%) 1 H2O</t>
  </si>
  <si>
    <t>BC 2 (3%) + c (1%) 2 H2O</t>
  </si>
  <si>
    <t>BC 2 (3%) + c (1%) 3 H2O</t>
  </si>
  <si>
    <t>BC 3 (3%) + c (1%) 1 H2O</t>
  </si>
  <si>
    <t>BC 3 (3%) + c (1%) 2 H2O</t>
  </si>
  <si>
    <t>BC 3 (3%) + c (1%) 3 H2O</t>
  </si>
  <si>
    <t>BC 1 (1%) + c (2%) 1 H2O</t>
  </si>
  <si>
    <t>BC 1 (1%) + c (2%) 2 H2O</t>
  </si>
  <si>
    <t>BC 1 (1%) + c (2%) 3 H2O</t>
  </si>
  <si>
    <t>BC 2 (1%) + c (2%) 1 H2O</t>
  </si>
  <si>
    <t>BC 2 (1%) + c (2%) 2 H2O</t>
  </si>
  <si>
    <t>BC 2 (1%) + c (2%) 3 H2O</t>
  </si>
  <si>
    <t>BC 3 (1%) + c (2%) 1 H2O</t>
  </si>
  <si>
    <t>BC 3 (1%) + c (2%) 2 H2O</t>
  </si>
  <si>
    <t>BC 3 (1%) + c (2%) 3 H2O</t>
  </si>
  <si>
    <t>BC 1 (3%) + c (2%) 1 H2O</t>
  </si>
  <si>
    <t>BC 1 (3%) + c (2%) 2 H2O</t>
  </si>
  <si>
    <t>BC 1 (3%) + c (2%) 3 H2O</t>
  </si>
  <si>
    <t>BC 2 (3%) + c (2%) 1 H2O</t>
  </si>
  <si>
    <t>BC 2 (3%) + c (2%) 2 H2O</t>
  </si>
  <si>
    <t>BC 2 (3%) + c (2%) 3 H2O</t>
  </si>
  <si>
    <t>BC 3 (3%) + c (2%) 1 H2O</t>
  </si>
  <si>
    <t>BC 3 (3%) + c (2%) 2 H2O</t>
  </si>
  <si>
    <t>BC 3 (3%) + c (2%) 3 H2O</t>
  </si>
  <si>
    <t>Sample</t>
  </si>
  <si>
    <t>Oven Dry soil</t>
  </si>
  <si>
    <t>Difference</t>
  </si>
  <si>
    <t>H20%</t>
  </si>
  <si>
    <t>Mean</t>
  </si>
  <si>
    <t>Oven dry soil</t>
  </si>
  <si>
    <t>Soil 1</t>
  </si>
  <si>
    <t>BC1 1</t>
  </si>
  <si>
    <t>Soil 2</t>
  </si>
  <si>
    <t>BC1 2</t>
  </si>
  <si>
    <t>BC2 1</t>
  </si>
  <si>
    <t>BC2 2</t>
  </si>
  <si>
    <t>Compost 1</t>
  </si>
  <si>
    <t>BC3 1</t>
  </si>
  <si>
    <t>Compost 2</t>
  </si>
  <si>
    <t>BC3 2</t>
  </si>
  <si>
    <t>air dry soil/amendment</t>
  </si>
  <si>
    <t>Fresh amendment</t>
  </si>
  <si>
    <t>MEAN</t>
  </si>
  <si>
    <t>ST DEV</t>
  </si>
  <si>
    <t>ST ERR</t>
  </si>
  <si>
    <t>Mean Cu mg/kg</t>
  </si>
  <si>
    <t>Treatment</t>
  </si>
  <si>
    <t>Replicate</t>
  </si>
  <si>
    <t>Leaves Dry (g)</t>
  </si>
  <si>
    <t xml:space="preserve">Stem Dry (g) </t>
  </si>
  <si>
    <t>total above ground (g)</t>
  </si>
  <si>
    <t>BC1 (1%)</t>
  </si>
  <si>
    <t>BC2 (1%)</t>
  </si>
  <si>
    <t>BC3 (1%)</t>
  </si>
  <si>
    <t>BC1 (3%)</t>
  </si>
  <si>
    <t>BC2 (3%)</t>
  </si>
  <si>
    <t>BC3 (3%)</t>
  </si>
  <si>
    <t>Compost (1%)</t>
  </si>
  <si>
    <t>Compost (2%)</t>
  </si>
  <si>
    <t>BC1 (1%) + C (1%)</t>
  </si>
  <si>
    <t>BC2 (1%) + C (1%)</t>
  </si>
  <si>
    <t>BC3 (1%) + C (1%)</t>
  </si>
  <si>
    <t>BC1 (1%) + C (2%)</t>
  </si>
  <si>
    <t>BC2 (1%) + C (2%)</t>
  </si>
  <si>
    <t>BC3 (1%) + C (2%)</t>
  </si>
  <si>
    <t>BC1 (3%) + C (1%)</t>
  </si>
  <si>
    <t>BC2 (3%) + C (1%)</t>
  </si>
  <si>
    <t>BC3 (3%) + C (1%)</t>
  </si>
  <si>
    <t>BC1 (3%) + C (2%)</t>
  </si>
  <si>
    <t>BC2 (3%) + C (2%)</t>
  </si>
  <si>
    <t>BC3 (3%) + C (2%)</t>
  </si>
  <si>
    <t>Mean leaves</t>
  </si>
  <si>
    <t>mean stem</t>
  </si>
  <si>
    <t>Mean Total Above Ground Dry Mass (g)</t>
  </si>
  <si>
    <t>leaves St dev</t>
  </si>
  <si>
    <t>stem st dev</t>
  </si>
  <si>
    <t>total above st dev</t>
  </si>
  <si>
    <t>leaves st err</t>
  </si>
  <si>
    <t>stem st err</t>
  </si>
  <si>
    <t>total above ground st err</t>
  </si>
  <si>
    <t>Plant Height (cm)</t>
  </si>
  <si>
    <t>Chlorotic?</t>
  </si>
  <si>
    <t>Root Length (cm)</t>
  </si>
  <si>
    <t>Shoot Fresh Weight (g)</t>
  </si>
  <si>
    <t>Root Fresh Weight (g)</t>
  </si>
  <si>
    <t>Leaves  Fresh (g)</t>
  </si>
  <si>
    <t>Stem (g)  Fresh</t>
  </si>
  <si>
    <t>No of Leaves</t>
  </si>
  <si>
    <t>YES</t>
  </si>
  <si>
    <t>NO</t>
  </si>
  <si>
    <t>YES VERY</t>
  </si>
  <si>
    <t>SLIGHT</t>
  </si>
  <si>
    <t>V SLIGHT</t>
  </si>
  <si>
    <t>V. SLIGHT</t>
  </si>
  <si>
    <t>v slight</t>
  </si>
  <si>
    <t>no</t>
  </si>
  <si>
    <t>yes</t>
  </si>
  <si>
    <t>slight</t>
  </si>
  <si>
    <r>
      <t>3 (</t>
    </r>
    <r>
      <rPr>
        <sz val="9"/>
        <color theme="1"/>
        <rFont val="Calibri"/>
        <family val="2"/>
        <scheme val="minor"/>
      </rPr>
      <t>BAD DAMAGED</t>
    </r>
    <r>
      <rPr>
        <sz val="11"/>
        <color theme="1"/>
        <rFont val="Calibri"/>
        <family val="2"/>
        <scheme val="minor"/>
      </rPr>
      <t>)</t>
    </r>
  </si>
  <si>
    <t>Mean Plant height (cm)</t>
  </si>
  <si>
    <t>Mean Root length (cm)</t>
  </si>
  <si>
    <t>Mean Shoot fresh weight (g)</t>
  </si>
  <si>
    <t>Mean Root Fresh Weight (g)</t>
  </si>
  <si>
    <t>Mean Leaves  Fresh (g)</t>
  </si>
  <si>
    <t>Mean fresh stem (g)</t>
  </si>
  <si>
    <t>Mean No of leaves</t>
  </si>
  <si>
    <t>plant height St dev</t>
  </si>
  <si>
    <t>root length st dev</t>
  </si>
  <si>
    <t>shoot fresh weight stdev</t>
  </si>
  <si>
    <t>Root Fresh Weight st dev</t>
  </si>
  <si>
    <t>Leaves  Fresh wt st dev</t>
  </si>
  <si>
    <t>stem fresh wt st dev</t>
  </si>
  <si>
    <t>root length st err</t>
  </si>
  <si>
    <t>shoot fresh weight sterr</t>
  </si>
  <si>
    <t>Root Fresh Weight st err</t>
  </si>
  <si>
    <t>Leaves  Fresh wt st err</t>
  </si>
  <si>
    <t>stem fresh wt st err</t>
  </si>
  <si>
    <t>plant height St err</t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</si>
  <si>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Parameters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</si>
  <si>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Replicate 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</si>
  <si>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Replicate 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</si>
  <si>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Replicate 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</si>
  <si>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Units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</si>
  <si>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Moisture at 105ºC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</si>
  <si>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% dry weight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</si>
  <si>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Texture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</si>
  <si>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Clay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</si>
  <si>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%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</si>
  <si>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Sand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</si>
  <si>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Silt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</si>
  <si>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Organic matter at 500ºC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</si>
  <si>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TOC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</si>
  <si>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pH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</si>
  <si>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mg/kg dry weight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</si>
  <si>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As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</si>
  <si>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Ba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</si>
  <si>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Cd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</si>
  <si>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Cr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</si>
  <si>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Cu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</si>
  <si>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1040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</si>
  <si>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1010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</si>
  <si>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1240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</si>
  <si>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Mo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</si>
  <si>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Ni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</si>
  <si>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Pb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</si>
  <si>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Sb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</si>
  <si>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</si>
  <si>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Zn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</si>
  <si>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Hg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</si>
  <si>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Exchangeable Cations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</si>
  <si>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</si>
  <si>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11"/>
        <color indexed="8"/>
        <rFont val="Calibri"/>
        <family val="2"/>
        <scheme val="minor"/>
      </rPr>
      <t>cmol</t>
    </r>
    <r>
      <rPr>
        <sz val="6.9"/>
        <color indexed="8"/>
        <rFont val="Calibri"/>
        <family val="2"/>
        <scheme val="minor"/>
      </rPr>
      <t>C</t>
    </r>
    <r>
      <rPr>
        <sz val="11"/>
        <color indexed="8"/>
        <rFont val="Calibri"/>
        <family val="2"/>
        <scheme val="minor"/>
      </rPr>
      <t xml:space="preserve">/kg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</si>
  <si>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Mg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</si>
  <si>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</si>
  <si>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</si>
  <si>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CEC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</si>
  <si>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Naphthalene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</si>
  <si>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Acenaphthylene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</si>
  <si>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Acenaphthene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</si>
  <si>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Fluorene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</si>
  <si>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Phenanthrene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</si>
  <si>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Anthracene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</si>
  <si>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Fluoranthene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</si>
  <si>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Pyrene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</si>
  <si>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Benzo[a]anthracene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</si>
  <si>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Chrysene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</si>
  <si>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Benzo[b]fluoranthene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</si>
  <si>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Benzo[k]fluoranthene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</si>
  <si>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Benzo[a]pyrene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</si>
  <si>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ΣPAH´s </t>
    </r>
    <r>
      <rPr>
        <sz val="11"/>
        <rFont val="Calibri"/>
        <family val="2"/>
        <scheme val="minor"/>
      </rPr>
      <t xml:space="preserve"> </t>
    </r>
  </si>
  <si>
    <t xml:space="preserve"> &lt; 1.0  </t>
  </si>
  <si>
    <t xml:space="preserve"> &lt; 0.1  </t>
  </si>
  <si>
    <t xml:space="preserve"> Indeno[1.2.3-cd]pyrene  </t>
  </si>
  <si>
    <t xml:space="preserve"> Dibenzo[a.h]anthracene  </t>
  </si>
  <si>
    <t xml:space="preserve"> Benzo[g.h.i]perylene  </t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</si>
  <si>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Organic matter at 500 ºC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</si>
  <si>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11"/>
        <color indexed="8"/>
        <rFont val="Calibri"/>
        <family val="2"/>
        <scheme val="minor"/>
      </rPr>
      <t>---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</si>
  <si>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Liming Potential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</si>
  <si>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NPK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</si>
  <si>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Potential toxic elements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</si>
  <si>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Exchangeable cations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</si>
  <si>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11"/>
        <color indexed="8"/>
        <rFont val="Calibri"/>
        <family val="2"/>
        <scheme val="minor"/>
      </rPr>
      <t>cmol</t>
    </r>
    <r>
      <rPr>
        <sz val="6.9"/>
        <color indexed="8"/>
        <rFont val="Calibri"/>
        <family val="2"/>
        <scheme val="minor"/>
      </rPr>
      <t>c</t>
    </r>
    <r>
      <rPr>
        <sz val="11"/>
        <color indexed="8"/>
        <rFont val="Calibri"/>
        <family val="2"/>
        <scheme val="minor"/>
      </rPr>
      <t xml:space="preserve">/kg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</si>
  <si>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ΣPAH´S </t>
    </r>
    <r>
      <rPr>
        <sz val="11"/>
        <rFont val="Calibri"/>
        <family val="2"/>
        <scheme val="minor"/>
      </rPr>
      <t xml:space="preserve"> </t>
    </r>
  </si>
  <si>
    <t>ppm*dil</t>
  </si>
  <si>
    <t>mg/kg</t>
  </si>
  <si>
    <t>Un 1</t>
  </si>
  <si>
    <t>Un 2</t>
  </si>
  <si>
    <t>Un 3</t>
  </si>
  <si>
    <t>BC1 1% 1</t>
  </si>
  <si>
    <t>BC1 1% 2</t>
  </si>
  <si>
    <t>BC1 1% 3</t>
  </si>
  <si>
    <t>BC2 1% 1</t>
  </si>
  <si>
    <t>BC2 1% 2</t>
  </si>
  <si>
    <t>BC2 1% 3</t>
  </si>
  <si>
    <t>BC3 1% 1</t>
  </si>
  <si>
    <t>BC3 1% 2</t>
  </si>
  <si>
    <t>BC3 1% 3</t>
  </si>
  <si>
    <t>BC1 3% 1</t>
  </si>
  <si>
    <t>BC1 3% 2</t>
  </si>
  <si>
    <t>BC1 3% 3</t>
  </si>
  <si>
    <t>BC2 3% 1</t>
  </si>
  <si>
    <t>BC2 3% 2</t>
  </si>
  <si>
    <t>BC2 3% 3</t>
  </si>
  <si>
    <t>BC3 3% 1</t>
  </si>
  <si>
    <t>BC3 3% 2</t>
  </si>
  <si>
    <t>BC3 3% 3</t>
  </si>
  <si>
    <t>C 1 % 1</t>
  </si>
  <si>
    <t>C 1 % 2</t>
  </si>
  <si>
    <t>C 1 % 3</t>
  </si>
  <si>
    <t>C 2% 1</t>
  </si>
  <si>
    <t>C 2% 2</t>
  </si>
  <si>
    <t>C 2% 3</t>
  </si>
  <si>
    <t>BC 1 (1%) + c (1%) 1</t>
  </si>
  <si>
    <t>BC 1 (1%) + c (1%) 2</t>
  </si>
  <si>
    <t>BC 1 (1%) + c (1%) 3</t>
  </si>
  <si>
    <t>BC 2 (1%) + c (1%) 1</t>
  </si>
  <si>
    <t>BC 2 (1%) + c (1%) 2</t>
  </si>
  <si>
    <t>BC 2 (1%) + c (1%) 3</t>
  </si>
  <si>
    <t>BC 3 (1%) + c (1%) 1</t>
  </si>
  <si>
    <t>BC 3 (1%) + c (1%) 2</t>
  </si>
  <si>
    <t>BC 3 (1%) + c (1%) 3</t>
  </si>
  <si>
    <t>BC 1 (3%) + c (1%) 1</t>
  </si>
  <si>
    <t>BC 1 (3%) + c (1%) 2</t>
  </si>
  <si>
    <t>BC 1 (3%) + c (1%) 3</t>
  </si>
  <si>
    <t>BC 2 (3%) + c (1%) 1</t>
  </si>
  <si>
    <t>BC 2 (3%) + c (1%) 2</t>
  </si>
  <si>
    <t>BC 2 (3%) + c (1%) 3</t>
  </si>
  <si>
    <t>BC 3 (3%) + c (1%) 1</t>
  </si>
  <si>
    <t>BC 3 (3%) + c (1%) 2</t>
  </si>
  <si>
    <t>BC 3 (3%) + c (1%) 3</t>
  </si>
  <si>
    <t>BC 1 (1%) + c (2%) 1</t>
  </si>
  <si>
    <t>BC 1 (1%) + c (2%) 2</t>
  </si>
  <si>
    <t>BC 1 (1%) + c (2%) 3</t>
  </si>
  <si>
    <t>BC 2 (1%) + c (2%) 1</t>
  </si>
  <si>
    <t>BC 2 (1%) + c (2%) 2</t>
  </si>
  <si>
    <t>BC 3 (1%) + c (2%) 1</t>
  </si>
  <si>
    <t>BC 3 (1%) + c (2%) 2</t>
  </si>
  <si>
    <t>BC 3 (1%) + c (2%) 3</t>
  </si>
  <si>
    <t>BC 1 (3%) + c (2%) 1</t>
  </si>
  <si>
    <t>BC 1 (3%) + c (2%) 2</t>
  </si>
  <si>
    <t>BC 1 (3%) + c (2%) 3</t>
  </si>
  <si>
    <t>BC 2 (3%) + c (2%) 1</t>
  </si>
  <si>
    <t>BC 2 (3%) + c (2%) 2</t>
  </si>
  <si>
    <t>BC 2 (3%) + c (2%) 3</t>
  </si>
  <si>
    <t>BC 3 (3%) + c (2%) 1</t>
  </si>
  <si>
    <t>BC 3 (3%) + c (2%) 2</t>
  </si>
  <si>
    <t>BC 3 (3%) + c (2%) 3</t>
  </si>
  <si>
    <t>Un 1 PI</t>
  </si>
  <si>
    <t>Un 2 PI</t>
  </si>
  <si>
    <t>Un 3 PI</t>
  </si>
  <si>
    <t>BC1 1% 1 PI</t>
  </si>
  <si>
    <t>BC1 1% 2 PI</t>
  </si>
  <si>
    <t>BC1 1% 3 PI</t>
  </si>
  <si>
    <t>BC2 1% 1 PI</t>
  </si>
  <si>
    <t>BC2 1% 2 PI</t>
  </si>
  <si>
    <t>BC2 1% 3 PI</t>
  </si>
  <si>
    <t>BC3 1% 1 PI</t>
  </si>
  <si>
    <t>BC3 1% 2 PI</t>
  </si>
  <si>
    <t>BC3 1% 3 PI</t>
  </si>
  <si>
    <t>BC1 3% 1 PI</t>
  </si>
  <si>
    <t>BC1 3% 2 PI</t>
  </si>
  <si>
    <t>BC1 3% 3 PI</t>
  </si>
  <si>
    <t>BC2 3% 1 PI</t>
  </si>
  <si>
    <t>BC2 3% 2 PI</t>
  </si>
  <si>
    <t>BC2 3% 3 PI</t>
  </si>
  <si>
    <t>BC3 3% 1 PI</t>
  </si>
  <si>
    <t>BC3 3% 2 PI</t>
  </si>
  <si>
    <t>BC3 3% 3 PI</t>
  </si>
  <si>
    <t>C 1 % 1 PI</t>
  </si>
  <si>
    <t>C 1 % 2 PI</t>
  </si>
  <si>
    <t>C 1 % 3 PI</t>
  </si>
  <si>
    <t>C 2% 1 PI</t>
  </si>
  <si>
    <t>C 2% 2 PI</t>
  </si>
  <si>
    <t>C 2% 3 PI</t>
  </si>
  <si>
    <t>BC 1 (1%) + c (1%) 1 PI</t>
  </si>
  <si>
    <t>BC 1 (1%) + c (1%) 2 PI</t>
  </si>
  <si>
    <t>BC 1 (1%) + c (1%) 3 PI</t>
  </si>
  <si>
    <t>BC 2 (1%) + c (1%) 1 PI</t>
  </si>
  <si>
    <t>BC 2 (1%) + c (1%) 2 PI</t>
  </si>
  <si>
    <t>BC 2 (1%) + c (1%) 3 PI</t>
  </si>
  <si>
    <t>BC 3 (1%) + c (1%) 1 PI</t>
  </si>
  <si>
    <t>BC 3 (1%) + c (1%) 2 PI</t>
  </si>
  <si>
    <t>BC 3 (1%) + c (1%) 3 PI</t>
  </si>
  <si>
    <t>BC 1 (3%) + c (1%) 1 PI</t>
  </si>
  <si>
    <t>BC 1 (3%) + c (1%) 2 PI</t>
  </si>
  <si>
    <t>BC 1 (3%) + c (1%) 3 PI</t>
  </si>
  <si>
    <t>BC 2 (3%) + c (1%) 1 PI</t>
  </si>
  <si>
    <t>BC 2 (3%) + c (1%) 2 PI</t>
  </si>
  <si>
    <t>BC 2 (3%) + c (1%) 3 PI</t>
  </si>
  <si>
    <t>BC 3 (3%) + c (1%) 1 PI</t>
  </si>
  <si>
    <t>BC 3 (3%) + c (1%) 2 PI</t>
  </si>
  <si>
    <t>BC 3 (3%) + c (1%) 3 PI</t>
  </si>
  <si>
    <t>BC 1 (1%) + c (2%) 1 PI</t>
  </si>
  <si>
    <t>BC 1 (1%) + c (2%) 2 PI</t>
  </si>
  <si>
    <t>BC 1 (1%) + c (2%) 3 PI</t>
  </si>
  <si>
    <t>BC 2 (1%) + c (2%) 1 PI</t>
  </si>
  <si>
    <t>BC 2 (1%) + c (2%) 2 PI</t>
  </si>
  <si>
    <t>BC 2 (1%) + c (2%) 3 PI</t>
  </si>
  <si>
    <t>BC 3 (1%) + c (2%) 1 PI</t>
  </si>
  <si>
    <t>BC 3 (1%) + c (2%) 2 PI</t>
  </si>
  <si>
    <t>BC 3 (1%) + c (2%) 3 PI</t>
  </si>
  <si>
    <t>BC 1 (3%) + c (2%) 1 PI</t>
  </si>
  <si>
    <t>BC 1 (3%) + c (2%) 2 PI</t>
  </si>
  <si>
    <t>BC 1 (3%) + c (2%) 3 PI</t>
  </si>
  <si>
    <t>BC 2 (3%) + c (2%) 1 PI</t>
  </si>
  <si>
    <t>BC 2 (3%) + c (2%) 2 PI</t>
  </si>
  <si>
    <t>BC 2 (3%) + c (2%) 3 PI</t>
  </si>
  <si>
    <t>BC 3 (3%) + c (2%) 1 PI</t>
  </si>
  <si>
    <t>BC 3 (3%) + c (2%) 2 PI</t>
  </si>
  <si>
    <t>BC 3 (3%) + c (2%) 3 PI</t>
  </si>
  <si>
    <t>mean mg/kg</t>
  </si>
  <si>
    <t>st dev</t>
  </si>
  <si>
    <t>st err</t>
  </si>
  <si>
    <t>Root Dry Weight (g)</t>
  </si>
  <si>
    <t>Mean Root dry (g)</t>
  </si>
  <si>
    <t>Root St dev</t>
  </si>
  <si>
    <t>root st err</t>
  </si>
  <si>
    <t xml:space="preserve"> Lime requirement is not calculated because the pH of the sample is above 6.5  </t>
  </si>
  <si>
    <t xml:space="preserve"> 0.61-0.008-0.073  </t>
  </si>
  <si>
    <t xml:space="preserve"> 0.67-0.008-0.073  </t>
  </si>
  <si>
    <t xml:space="preserve"> 0.71-0.008-0.080  </t>
  </si>
  <si>
    <t xml:space="preserve"> &lt; 5.0  </t>
  </si>
  <si>
    <t xml:space="preserve"> &lt;0.010  </t>
  </si>
  <si>
    <t xml:space="preserve"> &lt;0.1  </t>
  </si>
  <si>
    <t>unv 1</t>
  </si>
  <si>
    <t>unv 2</t>
  </si>
  <si>
    <t>unv 3</t>
  </si>
  <si>
    <t>unv 4</t>
  </si>
  <si>
    <t>unv 5</t>
  </si>
  <si>
    <t>BC1 1% 4</t>
  </si>
  <si>
    <t>BC1 1% 5</t>
  </si>
  <si>
    <t>BC2 1% 4</t>
  </si>
  <si>
    <t>BC2 1% 5</t>
  </si>
  <si>
    <t>BC3 1% 4</t>
  </si>
  <si>
    <t>BC3 1% 5</t>
  </si>
  <si>
    <t>BC1 3% 4</t>
  </si>
  <si>
    <t>BC1 3% 5</t>
  </si>
  <si>
    <t>BC2 3% 4</t>
  </si>
  <si>
    <t>BC2 3% 5</t>
  </si>
  <si>
    <t>BC3 3% 4</t>
  </si>
  <si>
    <t>BC3 3% 5</t>
  </si>
  <si>
    <t>C 1 % 4</t>
  </si>
  <si>
    <t>C 1 % 5</t>
  </si>
  <si>
    <t>C 2% 4</t>
  </si>
  <si>
    <t>C 2% 5</t>
  </si>
  <si>
    <t>BC 1 (1%) + c (1%) 4</t>
  </si>
  <si>
    <t>BC 1 (1%) + c (1%) 5</t>
  </si>
  <si>
    <t>BC 2 (1%) + c (1%) 4</t>
  </si>
  <si>
    <t>BC 2 (1%) + c (1%) 5</t>
  </si>
  <si>
    <t>BC 3 (1%) + c (1%) 4</t>
  </si>
  <si>
    <t>BC 3 (1%) + c (1%) 5</t>
  </si>
  <si>
    <t>BC 1 (1%) + c (2%) 4</t>
  </si>
  <si>
    <t>BC 1 (1%) + c (2%) 5</t>
  </si>
  <si>
    <t>BC 2 (1%) + c (2%) 3</t>
  </si>
  <si>
    <t>BC 2 (1%) + c (2%) 4</t>
  </si>
  <si>
    <t>BC 2 (1%) + c (2%) 5</t>
  </si>
  <si>
    <t>BC 3 (1%) + c (2%) 4</t>
  </si>
  <si>
    <t>BC 3 (1%) + c (2%) 5</t>
  </si>
  <si>
    <t>BC 1 (3%) + c (1%) 4</t>
  </si>
  <si>
    <t>BC 1 (3%) + c (1%) 5</t>
  </si>
  <si>
    <t>BC 2 (3%) + c (1%) 4</t>
  </si>
  <si>
    <t>BC 2 (3%) + c (1%) 5</t>
  </si>
  <si>
    <t>BC 3 (3%) + c (1%) 4</t>
  </si>
  <si>
    <t>BC 3 (3%) + c (1%) 5</t>
  </si>
  <si>
    <t>BC 1 (3%) + c (2%) 4</t>
  </si>
  <si>
    <t>BC 1 (3%) + c (2%) 5</t>
  </si>
  <si>
    <t>BC 2 (3%) + c (2%) 4</t>
  </si>
  <si>
    <t>BC 2 (3%) + c (2%) 5</t>
  </si>
  <si>
    <t>BC 3 (3%) + c (2%) 4</t>
  </si>
  <si>
    <t>BC 3 (3%) + c (2%) 5</t>
  </si>
  <si>
    <t>Akg (mg/kg)</t>
  </si>
  <si>
    <t>BC1 (1%) + C (1%) 1 leaf</t>
  </si>
  <si>
    <t>BC1 (1%) + C (1%) 2 leaf</t>
  </si>
  <si>
    <t>BC1 (1%) + C (1%) 3 leaf</t>
  </si>
  <si>
    <t>BC1 (1%) + C (1%) 4 leaf</t>
  </si>
  <si>
    <t>BC1 (1%) + C (1%) 5 leaf</t>
  </si>
  <si>
    <t>BC1 (1%) + C (2%) 1 leaf</t>
  </si>
  <si>
    <t>BC1 (1%) + C (2%) 3 leaf</t>
  </si>
  <si>
    <t>BC1 (1%) + C (2%) 4 leaf</t>
  </si>
  <si>
    <t>BC1 (1%) + C (2%) 5 leaf</t>
  </si>
  <si>
    <t>BC1 (1%) 2 leaf</t>
  </si>
  <si>
    <t>BC1 (1%) 3 leaf</t>
  </si>
  <si>
    <t>BC1 (1%) 4 leaf</t>
  </si>
  <si>
    <t>BC1 (1%) 5 leaf</t>
  </si>
  <si>
    <t>BC1 (3%) + C (1%) 1 leaf</t>
  </si>
  <si>
    <t>BC1 (3%) + C (1%) 2 leaf</t>
  </si>
  <si>
    <t>BC1 (3%) + C (1%) 3 leaf</t>
  </si>
  <si>
    <t>BC1 (3%) + C (1%) 4 leaf</t>
  </si>
  <si>
    <t>BC1 (3%) + C (2%) 1 leaf</t>
  </si>
  <si>
    <t>BC1 (3%) + C (2%) 2 leaf</t>
  </si>
  <si>
    <t>BC1 (3%) + C (2%) 3 leaf</t>
  </si>
  <si>
    <t>BC1 (3%) + C (2%) 5 leaf</t>
  </si>
  <si>
    <t>BC1 (3%) 1 leaf</t>
  </si>
  <si>
    <t>BC1 (3%) 2 leaf</t>
  </si>
  <si>
    <t>BC1 (3%) 3 leaf</t>
  </si>
  <si>
    <t>BC1 (3%) 5 leaf</t>
  </si>
  <si>
    <t>BC2 (1%) + C (1%) 1 leaf</t>
  </si>
  <si>
    <t>BC2 (1%) + C (1%) 2 leaf</t>
  </si>
  <si>
    <t>BC2 (1%) + C (1%) 3 leaf</t>
  </si>
  <si>
    <t>BC2 (1%) + C (1%) 4 leaf</t>
  </si>
  <si>
    <t>BC2 (1%) + C (1%) 5 leaf</t>
  </si>
  <si>
    <t>BC2 (1%) + C (2%) 1 leaf</t>
  </si>
  <si>
    <t>BC2 (1%) + C (2%) 2 leaf</t>
  </si>
  <si>
    <t>BC2 (1%) + C (2%) 3 leaf</t>
  </si>
  <si>
    <t>BC2 (1%) + C (2%) 4 leaf</t>
  </si>
  <si>
    <t>BC2 (1%) + C (2%) 5 leaf</t>
  </si>
  <si>
    <t>BC2 (1%) 2 leaf</t>
  </si>
  <si>
    <t>BC2 (1%) 3 leaf</t>
  </si>
  <si>
    <t>BC2 (3%) + C (1%) 1 leaf</t>
  </si>
  <si>
    <t>BC2 (3%) + C (1%) 2 leaf</t>
  </si>
  <si>
    <t>BC2 (3%) + C (1%) 3 leaf</t>
  </si>
  <si>
    <t>BC2 (3%) + C (1%) 4 leaf</t>
  </si>
  <si>
    <t>BC2 (3%) + C (2%) 1 leaf</t>
  </si>
  <si>
    <t>BC2 (3%) + C (2%) 2 leaf</t>
  </si>
  <si>
    <t>BC2 (3%) + C (2%) 3 leaf</t>
  </si>
  <si>
    <t>BC2 (3%) + C (2%) 5 leaf</t>
  </si>
  <si>
    <t>BC2 (3%) 2 leaf</t>
  </si>
  <si>
    <t>BC2 (3%) 3 leaf</t>
  </si>
  <si>
    <t>BC2 (3%) 4 leaf</t>
  </si>
  <si>
    <t>BC3 (1%) + C (1%) 1 leaf</t>
  </si>
  <si>
    <t>BC3 (1%) + C (1%) 2 leaf</t>
  </si>
  <si>
    <t>BC3 (1%) + C (1%) 3 leaf</t>
  </si>
  <si>
    <t>BC3 (1%) + C (1%) 4 leaf</t>
  </si>
  <si>
    <t>BC3 (1%) + C (1%) 5 leaf</t>
  </si>
  <si>
    <t>BC3 (1%) + C (2%) 1 leaf</t>
  </si>
  <si>
    <t>BC3 (1%) + C (2%) 2 leaf</t>
  </si>
  <si>
    <t>BC3 (1%) + C (2%) 3 leaf</t>
  </si>
  <si>
    <t>BC3 (1%) + C (2%) 4 leaf</t>
  </si>
  <si>
    <t>BC3 (1%) + C (2%) 5 leaf</t>
  </si>
  <si>
    <t>BC3 (1%) 1 leaf</t>
  </si>
  <si>
    <t>BC3 (1%) 3 leaf</t>
  </si>
  <si>
    <t>BC3 (1%) 4 leaf</t>
  </si>
  <si>
    <t>BC3 (3%) + C (1%) 1 leaf</t>
  </si>
  <si>
    <t>BC3 (3%) + C (1%) 3 leaf</t>
  </si>
  <si>
    <t>BC3 (3%) + C (1%) 4 leaf</t>
  </si>
  <si>
    <t>BC3 (3%) + C (1%) 5 leaf</t>
  </si>
  <si>
    <t>BC3 (3%) + C (2%) 1 leaf</t>
  </si>
  <si>
    <t>BC3 (3%) + C (2%) 2 leaf</t>
  </si>
  <si>
    <t>BC3 (3%) + C (2%) 3 leaf</t>
  </si>
  <si>
    <t>BC3 (3%) + C (2%) 4 leaf</t>
  </si>
  <si>
    <t>BC3 (3%) 3 leaf</t>
  </si>
  <si>
    <t>BC3 (3%) 4 leaf</t>
  </si>
  <si>
    <t>BC3 (3%) 5 leaf</t>
  </si>
  <si>
    <t>Compost (1%) 1 leaf</t>
  </si>
  <si>
    <t>Compost (1%) 2 leaf</t>
  </si>
  <si>
    <t>Compost (1%) 4 leaf</t>
  </si>
  <si>
    <t>Compost (1%) 5 leaf</t>
  </si>
  <si>
    <t>Compost (2%) 1 leaf</t>
  </si>
  <si>
    <t>Compost (2%) 2 leaf</t>
  </si>
  <si>
    <t>Compost (2%) 3 leaf</t>
  </si>
  <si>
    <t>Compost (2%) 4 leaf</t>
  </si>
  <si>
    <t>Compost (2%) 5 leaf</t>
  </si>
  <si>
    <t>Unamended 1 leaf</t>
  </si>
  <si>
    <t>Unamended 2 leaf</t>
  </si>
  <si>
    <t>Unamended 4 leaf</t>
  </si>
  <si>
    <t>MUESTRA</t>
  </si>
  <si>
    <t>BC1 (1%) + C (2%) 2 leaves</t>
  </si>
  <si>
    <t>BC1 (1%) 1 leaves</t>
  </si>
  <si>
    <t>BC1 (3%) + C (1%) 5 leaves</t>
  </si>
  <si>
    <t>BC1 (3%) + C (2%) 4 leaves</t>
  </si>
  <si>
    <t>BC1 (3%) 4 leaves</t>
  </si>
  <si>
    <t>BC2 (1%) 1 leaves</t>
  </si>
  <si>
    <t>BC2 (1%) 4 leaves</t>
  </si>
  <si>
    <t>BC2 (1%) 5 leaves</t>
  </si>
  <si>
    <t>BC2 (3%) + C (1%)5 leaves</t>
  </si>
  <si>
    <t>BC2 (3%) + C (2%) 4 leaves</t>
  </si>
  <si>
    <t>BC2 (3%) 1 leaves</t>
  </si>
  <si>
    <t>BC2 (3%) 5 leaves</t>
  </si>
  <si>
    <t>BC3 (3%) + C (1% 2 leaves</t>
  </si>
  <si>
    <t>BC3 (3%) + C (2%) 5 leaves</t>
  </si>
  <si>
    <t>BC3 (3%) 1 leaves</t>
  </si>
  <si>
    <t>BC3 (3%) 2 leaves</t>
  </si>
  <si>
    <t>BC3 1% 2 leaves</t>
  </si>
  <si>
    <t>BC3 1% 5 leaves</t>
  </si>
  <si>
    <t>Compost (1%) 3 leaves</t>
  </si>
  <si>
    <t>un 3  leaves</t>
  </si>
  <si>
    <t>un 5 leaves</t>
  </si>
  <si>
    <t>BC1 (1%) + C (1%) 1 stem</t>
  </si>
  <si>
    <t>BC1 (1%) + C (1%) 2 stem</t>
  </si>
  <si>
    <t>BC1 (1%) + C (1%) 3 stem</t>
  </si>
  <si>
    <t>BC1 (1%) + C (1%) 4 stem</t>
  </si>
  <si>
    <t>BC1 (1%) + C (1%) 5 stem</t>
  </si>
  <si>
    <t>BC1 (1%) + C (2%) 1 stem</t>
  </si>
  <si>
    <t>BC1 (1%) + C (2%) 2 stem</t>
  </si>
  <si>
    <t>BC1 (1%) + C (2%) 3 stem</t>
  </si>
  <si>
    <t>BC1 (1%) + C (2%) 4 stem</t>
  </si>
  <si>
    <t>BC1 (1%) + C (2%) 5 stem</t>
  </si>
  <si>
    <t>BC1 (1%) 1 stem</t>
  </si>
  <si>
    <t>BC1 (1%) 2 stem</t>
  </si>
  <si>
    <t>BC1 (1%) 3 stem</t>
  </si>
  <si>
    <t>BC1 (1%) 4 stem</t>
  </si>
  <si>
    <t>BC1 (1%) 5 stem</t>
  </si>
  <si>
    <t>BC1 (3%) + C (1%) 1 stem</t>
  </si>
  <si>
    <t>BC1 (3%) + C (1%) 2 stem</t>
  </si>
  <si>
    <t>BC1 (3%) + C (1%) 3 stem</t>
  </si>
  <si>
    <t>BC1 (3%) + C (1%) 4 stem</t>
  </si>
  <si>
    <t>BC1 (3%) + C (1%) 5 stem</t>
  </si>
  <si>
    <t>BC1 (3%) + C (2%) 1 stem</t>
  </si>
  <si>
    <t>BC1 (3%) + C (2%) 2 stem</t>
  </si>
  <si>
    <t>BC1 (3%) + C (2%) 3 stem</t>
  </si>
  <si>
    <t>BC1 (3%) + C (2%) 4 stem</t>
  </si>
  <si>
    <t>BC1 (3%) + C (2%) 5 stem</t>
  </si>
  <si>
    <t>BC1 (3%) 1 stem</t>
  </si>
  <si>
    <t>BC1 (3%) 2 stem</t>
  </si>
  <si>
    <t>BC1 (3%) 3 stem</t>
  </si>
  <si>
    <t>BC1 (3%) 4 stem</t>
  </si>
  <si>
    <t>BC1 (3%) 5 stem</t>
  </si>
  <si>
    <t>BC2 (1%) + C (1%) 1 stem</t>
  </si>
  <si>
    <t>BC2 (1%) + C (1%) 2 stem</t>
  </si>
  <si>
    <t>BC2 (1%) + C (1%) 3 stem</t>
  </si>
  <si>
    <t>BC2 (1%) + C (1%) 4 stem</t>
  </si>
  <si>
    <t>BC2 (1%) + C (1%) 5 stem</t>
  </si>
  <si>
    <t>BC2 (1%) + C (2%) 1 stem</t>
  </si>
  <si>
    <t>BC2 (1%) + C (2%) 2 stem</t>
  </si>
  <si>
    <t>BC2 (1%) + C (2%) 3 stem</t>
  </si>
  <si>
    <t>BC2 (1%) + C (2%) 4 stem</t>
  </si>
  <si>
    <t>BC2 (1%) + C (2%) 5 stem</t>
  </si>
  <si>
    <t>BC2 (1%) 1 stem</t>
  </si>
  <si>
    <t>BC2 (1%) 2 stem</t>
  </si>
  <si>
    <t>BC2 (1%) 3 stem</t>
  </si>
  <si>
    <t>BC2 (1%) 4 stem</t>
  </si>
  <si>
    <t>BC2 (1%) 5 stem</t>
  </si>
  <si>
    <t>BC2 (3%) + C (1%) 1 stem</t>
  </si>
  <si>
    <t>BC2 (3%) + C (1%) 2 stem</t>
  </si>
  <si>
    <t>BC2 (3%) + C (1%) 3 stem</t>
  </si>
  <si>
    <t>BC2 (3%) + C (1%) 4 stem</t>
  </si>
  <si>
    <t>BC2 (3%) + C (1%)5 stem</t>
  </si>
  <si>
    <t>BC2 (3%) + C (2%) 1 stem</t>
  </si>
  <si>
    <t>BC2 (3%) + C (2%) 2 stem</t>
  </si>
  <si>
    <t>BC2 (3%) + C (2%) 3 stem</t>
  </si>
  <si>
    <t>BC2 (3%) + C (2%) 4 stem</t>
  </si>
  <si>
    <t>BC2 (3%) + C (2%) 5 stem</t>
  </si>
  <si>
    <t>BC2 (3%) 1 stem</t>
  </si>
  <si>
    <t>BC2 (3%) 2 stem</t>
  </si>
  <si>
    <t>BC2 (3%) 3 stem</t>
  </si>
  <si>
    <t>BC2 (3%) 4 stem</t>
  </si>
  <si>
    <t>BC2 (3%) 5 stem</t>
  </si>
  <si>
    <t>BC3 (1%) + C (1%) 1 stem</t>
  </si>
  <si>
    <t>BC3 (1%) + C (1%) 2 stem</t>
  </si>
  <si>
    <t>BC3 (1%) + C (1%) 3 stem</t>
  </si>
  <si>
    <t>BC3 (1%) + C (1%) 4 stem</t>
  </si>
  <si>
    <t>BC3 (1%) + C (1%) 5 stem</t>
  </si>
  <si>
    <t>BC3 (1%) + C (2%) 1 stem</t>
  </si>
  <si>
    <t>BC3 (1%) + C (2%) 2 stem</t>
  </si>
  <si>
    <t>BC3 (1%) + C (2%) 3 stem</t>
  </si>
  <si>
    <t>BC3 (1%) + C (2%) 4 stem</t>
  </si>
  <si>
    <t>BC3 (1%) + C (2%) 5 stem</t>
  </si>
  <si>
    <t>BC3 (1%) 1 stem</t>
  </si>
  <si>
    <t>BC3 (1%) 3 stem</t>
  </si>
  <si>
    <t>BC3 (1%) 4 stem</t>
  </si>
  <si>
    <t>BC3 (3%) + C (1% 2 stem</t>
  </si>
  <si>
    <t>BC3 (3%) + C (1%) 1 stem</t>
  </si>
  <si>
    <t>BC3 (3%) + C (1%) 3 stem</t>
  </si>
  <si>
    <t>BC3 (3%) + C (1%) 4 stem</t>
  </si>
  <si>
    <t>BC3 (3%) + C (1%) 5 stem</t>
  </si>
  <si>
    <t>BC3 (3%) + C (2%) 1 stem</t>
  </si>
  <si>
    <t>BC3 (3%) + C (2%) 2 stem</t>
  </si>
  <si>
    <t>BC3 (3%) + C (2%) 3 stem</t>
  </si>
  <si>
    <t>BC3 (3%) + C (2%) 4 stem</t>
  </si>
  <si>
    <t>BC3 (3%) + C (2%) 5 stem</t>
  </si>
  <si>
    <t>BC3 (3%) 1 stem</t>
  </si>
  <si>
    <t>BC3 (3%) 2 stem</t>
  </si>
  <si>
    <t>BC3 (3%) 3 stem</t>
  </si>
  <si>
    <t>BC3 (3%) 4 stem</t>
  </si>
  <si>
    <t>BC3 (3%) 5 stem</t>
  </si>
  <si>
    <t>BC3 1% 2 stem</t>
  </si>
  <si>
    <t>BC3 1% 5 stem</t>
  </si>
  <si>
    <t>Compost (1%) 1 stem</t>
  </si>
  <si>
    <t>Compost (1%) 2 stem</t>
  </si>
  <si>
    <t>Compost (1%) 4 stem</t>
  </si>
  <si>
    <t>Compost (1%) 5 stem</t>
  </si>
  <si>
    <t>Compost (1%)3 stem</t>
  </si>
  <si>
    <t>Compost (2%) 1 stem</t>
  </si>
  <si>
    <t>Compost (2%) 2 stem</t>
  </si>
  <si>
    <t>Compost (2%) 3 stem</t>
  </si>
  <si>
    <t>Compost (2%) 4 stem</t>
  </si>
  <si>
    <t>Compost (2%) 5 stem</t>
  </si>
  <si>
    <t>un 3  stem</t>
  </si>
  <si>
    <t>Unamended 1 stem</t>
  </si>
  <si>
    <t>Unamended 2 stem</t>
  </si>
  <si>
    <t>Unamended 4 stem</t>
  </si>
  <si>
    <t>BC1 (3%) + C (1%) 3 root</t>
  </si>
  <si>
    <t>BC1 (3%) + C (1%) 4 root</t>
  </si>
  <si>
    <t>BC2 (3%) + C (1%) 2 root</t>
  </si>
  <si>
    <t>BC2 (3%) + C (1%) 1 root</t>
  </si>
  <si>
    <t>BC2 (3%) + C (1%) 3 root</t>
  </si>
  <si>
    <t>BC2 (3%) + C (1%) 4 root</t>
  </si>
  <si>
    <t>BC3 (3%) + C (1%) 1 root</t>
  </si>
  <si>
    <t>BC3 (3%) + C (1%) 3 root</t>
  </si>
  <si>
    <t>BC3 (3%) + C (1%) 4 root</t>
  </si>
  <si>
    <t>BC3 (3%) + C (1%) 5 root</t>
  </si>
  <si>
    <t>BC1 (1%) + C (2%) 1 root</t>
  </si>
  <si>
    <t>BC1 (1%) + C (2%) 3 root</t>
  </si>
  <si>
    <t>BC1 (1%) + C (2%) 4 root</t>
  </si>
  <si>
    <t>BC1 (1%) + C (2%) 5 root</t>
  </si>
  <si>
    <t>BC2 (1%) + C (2%) 1 root</t>
  </si>
  <si>
    <t>BC2 (1%) + C (2%) 2 root</t>
  </si>
  <si>
    <t>BC2 (1%) + C (2%) 3 root</t>
  </si>
  <si>
    <t>BC2 (1%) + C (2%) 4 root</t>
  </si>
  <si>
    <t>BC2 (1%) + C (2%) 5 root</t>
  </si>
  <si>
    <t>BC3 (1%) + C (2%) 1 root</t>
  </si>
  <si>
    <t>BC3 (1%) + C (2%) 2 root</t>
  </si>
  <si>
    <t>BC3 (1%) + C (2%) 3 root</t>
  </si>
  <si>
    <t>BC3 (1%) + C (2%) 4 root</t>
  </si>
  <si>
    <t>BC3 (1%) + C (2%) 5 root</t>
  </si>
  <si>
    <t>BC1 (1%) + C (1%) 1 root</t>
  </si>
  <si>
    <t>BC1 (1%) + C (1%) 2 root</t>
  </si>
  <si>
    <t>BC1 (1%) + C (1%) 3 root</t>
  </si>
  <si>
    <t>BC1 (1%) + C (1%) 4 root</t>
  </si>
  <si>
    <t>BC1 (1%) + C (1%) 5 root</t>
  </si>
  <si>
    <t>BC2 (1%) + C (1%) 1 root</t>
  </si>
  <si>
    <t>BC2 (1%) + C (1%) 2 root</t>
  </si>
  <si>
    <t>BC2 (1%) + C (1%) 3 root</t>
  </si>
  <si>
    <t>BC2 (1%) + C (1%) 4 root</t>
  </si>
  <si>
    <t>BC2 (1%) + C (1%) 5 root</t>
  </si>
  <si>
    <t>BC3 (1%) + C (1%) 1 root</t>
  </si>
  <si>
    <t>BC3 (1%) + C (1%) 2 root</t>
  </si>
  <si>
    <t>BC3 (1%) + C (1%) 3 root</t>
  </si>
  <si>
    <t>BC3 (1%) + C (1%) 4 root</t>
  </si>
  <si>
    <t>BC3 (1%) + C (1%) 5 root</t>
  </si>
  <si>
    <t>Compost (1%) 1 root</t>
  </si>
  <si>
    <t>Compost (1%) 2 root</t>
  </si>
  <si>
    <t>Compost (1%) 4 root</t>
  </si>
  <si>
    <t>Compost (1%) 5 root</t>
  </si>
  <si>
    <t>Compost (2%) 1 root</t>
  </si>
  <si>
    <t>Compost (2%) 2 root</t>
  </si>
  <si>
    <t>Compost (2%) 3 root</t>
  </si>
  <si>
    <t>Compost (2%) 4 root</t>
  </si>
  <si>
    <t>Compost (2%) 5 root</t>
  </si>
  <si>
    <t>BC1 (3%) 1 root</t>
  </si>
  <si>
    <t>BC1 (3%) 2 root</t>
  </si>
  <si>
    <t>BC1 (3%) 3 root</t>
  </si>
  <si>
    <t>BC1 (3%) 5 root</t>
  </si>
  <si>
    <t>BC2 (3%) 2 root</t>
  </si>
  <si>
    <t>BC2 (3%) 3 root</t>
  </si>
  <si>
    <t>BC3 (3%) 3 root</t>
  </si>
  <si>
    <t>BC3 (3%) 4 root</t>
  </si>
  <si>
    <t>BC3 (3%) 5 root</t>
  </si>
  <si>
    <t>BC3 (1%) 4 root</t>
  </si>
  <si>
    <t>BC1 (1%) 2 root</t>
  </si>
  <si>
    <t>BC1 (1%) 3 root</t>
  </si>
  <si>
    <t>BC1 (1%) 4 root</t>
  </si>
  <si>
    <t>BC1 (1%) 5 root</t>
  </si>
  <si>
    <t>BC2 (1%) 2 root</t>
  </si>
  <si>
    <t>BC2 (1%) 3 root</t>
  </si>
  <si>
    <t>BC3 (1%) 1 root</t>
  </si>
  <si>
    <t>BC3 (1%) 3 root</t>
  </si>
  <si>
    <t>Unamended 4 root</t>
  </si>
  <si>
    <t>Unamended 1 root</t>
  </si>
  <si>
    <t>Unamended 2 root</t>
  </si>
  <si>
    <t>BC1 (1%) + C (2%) 2 root</t>
  </si>
  <si>
    <t>BC1 (1%) 1 root</t>
  </si>
  <si>
    <t>BC1 (3%) + C (1%) 1 root</t>
  </si>
  <si>
    <t>BC1 (3%) + C (1%) 2 root</t>
  </si>
  <si>
    <t>BC1 (3%) + C (1%) 5 root</t>
  </si>
  <si>
    <t>BC1 (3%) + C (2% ) 1 root</t>
  </si>
  <si>
    <t>BC1 (3%) + C (2%) 2 root</t>
  </si>
  <si>
    <t>BC1 (3%) + C (2%) 3 root</t>
  </si>
  <si>
    <t>BC1 (3%) + C (2%) 4 root</t>
  </si>
  <si>
    <t>BC1 (3%) + C (2%) 5 root</t>
  </si>
  <si>
    <t>BC1 (3%) 4 root</t>
  </si>
  <si>
    <t>BC2 (1%) 1 root</t>
  </si>
  <si>
    <t>BC2 (1%) 4 root</t>
  </si>
  <si>
    <t>BC2 (1%) 5 root</t>
  </si>
  <si>
    <t>BC2 (3%) + C (1%)5 root</t>
  </si>
  <si>
    <t>BC2 (3%) + C (2%) 1 root</t>
  </si>
  <si>
    <t>BC2 (3%) + C (2%) 2 root</t>
  </si>
  <si>
    <t>BC2 (3%) + C (2%) 3 root</t>
  </si>
  <si>
    <t>BC2 (3%) + C (2%) 4 root</t>
  </si>
  <si>
    <t>BC2 (3%) + C (2%) 5 root</t>
  </si>
  <si>
    <t>BC2 (3%) 1 root</t>
  </si>
  <si>
    <t>BC2 (3%) 5 root</t>
  </si>
  <si>
    <t>BC3 (3%) + C (1% 2 root</t>
  </si>
  <si>
    <t>BC3 (3%) + C (2%) 1 root</t>
  </si>
  <si>
    <t>BC3 (3%) + C (2%) 2 root</t>
  </si>
  <si>
    <t>BC3 (3%) + C (2%) 3 root</t>
  </si>
  <si>
    <t>BC3 (3%) + C (2%) 4 root</t>
  </si>
  <si>
    <t>BC3 (3%) + C (2%) 5 root</t>
  </si>
  <si>
    <t>BC3 (3%) 1 root</t>
  </si>
  <si>
    <t>BC3 (3%) 2 root</t>
  </si>
  <si>
    <t>BC3 1% 2 root</t>
  </si>
  <si>
    <t>BC3 1% 5 root</t>
  </si>
  <si>
    <t>Compost (1%)3 root</t>
  </si>
  <si>
    <t>un 3  root</t>
  </si>
  <si>
    <t xml:space="preserve">Un 1 2mm  </t>
  </si>
  <si>
    <t xml:space="preserve">Un 2 2mm  </t>
  </si>
  <si>
    <t xml:space="preserve">Un 3 2mm  </t>
  </si>
  <si>
    <t xml:space="preserve">Un 4 2mm  </t>
  </si>
  <si>
    <t xml:space="preserve">Un 5 2mm  </t>
  </si>
  <si>
    <t xml:space="preserve">BC1 1% 1 2mm  </t>
  </si>
  <si>
    <t xml:space="preserve">BC1 1% 2 2mm  </t>
  </si>
  <si>
    <t xml:space="preserve">BC1 1% 3 2mm  </t>
  </si>
  <si>
    <t xml:space="preserve">BC1 1% 4 2mm  </t>
  </si>
  <si>
    <t xml:space="preserve">BC1 1% 5 2mm  </t>
  </si>
  <si>
    <t xml:space="preserve">BC2 1% 1 2mm  </t>
  </si>
  <si>
    <t xml:space="preserve">BC2 1% 2 2mm  </t>
  </si>
  <si>
    <t xml:space="preserve">BC2 1% 3 2mm  </t>
  </si>
  <si>
    <t xml:space="preserve">BC2 1% 4 2mm  </t>
  </si>
  <si>
    <t xml:space="preserve">BC2 1% 5 2mm  </t>
  </si>
  <si>
    <t xml:space="preserve">BC3 1% 1 2mm  </t>
  </si>
  <si>
    <t xml:space="preserve">BC3 1% 2 2mm  </t>
  </si>
  <si>
    <t xml:space="preserve">BC3 1% 3 2mm  </t>
  </si>
  <si>
    <t xml:space="preserve">BC3 1% 4 2mm  </t>
  </si>
  <si>
    <t xml:space="preserve">BC3 1% 5 2mm  </t>
  </si>
  <si>
    <t xml:space="preserve">BC1 3% 1 2mm  </t>
  </si>
  <si>
    <t xml:space="preserve">BC1 3% 2 2mm  </t>
  </si>
  <si>
    <t xml:space="preserve">BC1 3% 3 2mm  </t>
  </si>
  <si>
    <t xml:space="preserve">BC1 3% 4 2mm  </t>
  </si>
  <si>
    <t xml:space="preserve">BC1 3% 5 2mm  </t>
  </si>
  <si>
    <t xml:space="preserve">BC2 3% 1 2mm  </t>
  </si>
  <si>
    <t xml:space="preserve">BC2 3% 2 2mm  </t>
  </si>
  <si>
    <t xml:space="preserve">BC2 3% 3 2mm  </t>
  </si>
  <si>
    <t xml:space="preserve">BC2 3% 4 2mm  </t>
  </si>
  <si>
    <t xml:space="preserve">BC2 3% 5 2mm  </t>
  </si>
  <si>
    <t xml:space="preserve">BC3 3% 1 2mm  </t>
  </si>
  <si>
    <t xml:space="preserve">BC3 3% 2 2mm  </t>
  </si>
  <si>
    <t xml:space="preserve">BC3 3% 3 2mm  </t>
  </si>
  <si>
    <t xml:space="preserve">BC3 3% 4 2mm  </t>
  </si>
  <si>
    <t xml:space="preserve">BC3 3% 5 2mm  </t>
  </si>
  <si>
    <t xml:space="preserve">C 1 % 1 2mm  </t>
  </si>
  <si>
    <t xml:space="preserve">C 1 % 2 2mm  </t>
  </si>
  <si>
    <t xml:space="preserve">C 1 % 3 2mm  </t>
  </si>
  <si>
    <t xml:space="preserve">C 1 % 4 2mm  </t>
  </si>
  <si>
    <t xml:space="preserve">C 1 % 5 2mm  </t>
  </si>
  <si>
    <t xml:space="preserve">C 2% 1 2mm  </t>
  </si>
  <si>
    <t xml:space="preserve">C 2% 2 2mm  </t>
  </si>
  <si>
    <t xml:space="preserve">C 2% 3 2mm  </t>
  </si>
  <si>
    <t xml:space="preserve">C 2% 4 2mm  </t>
  </si>
  <si>
    <t xml:space="preserve">C 2% 5 2mm  </t>
  </si>
  <si>
    <t xml:space="preserve">BC 1 (1%) + c (1%) 1 2mm  </t>
  </si>
  <si>
    <t xml:space="preserve">BC 1 (1%) + c (1%) 2 2mm  </t>
  </si>
  <si>
    <t xml:space="preserve">BC 1 (1%) + c (1%) 3 2mm  </t>
  </si>
  <si>
    <t xml:space="preserve">BC 1 (1%) + c (1%) 4 2mm  </t>
  </si>
  <si>
    <t xml:space="preserve">BC 1 (1%) + c (1%) 5 2mm  </t>
  </si>
  <si>
    <t xml:space="preserve">BC 2 (1%) + c (1%) 1 2mm  </t>
  </si>
  <si>
    <t xml:space="preserve">BC 2 (1%) + c (1%) 2 2mm  </t>
  </si>
  <si>
    <t xml:space="preserve">BC 2 (1%) + c (1%) 3 2mm  </t>
  </si>
  <si>
    <t xml:space="preserve">BC 2 (1%) + c (1%) 4 2mm  </t>
  </si>
  <si>
    <t xml:space="preserve">BC 2 (1%) + c (1%) 5 2mm  </t>
  </si>
  <si>
    <t xml:space="preserve">BC 3 (1%) + c (1%) 1 2mm  </t>
  </si>
  <si>
    <t xml:space="preserve">BC 3 (1%) + c (1%) 2 2mm  </t>
  </si>
  <si>
    <t xml:space="preserve">BC 3 (1%) + c (1%) 3 2mm  </t>
  </si>
  <si>
    <t xml:space="preserve">BC 3 (1%) + c (1%) 4 2mm  </t>
  </si>
  <si>
    <t xml:space="preserve">BC 3 (1%) + c (1%) 5 2mm  </t>
  </si>
  <si>
    <t xml:space="preserve">BC 1 (3%) + c (1%) 1 2mm  </t>
  </si>
  <si>
    <t xml:space="preserve">BC 1 (3%) + c (1%) 2 2mm  </t>
  </si>
  <si>
    <t xml:space="preserve">BC 1 (3%) + c (1%) 3 2mm  </t>
  </si>
  <si>
    <t xml:space="preserve">BC 1 (3%) + c (1%) 4 2mm  </t>
  </si>
  <si>
    <t xml:space="preserve">BC 1 (3%) + c (1%) 5 2mm  </t>
  </si>
  <si>
    <t xml:space="preserve">BC 2 (3%) + c (1%) 1 2mm  </t>
  </si>
  <si>
    <t xml:space="preserve">BC 2 (3%) + c (1%) 2 2mm  </t>
  </si>
  <si>
    <t xml:space="preserve">BC 2 (3%) + c (1%) 3 2mm  </t>
  </si>
  <si>
    <t xml:space="preserve">BC 2 (3%) + c (1%) 4 2mm  </t>
  </si>
  <si>
    <t xml:space="preserve">BC 2 (3%) + c (1%) 5 2mm  </t>
  </si>
  <si>
    <t xml:space="preserve">BC 3 (3%) + c (1%) 1 2mm  </t>
  </si>
  <si>
    <t xml:space="preserve">BC 3 (3%) + c (1%) 2 2mm  </t>
  </si>
  <si>
    <t xml:space="preserve">BC 3 (3%) + c (1%) 3 2mm  </t>
  </si>
  <si>
    <t xml:space="preserve">BC 3 (3%) + c (1%) 4 2mm  </t>
  </si>
  <si>
    <t xml:space="preserve">BC 3 (3%) + c (1%) 5 2mm  </t>
  </si>
  <si>
    <t xml:space="preserve">BC 1 (1%) + c (2%) 1 2mm  </t>
  </si>
  <si>
    <t xml:space="preserve">BC 1 (1%) + c (2%) 2 2mm  </t>
  </si>
  <si>
    <t xml:space="preserve">BC 1 (1%) + c (2%) 3 2mm  </t>
  </si>
  <si>
    <t xml:space="preserve">BC 1 (1%) + c (2%) 4 2mm  </t>
  </si>
  <si>
    <t xml:space="preserve">BC 1 (1%) + c (2%) 5 2mm  </t>
  </si>
  <si>
    <t xml:space="preserve">BC 2 (1%) + c (2%) 1 2mm  </t>
  </si>
  <si>
    <t xml:space="preserve">BC 2 (1%) + c (2%) 2 2mm  </t>
  </si>
  <si>
    <t xml:space="preserve">BC 2 (1%) + c (2%) 3 2mm  </t>
  </si>
  <si>
    <t xml:space="preserve">BC 2 (1%) + c (2%) 4 2mm  </t>
  </si>
  <si>
    <t xml:space="preserve">BC 2 (1%) + c (2%) 5 2mm  </t>
  </si>
  <si>
    <t xml:space="preserve">BC 3 (1%) + c (2%) 1 2mm  </t>
  </si>
  <si>
    <t xml:space="preserve">BC 3 (1%) + c (2%) 2 2mm  </t>
  </si>
  <si>
    <t xml:space="preserve">BC 3 (1%) + c (2%) 3 2mm  </t>
  </si>
  <si>
    <t xml:space="preserve">BC 3 (1%) + c (2%) 4 2mm  </t>
  </si>
  <si>
    <t xml:space="preserve">BC 3 (1%) + c (2%) 5 2mm  </t>
  </si>
  <si>
    <t xml:space="preserve">BC 1 (3%) + c (2%) 1 2mm  </t>
  </si>
  <si>
    <t xml:space="preserve">BC 1 (3%) + c (2%) 2 2mm  </t>
  </si>
  <si>
    <t xml:space="preserve">BC 1 (3%) + c (2%) 3 2mm  </t>
  </si>
  <si>
    <t xml:space="preserve">BC 1 (3%) + c (2%) 4 2mm  </t>
  </si>
  <si>
    <t xml:space="preserve">BC 1 (3%) + c (2%) 5 2mm  </t>
  </si>
  <si>
    <t xml:space="preserve">BC 2 (3%) + c (2%) 1 2mm  </t>
  </si>
  <si>
    <t xml:space="preserve">BC 2 (3%) + c (2%) 2 2mm  </t>
  </si>
  <si>
    <t xml:space="preserve">BC 2 (3%) + c (2%) 3 2mm  </t>
  </si>
  <si>
    <t xml:space="preserve">BC 2 (3%) + c (2%) 4 2mm  </t>
  </si>
  <si>
    <t xml:space="preserve">BC 2 (3%) + c (2%) 5 2mm  </t>
  </si>
  <si>
    <t xml:space="preserve">BC 3 (3%) + c (2%) 1 2mm  </t>
  </si>
  <si>
    <t xml:space="preserve">BC 3 (3%) + c (2%) 2 2mm  </t>
  </si>
  <si>
    <t xml:space="preserve">BC 3 (3%) + c (2%) 3 2mm  </t>
  </si>
  <si>
    <t xml:space="preserve">BC 3 (3%) + c (2%) 4 2mm  </t>
  </si>
  <si>
    <t xml:space="preserve">BC 3 (3%) + c (2%) 5 2mm  </t>
  </si>
  <si>
    <t xml:space="preserve">Un 1 4mm  </t>
  </si>
  <si>
    <t xml:space="preserve">Un 2 4mm  </t>
  </si>
  <si>
    <t xml:space="preserve">Un 3 4mm  </t>
  </si>
  <si>
    <t xml:space="preserve">Un 4 4mm  </t>
  </si>
  <si>
    <t xml:space="preserve">Un 5 4mm  </t>
  </si>
  <si>
    <t xml:space="preserve">BC1 1% 1 4mm  </t>
  </si>
  <si>
    <t xml:space="preserve">BC1 1% 2 4mm  </t>
  </si>
  <si>
    <t xml:space="preserve">BC1 1% 3 4mm  </t>
  </si>
  <si>
    <t xml:space="preserve">BC1 1% 4 4mm  </t>
  </si>
  <si>
    <t xml:space="preserve">BC1 1% 5 4mm  </t>
  </si>
  <si>
    <t xml:space="preserve">BC2 1% 1 4mm  </t>
  </si>
  <si>
    <t xml:space="preserve">BC2 1% 2 4mm  </t>
  </si>
  <si>
    <t xml:space="preserve">BC2 1% 3 4mm  </t>
  </si>
  <si>
    <t xml:space="preserve">BC2 1% 4 4mm  </t>
  </si>
  <si>
    <t xml:space="preserve">BC2 1% 5 4mm  </t>
  </si>
  <si>
    <t xml:space="preserve">BC3 1% 1 4mm  </t>
  </si>
  <si>
    <t xml:space="preserve">BC3 1% 2 4mm  </t>
  </si>
  <si>
    <t xml:space="preserve">BC3 1% 3 4mm  </t>
  </si>
  <si>
    <t xml:space="preserve">BC3 1% 4 4mm  </t>
  </si>
  <si>
    <t xml:space="preserve">BC3 1% 5 4mm  </t>
  </si>
  <si>
    <t xml:space="preserve">BC1 3% 1 4mm  </t>
  </si>
  <si>
    <t xml:space="preserve">BC1 3% 2 4mm  </t>
  </si>
  <si>
    <t xml:space="preserve">BC1 3% 3 4mm  </t>
  </si>
  <si>
    <t xml:space="preserve">BC1 3% 4 4mm  </t>
  </si>
  <si>
    <t xml:space="preserve">BC1 3% 5 4mm  </t>
  </si>
  <si>
    <t xml:space="preserve">BC2 3% 1 4mm  </t>
  </si>
  <si>
    <t xml:space="preserve">BC2 3% 2 4mm  </t>
  </si>
  <si>
    <t xml:space="preserve">BC2 3% 3 4mm  </t>
  </si>
  <si>
    <t xml:space="preserve">BC2 3% 4 4mm  </t>
  </si>
  <si>
    <t xml:space="preserve">BC2 3% 5 4mm  </t>
  </si>
  <si>
    <t xml:space="preserve">BC3 3% 1 4mm  </t>
  </si>
  <si>
    <t xml:space="preserve">BC3 3% 2 4mm  </t>
  </si>
  <si>
    <t xml:space="preserve">BC3 3% 3 4mm  </t>
  </si>
  <si>
    <t xml:space="preserve">BC3 3% 4 4mm  </t>
  </si>
  <si>
    <t xml:space="preserve">BC3 3% 5 4mm  </t>
  </si>
  <si>
    <t xml:space="preserve">C 1 % 1 4mm  </t>
  </si>
  <si>
    <t xml:space="preserve">C 1 % 2 4mm  </t>
  </si>
  <si>
    <t xml:space="preserve">C 1 % 3 4mm  </t>
  </si>
  <si>
    <t xml:space="preserve">C 1 % 4 4mm  </t>
  </si>
  <si>
    <t xml:space="preserve">C 1 % 5 4mm  </t>
  </si>
  <si>
    <t xml:space="preserve">C 2% 1 4mm  </t>
  </si>
  <si>
    <t xml:space="preserve">C 2% 2 4mm  </t>
  </si>
  <si>
    <t xml:space="preserve">C 2% 3 4mm  </t>
  </si>
  <si>
    <t xml:space="preserve">C 2% 4 4mm  </t>
  </si>
  <si>
    <t xml:space="preserve">C 2% 5 4mm  </t>
  </si>
  <si>
    <t xml:space="preserve">BC 1 (1%) + c (1%) 1 4mm  </t>
  </si>
  <si>
    <t xml:space="preserve">BC 1 (1%) + c (1%) 2 4mm  </t>
  </si>
  <si>
    <t xml:space="preserve">BC 1 (1%) + c (1%) 3 4mm  </t>
  </si>
  <si>
    <t xml:space="preserve">BC 1 (1%) + c (1%) 4 4mm  </t>
  </si>
  <si>
    <t xml:space="preserve">BC 1 (1%) + c (1%) 5 4mm  </t>
  </si>
  <si>
    <t xml:space="preserve">BC 2 (1%) + c (1%) 1 4mm  </t>
  </si>
  <si>
    <t xml:space="preserve">BC 2 (1%) + c (1%) 2 4mm  </t>
  </si>
  <si>
    <t xml:space="preserve">BC 2 (1%) + c (1%) 3 4mm  </t>
  </si>
  <si>
    <t xml:space="preserve">BC 2 (1%) + c (1%) 4 4mm  </t>
  </si>
  <si>
    <t xml:space="preserve">BC 2 (1%) + c (1%) 5 4mm  </t>
  </si>
  <si>
    <t xml:space="preserve">BC 3 (1%) + c (1%) 1 4mm  </t>
  </si>
  <si>
    <t xml:space="preserve">BC 3 (1%) + c (1%) 2 4mm  </t>
  </si>
  <si>
    <t xml:space="preserve">BC 3 (1%) + c (1%) 3 4mm  </t>
  </si>
  <si>
    <t xml:space="preserve">BC 3 (1%) + c (1%) 4 4mm  </t>
  </si>
  <si>
    <t xml:space="preserve">BC 3 (1%) + c (1%) 5 4mm  </t>
  </si>
  <si>
    <t xml:space="preserve">BC 1 (3%) + c (1%) 1 4mm  </t>
  </si>
  <si>
    <t xml:space="preserve">BC 1 (3%) + c (1%) 2 4mm  </t>
  </si>
  <si>
    <t xml:space="preserve">BC 1 (3%) + c (1%) 3 4mm  </t>
  </si>
  <si>
    <t xml:space="preserve">BC 1 (3%) + c (1%) 4 4mm  </t>
  </si>
  <si>
    <t xml:space="preserve">BC 1 (3%) + c (1%) 5 4mm  </t>
  </si>
  <si>
    <t xml:space="preserve">BC 2 (3%) + c (1%) 1 4mm  </t>
  </si>
  <si>
    <t xml:space="preserve">BC 2 (3%) + c (1%) 2 4mm  </t>
  </si>
  <si>
    <t xml:space="preserve">BC 2 (3%) + c (1%) 3 4mm  </t>
  </si>
  <si>
    <t xml:space="preserve">BC 2 (3%) + c (1%) 4 4mm  </t>
  </si>
  <si>
    <t xml:space="preserve">BC 2 (3%) + c (1%) 5 4mm  </t>
  </si>
  <si>
    <t xml:space="preserve">BC 3 (3%) + c (1%) 1 4mm  </t>
  </si>
  <si>
    <t xml:space="preserve">BC 3 (3%) + c (1%) 2 4mm  </t>
  </si>
  <si>
    <t xml:space="preserve">BC 3 (3%) + c (1%) 3 4mm  </t>
  </si>
  <si>
    <t xml:space="preserve">BC 3 (3%) + c (1%) 4 4mm  </t>
  </si>
  <si>
    <t xml:space="preserve">BC 3 (3%) + c (1%) 5 4mm  </t>
  </si>
  <si>
    <t xml:space="preserve">BC 1 (1%) + c (2%) 1 4mm  </t>
  </si>
  <si>
    <t xml:space="preserve">BC 1 (1%) + c (2%) 2 4mm  </t>
  </si>
  <si>
    <t xml:space="preserve">BC 1 (1%) + c (2%) 3 4mm  </t>
  </si>
  <si>
    <t xml:space="preserve">BC 1 (1%) + c (2%) 4 4mm  </t>
  </si>
  <si>
    <t xml:space="preserve">BC 1 (1%) + c (2%) 5 4mm  </t>
  </si>
  <si>
    <t xml:space="preserve">BC 2 (1%) + c (2%) 1 4mm  </t>
  </si>
  <si>
    <t xml:space="preserve">BC 2 (1%) + c (2%) 2 4mm  </t>
  </si>
  <si>
    <t xml:space="preserve">BC 2 (1%) + c (2%) 3 4mm  </t>
  </si>
  <si>
    <t xml:space="preserve">BC 2 (1%) + c (2%) 4 4mm  </t>
  </si>
  <si>
    <t xml:space="preserve">BC 2 (1%) + c (2%) 5 4mm  </t>
  </si>
  <si>
    <t xml:space="preserve">BC 3 (1%) + c (2%) 1 4mm  </t>
  </si>
  <si>
    <t xml:space="preserve">BC 3 (1%) + c (2%) 2 4mm  </t>
  </si>
  <si>
    <t xml:space="preserve">BC 3 (1%) + c (2%) 3 4mm  </t>
  </si>
  <si>
    <t xml:space="preserve">BC 3 (1%) + c (2%) 4 4mm  </t>
  </si>
  <si>
    <t xml:space="preserve">BC 3 (1%) + c (2%) 5 4mm  </t>
  </si>
  <si>
    <t xml:space="preserve">BC 1 (3%) + c (2%) 1 4mm  </t>
  </si>
  <si>
    <t xml:space="preserve">BC 1 (3%) + c (2%) 2 4mm  </t>
  </si>
  <si>
    <t xml:space="preserve">BC 1 (3%) + c (2%) 3 4mm  </t>
  </si>
  <si>
    <t xml:space="preserve">BC 1 (3%) + c (2%) 4 4mm  </t>
  </si>
  <si>
    <t xml:space="preserve">BC 1 (3%) + c (2%) 5 4mm  </t>
  </si>
  <si>
    <t xml:space="preserve">BC 2 (3%) + c (2%) 1 4mm  </t>
  </si>
  <si>
    <t xml:space="preserve">BC 2 (3%) + c (2%) 2 4mm  </t>
  </si>
  <si>
    <t xml:space="preserve">BC 2 (3%) + c (2%) 3 4mm  </t>
  </si>
  <si>
    <t xml:space="preserve">BC 2 (3%) + c (2%) 4 4mm  </t>
  </si>
  <si>
    <t xml:space="preserve">BC 2 (3%) + c (2%) 5 4mm  </t>
  </si>
  <si>
    <t xml:space="preserve">BC 3 (3%) + c (2%) 1 4mm  </t>
  </si>
  <si>
    <t xml:space="preserve">BC 3 (3%) + c (2%) 2 4mm  </t>
  </si>
  <si>
    <t xml:space="preserve">BC 3 (3%) + c (2%) 3 4mm  </t>
  </si>
  <si>
    <t xml:space="preserve">BC 3 (3%) + c (2%) 4 4mm  </t>
  </si>
  <si>
    <t xml:space="preserve">BC 3 (3%) + c (2%) 5 4mm  </t>
  </si>
  <si>
    <t>Sample No.</t>
  </si>
  <si>
    <t>Eh</t>
  </si>
  <si>
    <t>-</t>
  </si>
  <si>
    <t xml:space="preserve"> </t>
  </si>
  <si>
    <t>Ca (mg/l)</t>
  </si>
  <si>
    <t>Co (mg/l)</t>
  </si>
  <si>
    <t>Cu (mg/l)</t>
  </si>
  <si>
    <t>Fe (mg/l)</t>
  </si>
  <si>
    <t>K (mg/l)</t>
  </si>
  <si>
    <t>Mg (mg/l)</t>
  </si>
  <si>
    <t>Mn (mg/l)</t>
  </si>
  <si>
    <t>Ni (mg/l)</t>
  </si>
  <si>
    <t>P (mg/l)</t>
  </si>
  <si>
    <t>Pb (mg/l)</t>
  </si>
  <si>
    <t>Un 3 lix 12/05/14</t>
  </si>
  <si>
    <t>Un 4 lix 12/05/14</t>
  </si>
  <si>
    <t>Un 5 lix 12/05/14</t>
  </si>
  <si>
    <t>BC1 1% 1 lix 12/05/14</t>
  </si>
  <si>
    <t>BC1 1% 2 lix 12/05/14</t>
  </si>
  <si>
    <t>BC1 1% 3 lix 12/05/14</t>
  </si>
  <si>
    <t>BC2 1% 1 lix 12/05/14</t>
  </si>
  <si>
    <t>BC2 1% 2 lix 12/05/14</t>
  </si>
  <si>
    <t>BC3 1% 2 lix 12/05/14</t>
  </si>
  <si>
    <t>BC3 1% 3 lix 12/05/14</t>
  </si>
  <si>
    <t>BC1 3% 1 lix 12/05/14</t>
  </si>
  <si>
    <t>BC1 3% 2 lix 12/05/14</t>
  </si>
  <si>
    <t>BC1 3% 3 lix 12/05/14</t>
  </si>
  <si>
    <t>BC2 3% 1 lix 12/05/14</t>
  </si>
  <si>
    <t>BC2 3% 2 lix 12/05/14</t>
  </si>
  <si>
    <t>BC2 3% 3 lix 12/05/14</t>
  </si>
  <si>
    <t>BC3 3% 2 lix 12/05/14</t>
  </si>
  <si>
    <t>BC3 3% 3 lix 12/05/14</t>
  </si>
  <si>
    <t>C 1 % 1 lix 12/05/14</t>
  </si>
  <si>
    <t>C 1 % 3 lix 12/05/14</t>
  </si>
  <si>
    <t>C 2% 1 lix 12/05/14</t>
  </si>
  <si>
    <t>C 2% 2 lix 12/05/14</t>
  </si>
  <si>
    <t>BC 1 (1%) + c (1%) 1 lix 12/05/14</t>
  </si>
  <si>
    <t>BC 1 (1%) + c (1%) 3 lix 12/05/14</t>
  </si>
  <si>
    <t>BC 2 (1%) + c (1%) 2 lix 12/05/14</t>
  </si>
  <si>
    <t>BC 2 (1%) + c (1%) 3 lix 12/05/14</t>
  </si>
  <si>
    <t>BC 3 (1%) + c (1%) 1 lix 12/05/14</t>
  </si>
  <si>
    <t>BC 3 (1%) + c (1%) 2 lix 12/05/14</t>
  </si>
  <si>
    <t>BC 1 (3%) + c (1%) 1 lix 12/05/14</t>
  </si>
  <si>
    <t>BC 1 (3%) + c (1%) 3 lix 12/05/14</t>
  </si>
  <si>
    <t>BC 2 (3%) + c (1%) 1 lix 12/05/14</t>
  </si>
  <si>
    <t>BC 2 (3%) + c (1%) 2 lix 12/05/14</t>
  </si>
  <si>
    <t>BC 2 (3%) + c (1%) 3 lix 12/05/14</t>
  </si>
  <si>
    <t>BC 3 (3%) + c (1%) 1 lix 12/05/14</t>
  </si>
  <si>
    <t>BC 3 (3%) + c (1%) 2 lix 12/05/14</t>
  </si>
  <si>
    <t>BC 1 (1%) + c (2%) 1 lix 12/05/14</t>
  </si>
  <si>
    <t>BC 1 (1%) + c (2%) 2 lix 12/05/14</t>
  </si>
  <si>
    <t>BC 1 (1%) + c (2%) 3 lix 12/05/14</t>
  </si>
  <si>
    <t>BC 2 (1%) + c (2%) 1 lix 12/05/14</t>
  </si>
  <si>
    <t>BC 2 (1%) + c (2%) 2 lix 12/05/14</t>
  </si>
  <si>
    <t>BC 2 (1%) + c (2%) 3 lix 12/05/14</t>
  </si>
  <si>
    <t>BC 3 (1%) + c (2%) 1 lix 12/05/14</t>
  </si>
  <si>
    <t>BC 3 (1%) + c (2%) 2 lix 12/05/14</t>
  </si>
  <si>
    <t>BC 3 (1%) + c (2%) 3 lix 12/05/14</t>
  </si>
  <si>
    <t>BC 1 (3%) + c (2%) 1 lix 12/05/14</t>
  </si>
  <si>
    <t>BC 1 (3%) + c (2%) 2 lix 12/05/14</t>
  </si>
  <si>
    <t>BC 1 (3%) + c (2%) 3 lix 12/05/14</t>
  </si>
  <si>
    <t>BC 2 (3%) + c (2%) 1 lix 12/05/14</t>
  </si>
  <si>
    <t>BC 2 (3%) + c (2%) 2 lix 12/05/14</t>
  </si>
  <si>
    <t>BC 2 (3%) + c (2%) 3 lix 12/05/14</t>
  </si>
  <si>
    <t>BC 3 (3%) + c (2%) 1 lix 12/05/14</t>
  </si>
  <si>
    <t>BC 3 (3%) + c (2%) 2 lix 12/05/14</t>
  </si>
  <si>
    <t>BC 3 (3%) + c (2%) 3 lix 12/05/14</t>
  </si>
  <si>
    <t>Un 3 lix 23/05/14</t>
  </si>
  <si>
    <t>Un 5 lix 23/05/14</t>
  </si>
  <si>
    <t>BC1 1% 1 lix 23/05/14</t>
  </si>
  <si>
    <t>BC1 1% 2 lix 23/05/14</t>
  </si>
  <si>
    <t>BC1 1% 3 lix 23/05/14</t>
  </si>
  <si>
    <t>BC2 1% 1 lix 23/05/14</t>
  </si>
  <si>
    <t>BC2 1% 2 lix 23/05/14</t>
  </si>
  <si>
    <t>BC2 1% 4 lix 23/05/14</t>
  </si>
  <si>
    <t>BC3 1% 1 lix 23/05/14</t>
  </si>
  <si>
    <t>BC3 1% 2 lix 23/05/14</t>
  </si>
  <si>
    <t>BC3 1% 3 lix 23/05/14</t>
  </si>
  <si>
    <t>BC1 3% 1 lix 23/05/14</t>
  </si>
  <si>
    <t>BC1 3% 2 lix 23/05/14</t>
  </si>
  <si>
    <t>BC1 3% 3 lix 23/05/14</t>
  </si>
  <si>
    <t>BC2 3% 1 lix 23/05/14</t>
  </si>
  <si>
    <t>BC2 3% 2 lix 23/05/14</t>
  </si>
  <si>
    <t>BC2 3% 3 lix 23/05/14</t>
  </si>
  <si>
    <t>BC3 3% 1 lix 23/05/14</t>
  </si>
  <si>
    <t>BC3 3% 2 lix 23/05/14</t>
  </si>
  <si>
    <t>BC3 3% 3 lix 23/05/14</t>
  </si>
  <si>
    <t>C 1 % 1 lix 23/05/14</t>
  </si>
  <si>
    <t>C 1 % 2 lix 23/05/14</t>
  </si>
  <si>
    <t>C 1 % 3 lix 23/05/14</t>
  </si>
  <si>
    <t>C 2% 1 lix 23/05/14</t>
  </si>
  <si>
    <t>C 2% 2 lix 23/05/14</t>
  </si>
  <si>
    <t>BC 1 (1%) + c (1%) 1 lix 23/05/14</t>
  </si>
  <si>
    <t>BC 2 (1%) + c (1%) 2 lix 23/05/14</t>
  </si>
  <si>
    <t>BC 3 (1%) + c (1%) 1 lix 23/05/14</t>
  </si>
  <si>
    <t>BC 3 (1%) + c (1%) 2 lix 23/05/14</t>
  </si>
  <si>
    <t>BC 1 (3%) + c (1%) 1 lix 23/05/14</t>
  </si>
  <si>
    <t>BC 1 (3%) + c (1%) 3 lix 23/05/14</t>
  </si>
  <si>
    <t>BC 2 (3%) + c (1%) 1 lix 23/05/14</t>
  </si>
  <si>
    <t>BC 2 (3%) + c (1%) 2 lix 23/05/14</t>
  </si>
  <si>
    <t>BC 2 (3%) + c (1%) 3 lix 23/05/14</t>
  </si>
  <si>
    <t>BC 3 (3%) + c (1%) 1 lix 23/05/14</t>
  </si>
  <si>
    <t>BC 3 (3%) + c (1%) 2 lix 23/05/14</t>
  </si>
  <si>
    <t>BC 3 (3%) + c (1%) 3 lix 23/05/14</t>
  </si>
  <si>
    <t>BC 1 (1%) + c (2%) 1 lix 23/05/14</t>
  </si>
  <si>
    <t>BC 1 (1%) + c (2%) 3 lix 23/05/14</t>
  </si>
  <si>
    <t>BC 2 (1%) + c (2%) 1 lix 23/05/14</t>
  </si>
  <si>
    <t>BC 2 (1%) + c (2%) 2 lix 23/05/14</t>
  </si>
  <si>
    <t>BC 2 (1%) + c (2%) 3 lix 23/05/14</t>
  </si>
  <si>
    <t>BC 3 (1%) + c (2%) 1 lix 23/05/14</t>
  </si>
  <si>
    <t>BC 3 (1%) + c (2%) 2 lix 23/05/14</t>
  </si>
  <si>
    <t>BC 1 (3%) + c (2%) 1 lix 23/05/14</t>
  </si>
  <si>
    <t>BC 1 (3%) + c (2%) 2 lix 23/05/14</t>
  </si>
  <si>
    <t>BC 1 (3%) + c (2%) 3 lix 23/05/14</t>
  </si>
  <si>
    <t>BC 2 (3%) + c (2%) 1 lix 23/05/14</t>
  </si>
  <si>
    <t>BC 2 (3%) + c (2%) 2 lix 23/05/14</t>
  </si>
  <si>
    <t>BC 2 (3%) + c (2%) 3 lix 23/05/14</t>
  </si>
  <si>
    <t>BC 3 (3%) + c (2%) 1 lix 23/05/14</t>
  </si>
  <si>
    <t>BC 3 (3%) + c (2%) 2 lix 23/05/14</t>
  </si>
  <si>
    <t>Un 3 lix  04/06/14</t>
  </si>
  <si>
    <t>Un 5 lix  04/06/14</t>
  </si>
  <si>
    <t>BC1 1% 1 lix  04/06/14</t>
  </si>
  <si>
    <t>BC1 1% 2 lix  04/06/14</t>
  </si>
  <si>
    <t>BC2 1% 1 lix  04/06/14</t>
  </si>
  <si>
    <t>BC2 1% 2 lix  04/06/14</t>
  </si>
  <si>
    <t>BC2 1% 4 lix  04/06/14</t>
  </si>
  <si>
    <t>BC3 1% 1 lix  04/06/14</t>
  </si>
  <si>
    <t>BC3 1% 2 lix  04/06/14</t>
  </si>
  <si>
    <t>BC3 1% 3 lix  04/06/14</t>
  </si>
  <si>
    <t>BC1 3% 1 lix  04/06/14</t>
  </si>
  <si>
    <t>BC2 3% 2 lix  04/06/14</t>
  </si>
  <si>
    <t>BC2 3% 3 lix  04/06/14</t>
  </si>
  <si>
    <t>BC3 3% 1 lix  04/06/14</t>
  </si>
  <si>
    <t>BC3 3% 2 lix  04/06/14</t>
  </si>
  <si>
    <t>BC3 3% 3 lix  04/06/14</t>
  </si>
  <si>
    <t>C 1 % 1 lix  04/06/14</t>
  </si>
  <si>
    <t>C 1 % 2 lix  04/06/14</t>
  </si>
  <si>
    <t>C 2% 2 lix  04/06/14</t>
  </si>
  <si>
    <t>C 2% 3 lix  04/06/14</t>
  </si>
  <si>
    <t>BC 1 (1%) + c (1%) 2 lix  04/06/14</t>
  </si>
  <si>
    <t>BC 1 (1%) + c (1%) 3 lix  04/06/14</t>
  </si>
  <si>
    <t>BC 2 (1%) + c (1%) 1 lix  04/06/14</t>
  </si>
  <si>
    <t>BC 2 (1%) + c (1%) 3 lix  04/06/14</t>
  </si>
  <si>
    <t>BC 3 (1%) + c (1%) 3 lix  04/06/14</t>
  </si>
  <si>
    <t>BC 1 (3%) + c (1%) 3 lix  04/06/14</t>
  </si>
  <si>
    <t>BC 2 (3%) + c (1%) 3 lix  04/06/14</t>
  </si>
  <si>
    <t>BC 3 (3%) + c (1%) 1 lix  04/06/14</t>
  </si>
  <si>
    <t>BC 3 (3%) + c (1%) 2 lix  04/06/14</t>
  </si>
  <si>
    <t>BC 1 (1%) + c (2%) 1 lix  04/06/14</t>
  </si>
  <si>
    <t>BC 1 (1%) + c (2%) 2 lix  04/06/14</t>
  </si>
  <si>
    <t>BC 1 (1%) + c (2%) 3 lix  04/06/14</t>
  </si>
  <si>
    <t>BC 2 (1%) + c (2%) 2 lix  04/06/14</t>
  </si>
  <si>
    <t>BC 3 (1%) + c (2%) 1 lix  04/06/14</t>
  </si>
  <si>
    <t>BC 3 (1%) + c (2%) 3 lix  04/06/14</t>
  </si>
  <si>
    <t>BC 1 (3%) + c (2%) 1 lix  04/06/14</t>
  </si>
  <si>
    <t>BC 1 (3%) + c (2%) 2 lix  04/06/14</t>
  </si>
  <si>
    <t>BC 2 (3%) + c (2%) 3 lix  04/06/14</t>
  </si>
  <si>
    <t>BC 3 (3%) + c (2%) 2 lix  04/06/14</t>
  </si>
  <si>
    <t>Un 3 lix  24/04/14</t>
  </si>
  <si>
    <t>Un 5 lix  24/04/14</t>
  </si>
  <si>
    <t>BC1 1% 2 lix  24/04/14</t>
  </si>
  <si>
    <t>BC2 1% 1 lix  24/04/14</t>
  </si>
  <si>
    <t>BC2 1% 2 lix  24/04/14</t>
  </si>
  <si>
    <t>BC3 1% 3 lix  24/04/14</t>
  </si>
  <si>
    <t>BC1 3% 1 lix  24/04/14 dil 5</t>
  </si>
  <si>
    <t>BC2 3% 2 lix  24/04/14</t>
  </si>
  <si>
    <t>BC2 3% 3 lix  24/04/14</t>
  </si>
  <si>
    <t>C 1 % 1 lix  24/04/14</t>
  </si>
  <si>
    <t>C 2% 2 lix  24/04/14</t>
  </si>
  <si>
    <t>BC 1 (1%) + c (1%) 3 lix  24/04/14 dil 5</t>
  </si>
  <si>
    <t>BC 2 (1%) + c (1%) 3 lix  24/04/14 dil 5</t>
  </si>
  <si>
    <t>BC 3 (1%) + c (1%) 1 lix  24/04/14</t>
  </si>
  <si>
    <t>BC 3 (1%) + c (1%) 3 lix  24/04/14</t>
  </si>
  <si>
    <t>BC 1 (3%) + c (1%) 3 lix  24/04/14</t>
  </si>
  <si>
    <t>BC 2 (3%) + c (1%) 2 lix  24/04/14 dil 5</t>
  </si>
  <si>
    <t>BC 2 (3%) + c (1%) 3 lix  24/04/14</t>
  </si>
  <si>
    <t>BC 1 (1%) + c (2%) 2 lix  24/04/14</t>
  </si>
  <si>
    <t>BC 1 (1%) + c (2%) 3 lix  24/04/14</t>
  </si>
  <si>
    <t>BC 2 (1%) + c (2%) 1 lix  24/04/14</t>
  </si>
  <si>
    <t>BC 2 (1%) + c (2%) 3 lix  24/04/14 dil 5</t>
  </si>
  <si>
    <t>BC 3 (1%) + c (2%) 1 lix  24/04/14</t>
  </si>
  <si>
    <t>BC 3 (1%) + c (2%) 3 lix  24/04/14</t>
  </si>
  <si>
    <t>BC 1 (3%) + c (2%) 2 lix  24/04/14</t>
  </si>
  <si>
    <t>BC 3 (3%) + c (2%) 2 lix  24/04/14 dil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</si>
</sst>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6.9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trike/>
      <sz val="10"/>
      <name val="Arial"/>
      <family val="2"/>
    </font>
    <font>
      <strike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2" fontId="3" fillId="0" borderId="0" xfId="0" applyNumberFormat="1" applyFont="1"/>
    <xf numFmtId="2" fontId="0" fillId="0" borderId="0" xfId="0" applyNumberFormat="1" applyFont="1"/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2" fontId="3" fillId="0" borderId="1" xfId="0" applyNumberFormat="1" applyFont="1" applyBorder="1"/>
    <xf numFmtId="2" fontId="0" fillId="0" borderId="1" xfId="0" applyNumberFormat="1" applyFont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2" fontId="2" fillId="2" borderId="1" xfId="0" applyNumberFormat="1" applyFont="1" applyFill="1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4" xfId="0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Fill="1" applyBorder="1"/>
    <xf numFmtId="0" fontId="0" fillId="0" borderId="2" xfId="0" applyFill="1" applyBorder="1"/>
    <xf numFmtId="0" fontId="0" fillId="0" borderId="7" xfId="0" applyBorder="1"/>
    <xf numFmtId="0" fontId="0" fillId="0" borderId="0" xfId="0" applyBorder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6" borderId="1" xfId="0" applyFont="1" applyFill="1" applyBorder="1" applyAlignment="1">
      <alignment wrapText="1"/>
    </xf>
    <xf numFmtId="9" fontId="0" fillId="0" borderId="1" xfId="0" applyNumberFormat="1" applyBorder="1"/>
    <xf numFmtId="0" fontId="0" fillId="0" borderId="4" xfId="0" applyFill="1" applyBorder="1"/>
    <xf numFmtId="0" fontId="1" fillId="5" borderId="5" xfId="0" applyFont="1" applyFill="1" applyBorder="1" applyAlignment="1">
      <alignment wrapText="1"/>
    </xf>
    <xf numFmtId="0" fontId="1" fillId="5" borderId="6" xfId="0" applyFont="1" applyFill="1" applyBorder="1" applyAlignment="1">
      <alignment wrapText="1"/>
    </xf>
    <xf numFmtId="0" fontId="1" fillId="5" borderId="9" xfId="0" applyFont="1" applyFill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 applyAlignment="1">
      <alignment wrapText="1"/>
    </xf>
    <xf numFmtId="0" fontId="1" fillId="7" borderId="5" xfId="0" applyFont="1" applyFill="1" applyBorder="1" applyAlignment="1">
      <alignment wrapText="1"/>
    </xf>
    <xf numFmtId="0" fontId="1" fillId="7" borderId="6" xfId="0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0" fontId="3" fillId="0" borderId="1" xfId="0" applyNumberFormat="1" applyFont="1" applyFill="1" applyBorder="1" applyAlignment="1" applyProtection="1"/>
    <xf numFmtId="0" fontId="0" fillId="0" borderId="0" xfId="0" applyFill="1" applyBorder="1"/>
    <xf numFmtId="0" fontId="0" fillId="0" borderId="16" xfId="0" applyBorder="1"/>
    <xf numFmtId="0" fontId="0" fillId="0" borderId="17" xfId="0" applyBorder="1"/>
    <xf numFmtId="0" fontId="3" fillId="0" borderId="5" xfId="0" applyNumberFormat="1" applyFont="1" applyFill="1" applyBorder="1" applyAlignment="1" applyProtection="1"/>
    <xf numFmtId="0" fontId="0" fillId="0" borderId="6" xfId="0" applyBorder="1"/>
    <xf numFmtId="0" fontId="3" fillId="0" borderId="6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/>
    <xf numFmtId="0" fontId="3" fillId="0" borderId="11" xfId="0" applyNumberFormat="1" applyFont="1" applyFill="1" applyBorder="1" applyAlignment="1" applyProtection="1"/>
    <xf numFmtId="0" fontId="3" fillId="0" borderId="12" xfId="0" applyNumberFormat="1" applyFont="1" applyFill="1" applyBorder="1" applyAlignment="1" applyProtection="1"/>
    <xf numFmtId="0" fontId="3" fillId="0" borderId="13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3" fillId="0" borderId="19" xfId="0" applyNumberFormat="1" applyFont="1" applyFill="1" applyBorder="1" applyAlignment="1" applyProtection="1"/>
    <xf numFmtId="0" fontId="3" fillId="0" borderId="17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21" xfId="0" applyNumberFormat="1" applyFont="1" applyFill="1" applyBorder="1" applyAlignment="1" applyProtection="1"/>
    <xf numFmtId="0" fontId="0" fillId="0" borderId="22" xfId="0" applyBorder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0" fillId="0" borderId="0" xfId="0" applyAlignment="1">
      <alignment wrapText="1"/>
    </xf>
    <xf numFmtId="0" fontId="3" fillId="0" borderId="1" xfId="0" applyNumberFormat="1" applyFont="1" applyFill="1" applyBorder="1" applyAlignment="1" applyProtection="1">
      <alignment wrapText="1"/>
    </xf>
    <xf numFmtId="0" fontId="0" fillId="0" borderId="1" xfId="0" applyBorder="1" applyAlignment="1">
      <alignment wrapText="1"/>
    </xf>
    <xf numFmtId="0" fontId="3" fillId="0" borderId="10" xfId="0" applyNumberFormat="1" applyFont="1" applyFill="1" applyBorder="1" applyAlignment="1" applyProtection="1">
      <alignment wrapText="1"/>
    </xf>
    <xf numFmtId="0" fontId="3" fillId="0" borderId="11" xfId="0" applyNumberFormat="1" applyFont="1" applyFill="1" applyBorder="1" applyAlignment="1" applyProtection="1">
      <alignment wrapText="1"/>
    </xf>
    <xf numFmtId="0" fontId="1" fillId="5" borderId="5" xfId="0" applyFont="1" applyFill="1" applyBorder="1"/>
    <xf numFmtId="0" fontId="1" fillId="5" borderId="6" xfId="0" applyFont="1" applyFill="1" applyBorder="1"/>
    <xf numFmtId="0" fontId="1" fillId="7" borderId="6" xfId="0" applyFont="1" applyFill="1" applyBorder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9" borderId="1" xfId="0" applyFont="1" applyFill="1" applyBorder="1"/>
    <xf numFmtId="0" fontId="1" fillId="8" borderId="1" xfId="0" applyFont="1" applyFill="1" applyBorder="1"/>
    <xf numFmtId="0" fontId="1" fillId="10" borderId="1" xfId="0" applyFont="1" applyFill="1" applyBorder="1"/>
    <xf numFmtId="0" fontId="1" fillId="8" borderId="2" xfId="0" applyFont="1" applyFill="1" applyBorder="1"/>
    <xf numFmtId="0" fontId="1" fillId="12" borderId="2" xfId="0" applyFont="1" applyFill="1" applyBorder="1"/>
    <xf numFmtId="0" fontId="1" fillId="12" borderId="1" xfId="0" applyFont="1" applyFill="1" applyBorder="1"/>
    <xf numFmtId="0" fontId="1" fillId="3" borderId="3" xfId="0" applyFont="1" applyFill="1" applyBorder="1"/>
    <xf numFmtId="0" fontId="1" fillId="8" borderId="1" xfId="0" applyFont="1" applyFill="1" applyBorder="1" applyAlignment="1">
      <alignment vertical="center"/>
    </xf>
    <xf numFmtId="0" fontId="1" fillId="0" borderId="0" xfId="0" applyFont="1" applyBorder="1"/>
    <xf numFmtId="0" fontId="1" fillId="8" borderId="21" xfId="0" applyFont="1" applyFill="1" applyBorder="1"/>
    <xf numFmtId="0" fontId="1" fillId="3" borderId="22" xfId="0" applyFont="1" applyFill="1" applyBorder="1"/>
    <xf numFmtId="0" fontId="1" fillId="11" borderId="22" xfId="0" applyFont="1" applyFill="1" applyBorder="1"/>
    <xf numFmtId="0" fontId="1" fillId="3" borderId="23" xfId="0" applyFont="1" applyFill="1" applyBorder="1"/>
    <xf numFmtId="0" fontId="1" fillId="11" borderId="23" xfId="0" applyFont="1" applyFill="1" applyBorder="1"/>
    <xf numFmtId="0" fontId="1" fillId="5" borderId="22" xfId="0" applyFont="1" applyFill="1" applyBorder="1"/>
    <xf numFmtId="0" fontId="1" fillId="10" borderId="23" xfId="0" applyFont="1" applyFill="1" applyBorder="1"/>
    <xf numFmtId="0" fontId="1" fillId="9" borderId="22" xfId="0" applyFont="1" applyFill="1" applyBorder="1"/>
    <xf numFmtId="0" fontId="0" fillId="0" borderId="1" xfId="0" applyBorder="1"/>
    <xf numFmtId="0" fontId="1" fillId="0" borderId="1" xfId="0" applyFont="1" applyBorder="1"/>
    <xf numFmtId="0" fontId="1" fillId="11" borderId="1" xfId="0" applyFont="1" applyFill="1" applyBorder="1" applyAlignment="1">
      <alignment wrapText="1"/>
    </xf>
    <xf numFmtId="0" fontId="1" fillId="6" borderId="6" xfId="0" applyFont="1" applyFill="1" applyBorder="1"/>
    <xf numFmtId="0" fontId="1" fillId="6" borderId="6" xfId="0" applyFont="1" applyFill="1" applyBorder="1" applyAlignment="1">
      <alignment wrapText="1"/>
    </xf>
    <xf numFmtId="0" fontId="1" fillId="5" borderId="9" xfId="0" applyFont="1" applyFill="1" applyBorder="1"/>
    <xf numFmtId="0" fontId="1" fillId="5" borderId="27" xfId="0" applyFont="1" applyFill="1" applyBorder="1" applyAlignment="1">
      <alignment wrapText="1"/>
    </xf>
    <xf numFmtId="0" fontId="1" fillId="6" borderId="5" xfId="0" applyFont="1" applyFill="1" applyBorder="1"/>
    <xf numFmtId="0" fontId="1" fillId="11" borderId="26" xfId="0" applyFont="1" applyFill="1" applyBorder="1" applyAlignment="1">
      <alignment wrapText="1"/>
    </xf>
    <xf numFmtId="0" fontId="2" fillId="0" borderId="28" xfId="0" applyNumberFormat="1" applyFont="1" applyFill="1" applyBorder="1" applyAlignment="1" applyProtection="1"/>
    <xf numFmtId="0" fontId="2" fillId="0" borderId="29" xfId="0" applyNumberFormat="1" applyFont="1" applyFill="1" applyBorder="1" applyAlignment="1" applyProtection="1"/>
    <xf numFmtId="0" fontId="1" fillId="0" borderId="28" xfId="0" applyFont="1" applyBorder="1"/>
    <xf numFmtId="164" fontId="3" fillId="13" borderId="1" xfId="0" applyNumberFormat="1" applyFont="1" applyFill="1" applyBorder="1" applyAlignment="1">
      <alignment horizontal="center" wrapText="1"/>
    </xf>
    <xf numFmtId="0" fontId="3" fillId="13" borderId="1" xfId="0" applyFont="1" applyFill="1" applyBorder="1"/>
    <xf numFmtId="0" fontId="1" fillId="13" borderId="0" xfId="0" applyFont="1" applyFill="1" applyBorder="1"/>
    <xf numFmtId="164" fontId="3" fillId="13" borderId="17" xfId="0" applyNumberFormat="1" applyFont="1" applyFill="1" applyBorder="1" applyAlignment="1">
      <alignment horizontal="center" wrapText="1"/>
    </xf>
    <xf numFmtId="0" fontId="0" fillId="0" borderId="30" xfId="0" applyBorder="1"/>
    <xf numFmtId="2" fontId="0" fillId="0" borderId="1" xfId="0" applyNumberFormat="1" applyBorder="1"/>
    <xf numFmtId="2" fontId="0" fillId="0" borderId="2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13" xfId="0" applyNumberFormat="1" applyBorder="1"/>
    <xf numFmtId="2" fontId="0" fillId="0" borderId="18" xfId="0" applyNumberFormat="1" applyBorder="1"/>
    <xf numFmtId="2" fontId="0" fillId="0" borderId="12" xfId="0" applyNumberFormat="1" applyBorder="1"/>
    <xf numFmtId="2" fontId="0" fillId="0" borderId="14" xfId="0" applyNumberFormat="1" applyBorder="1"/>
    <xf numFmtId="1" fontId="1" fillId="5" borderId="9" xfId="0" applyNumberFormat="1" applyFont="1" applyFill="1" applyBorder="1" applyAlignment="1">
      <alignment wrapText="1"/>
    </xf>
    <xf numFmtId="1" fontId="0" fillId="0" borderId="11" xfId="0" applyNumberFormat="1" applyBorder="1"/>
    <xf numFmtId="1" fontId="0" fillId="0" borderId="14" xfId="0" applyNumberFormat="1" applyBorder="1"/>
    <xf numFmtId="0" fontId="2" fillId="0" borderId="0" xfId="0" applyFont="1" applyBorder="1"/>
    <xf numFmtId="165" fontId="9" fillId="0" borderId="0" xfId="0" applyNumberFormat="1" applyFont="1"/>
    <xf numFmtId="164" fontId="3" fillId="0" borderId="0" xfId="0" applyNumberFormat="1" applyFont="1"/>
    <xf numFmtId="2" fontId="8" fillId="0" borderId="0" xfId="0" applyNumberFormat="1" applyFont="1"/>
    <xf numFmtId="164" fontId="8" fillId="0" borderId="0" xfId="0" applyNumberFormat="1" applyFont="1"/>
    <xf numFmtId="2" fontId="0" fillId="0" borderId="0" xfId="0" applyNumberFormat="1"/>
    <xf numFmtId="0" fontId="1" fillId="0" borderId="21" xfId="0" applyFont="1" applyBorder="1"/>
    <xf numFmtId="0" fontId="1" fillId="0" borderId="22" xfId="0" applyFont="1" applyBorder="1"/>
    <xf numFmtId="14" fontId="1" fillId="0" borderId="22" xfId="0" applyNumberFormat="1" applyFont="1" applyBorder="1"/>
    <xf numFmtId="0" fontId="10" fillId="0" borderId="0" xfId="0" applyFont="1" applyFill="1" applyBorder="1"/>
    <xf numFmtId="0" fontId="11" fillId="0" borderId="0" xfId="0" applyFont="1" applyFill="1" applyBorder="1"/>
    <xf numFmtId="0" fontId="12" fillId="0" borderId="31" xfId="0" applyFont="1" applyFill="1" applyBorder="1"/>
    <xf numFmtId="2" fontId="10" fillId="0" borderId="32" xfId="0" applyNumberFormat="1" applyFont="1" applyFill="1" applyBorder="1"/>
    <xf numFmtId="164" fontId="10" fillId="0" borderId="32" xfId="0" applyNumberFormat="1" applyFont="1" applyFill="1" applyBorder="1"/>
    <xf numFmtId="2" fontId="10" fillId="0" borderId="33" xfId="0" applyNumberFormat="1" applyFont="1" applyFill="1" applyBorder="1"/>
    <xf numFmtId="0" fontId="12" fillId="0" borderId="34" xfId="0" applyFont="1" applyFill="1" applyBorder="1"/>
    <xf numFmtId="2" fontId="10" fillId="0" borderId="0" xfId="0" applyNumberFormat="1" applyFont="1" applyFill="1" applyBorder="1"/>
    <xf numFmtId="164" fontId="10" fillId="0" borderId="0" xfId="0" applyNumberFormat="1" applyFont="1" applyFill="1" applyBorder="1"/>
    <xf numFmtId="2" fontId="10" fillId="0" borderId="35" xfId="0" applyNumberFormat="1" applyFont="1" applyFill="1" applyBorder="1"/>
    <xf numFmtId="0" fontId="12" fillId="0" borderId="36" xfId="0" applyFont="1" applyFill="1" applyBorder="1"/>
    <xf numFmtId="2" fontId="10" fillId="0" borderId="26" xfId="0" applyNumberFormat="1" applyFont="1" applyFill="1" applyBorder="1"/>
    <xf numFmtId="164" fontId="10" fillId="0" borderId="26" xfId="0" applyNumberFormat="1" applyFont="1" applyFill="1" applyBorder="1"/>
    <xf numFmtId="2" fontId="10" fillId="0" borderId="37" xfId="0" applyNumberFormat="1" applyFont="1" applyFill="1" applyBorder="1"/>
    <xf numFmtId="2" fontId="10" fillId="14" borderId="0" xfId="0" applyNumberFormat="1" applyFont="1" applyFill="1" applyBorder="1"/>
    <xf numFmtId="164" fontId="13" fillId="0" borderId="0" xfId="0" applyNumberFormat="1" applyFont="1" applyFill="1" applyBorder="1"/>
    <xf numFmtId="2" fontId="12" fillId="0" borderId="0" xfId="0" applyNumberFormat="1" applyFont="1" applyFill="1" applyBorder="1"/>
    <xf numFmtId="164" fontId="13" fillId="0" borderId="26" xfId="0" applyNumberFormat="1" applyFont="1" applyFill="1" applyBorder="1"/>
    <xf numFmtId="2" fontId="13" fillId="0" borderId="26" xfId="0" applyNumberFormat="1" applyFont="1" applyFill="1" applyBorder="1"/>
    <xf numFmtId="2" fontId="10" fillId="14" borderId="32" xfId="0" applyNumberFormat="1" applyFont="1" applyFill="1" applyBorder="1"/>
    <xf numFmtId="164" fontId="13" fillId="0" borderId="32" xfId="0" applyNumberFormat="1" applyFont="1" applyFill="1" applyBorder="1"/>
    <xf numFmtId="2" fontId="13" fillId="0" borderId="0" xfId="0" applyNumberFormat="1" applyFont="1" applyFill="1" applyBorder="1"/>
    <xf numFmtId="2" fontId="13" fillId="0" borderId="32" xfId="0" applyNumberFormat="1" applyFont="1" applyFill="1" applyBorder="1"/>
    <xf numFmtId="0" fontId="12" fillId="0" borderId="0" xfId="0" applyFont="1" applyFill="1" applyBorder="1"/>
    <xf numFmtId="164" fontId="14" fillId="0" borderId="26" xfId="0" applyNumberFormat="1" applyFont="1" applyFill="1" applyBorder="1"/>
    <xf numFmtId="2" fontId="14" fillId="0" borderId="26" xfId="0" applyNumberFormat="1" applyFont="1" applyFill="1" applyBorder="1"/>
    <xf numFmtId="164" fontId="14" fillId="0" borderId="32" xfId="0" applyNumberFormat="1" applyFont="1" applyFill="1" applyBorder="1"/>
    <xf numFmtId="2" fontId="14" fillId="0" borderId="32" xfId="0" applyNumberFormat="1" applyFont="1" applyFill="1" applyBorder="1"/>
    <xf numFmtId="164" fontId="14" fillId="0" borderId="0" xfId="0" applyNumberFormat="1" applyFont="1" applyFill="1" applyBorder="1"/>
    <xf numFmtId="2" fontId="14" fillId="0" borderId="0" xfId="0" applyNumberFormat="1" applyFont="1" applyFill="1" applyBorder="1"/>
    <xf numFmtId="2" fontId="12" fillId="0" borderId="26" xfId="0" applyNumberFormat="1" applyFont="1" applyFill="1" applyBorder="1"/>
    <xf numFmtId="0" fontId="12" fillId="0" borderId="32" xfId="0" applyFont="1" applyFill="1" applyBorder="1"/>
    <xf numFmtId="0" fontId="12" fillId="0" borderId="26" xfId="0" applyFont="1" applyFill="1" applyBorder="1"/>
    <xf numFmtId="0" fontId="12" fillId="14" borderId="31" xfId="0" applyFont="1" applyFill="1" applyBorder="1"/>
    <xf numFmtId="0" fontId="12" fillId="14" borderId="32" xfId="0" applyFont="1" applyFill="1" applyBorder="1"/>
    <xf numFmtId="2" fontId="10" fillId="14" borderId="33" xfId="0" applyNumberFormat="1" applyFont="1" applyFill="1" applyBorder="1"/>
    <xf numFmtId="0" fontId="12" fillId="14" borderId="34" xfId="0" applyFont="1" applyFill="1" applyBorder="1"/>
    <xf numFmtId="0" fontId="12" fillId="14" borderId="0" xfId="0" applyFont="1" applyFill="1" applyBorder="1"/>
    <xf numFmtId="2" fontId="10" fillId="14" borderId="35" xfId="0" applyNumberFormat="1" applyFont="1" applyFill="1" applyBorder="1"/>
    <xf numFmtId="0" fontId="12" fillId="14" borderId="36" xfId="0" applyFont="1" applyFill="1" applyBorder="1"/>
    <xf numFmtId="2" fontId="10" fillId="14" borderId="26" xfId="0" applyNumberFormat="1" applyFont="1" applyFill="1" applyBorder="1"/>
    <xf numFmtId="0" fontId="12" fillId="14" borderId="26" xfId="0" applyFont="1" applyFill="1" applyBorder="1"/>
    <xf numFmtId="2" fontId="10" fillId="14" borderId="37" xfId="0" applyNumberFormat="1" applyFont="1" applyFill="1" applyBorder="1"/>
    <xf numFmtId="0" fontId="12" fillId="0" borderId="2" xfId="0" applyFont="1" applyFill="1" applyBorder="1"/>
    <xf numFmtId="2" fontId="10" fillId="0" borderId="38" xfId="0" applyNumberFormat="1" applyFont="1" applyFill="1" applyBorder="1"/>
    <xf numFmtId="0" fontId="12" fillId="0" borderId="38" xfId="0" applyFont="1" applyFill="1" applyBorder="1"/>
    <xf numFmtId="2" fontId="10" fillId="0" borderId="3" xfId="0" applyNumberFormat="1" applyFont="1" applyFill="1" applyBorder="1"/>
    <xf numFmtId="0" fontId="15" fillId="14" borderId="31" xfId="0" applyFont="1" applyFill="1" applyBorder="1"/>
    <xf numFmtId="2" fontId="16" fillId="14" borderId="32" xfId="0" applyNumberFormat="1" applyFont="1" applyFill="1" applyBorder="1"/>
    <xf numFmtId="0" fontId="15" fillId="14" borderId="32" xfId="0" applyFont="1" applyFill="1" applyBorder="1"/>
    <xf numFmtId="2" fontId="16" fillId="14" borderId="33" xfId="0" applyNumberFormat="1" applyFont="1" applyFill="1" applyBorder="1"/>
    <xf numFmtId="14" fontId="1" fillId="0" borderId="0" xfId="0" applyNumberFormat="1" applyFon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3" fillId="0" borderId="24" xfId="0" applyNumberFormat="1" applyFont="1" applyFill="1" applyBorder="1" applyAlignment="1" applyProtection="1">
      <alignment horizontal="center"/>
    </xf>
    <xf numFmtId="0" fontId="3" fillId="0" borderId="25" xfId="0" applyNumberFormat="1" applyFont="1" applyFill="1" applyBorder="1" applyAlignment="1" applyProtection="1">
      <alignment horizontal="center"/>
    </xf>
    <xf numFmtId="0" fontId="3" fillId="0" borderId="19" xfId="0" applyNumberFormat="1" applyFont="1" applyFill="1" applyBorder="1" applyAlignment="1" applyProtection="1">
      <alignment horizontal="center"/>
    </xf>
    <xf numFmtId="0" fontId="3" fillId="0" borderId="16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0" fillId="0" borderId="0" xfId="0" applyFill="1"/>
    <xf numFmtId="0" fontId="0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2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M9"/>
  <sheetViews>
    <sheetView workbookViewId="0">
      <selection activeCell="J19" sqref="J19"/>
    </sheetView>
  </sheetViews>
  <sheetFormatPr defaultRowHeight="15" x14ac:dyDescent="0.25"/>
  <cols>
    <col min="1" max="1" width="10.28515625" bestFit="1" customWidth="1"/>
    <col min="2" max="2" width="21.5703125" bestFit="1" customWidth="1"/>
    <col min="3" max="3" width="12.7109375" bestFit="1" customWidth="1"/>
    <col min="4" max="4" width="10.42578125" bestFit="1" customWidth="1"/>
    <col min="5" max="6" width="12" bestFit="1" customWidth="1"/>
    <col min="9" max="9" width="22.28515625" bestFit="1" customWidth="1"/>
    <col min="10" max="10" width="12.5703125" bestFit="1" customWidth="1"/>
    <col min="11" max="11" width="10.42578125" bestFit="1" customWidth="1"/>
    <col min="12" max="13" width="12" bestFit="1" customWidth="1"/>
  </cols>
  <sheetData>
    <row r="1" spans="1:13" x14ac:dyDescent="0.25">
      <c r="A1" s="11" t="s">
        <v>394</v>
      </c>
      <c r="B1" s="80" t="s">
        <v>411</v>
      </c>
      <c r="C1" s="13" t="s">
        <v>395</v>
      </c>
      <c r="D1" s="81" t="s">
        <v>396</v>
      </c>
      <c r="E1" s="79" t="s">
        <v>397</v>
      </c>
      <c r="F1" s="83" t="s">
        <v>398</v>
      </c>
      <c r="G1" s="18"/>
      <c r="H1" s="85" t="s">
        <v>394</v>
      </c>
      <c r="I1" s="80" t="s">
        <v>410</v>
      </c>
      <c r="J1" s="13" t="s">
        <v>399</v>
      </c>
      <c r="K1" s="81" t="s">
        <v>396</v>
      </c>
      <c r="L1" s="79" t="s">
        <v>397</v>
      </c>
      <c r="M1" s="84" t="s">
        <v>398</v>
      </c>
    </row>
    <row r="2" spans="1:13" x14ac:dyDescent="0.25">
      <c r="A2" s="5" t="s">
        <v>401</v>
      </c>
      <c r="B2" s="5">
        <v>10.14</v>
      </c>
      <c r="C2" s="5">
        <v>3.2170000000000001</v>
      </c>
      <c r="D2" s="5">
        <v>6.92</v>
      </c>
      <c r="E2" s="5">
        <f>D2/C2*100</f>
        <v>215.10724277276964</v>
      </c>
      <c r="F2" s="16">
        <f>AVERAGE(E2:E3)</f>
        <v>218.61131369407713</v>
      </c>
      <c r="G2" s="19"/>
      <c r="H2" s="17" t="s">
        <v>401</v>
      </c>
      <c r="I2" s="5">
        <v>10.119999999999999</v>
      </c>
      <c r="J2" s="5">
        <v>7.53</v>
      </c>
      <c r="K2" s="5">
        <f t="shared" ref="K2:K7" si="0">I2-J2</f>
        <v>2.589999999999999</v>
      </c>
      <c r="L2" s="5">
        <f t="shared" ref="L2:L7" si="1">K2/J2*100</f>
        <v>34.395750332005299</v>
      </c>
      <c r="M2" s="5">
        <f>AVERAGE(L2:L3)</f>
        <v>33.229412616725384</v>
      </c>
    </row>
    <row r="3" spans="1:13" x14ac:dyDescent="0.25">
      <c r="A3" s="5" t="s">
        <v>403</v>
      </c>
      <c r="B3" s="5">
        <v>10.050000000000001</v>
      </c>
      <c r="C3" s="5">
        <v>3.12</v>
      </c>
      <c r="D3" s="5">
        <v>6.93</v>
      </c>
      <c r="E3" s="5">
        <f>D3/C3*100</f>
        <v>222.11538461538458</v>
      </c>
      <c r="F3" s="16"/>
      <c r="G3" s="19"/>
      <c r="H3" s="17" t="s">
        <v>403</v>
      </c>
      <c r="I3" s="5">
        <v>10.050000000000001</v>
      </c>
      <c r="J3" s="5">
        <v>7.61</v>
      </c>
      <c r="K3" s="5">
        <f t="shared" si="0"/>
        <v>2.4400000000000004</v>
      </c>
      <c r="L3" s="5">
        <f t="shared" si="1"/>
        <v>32.063074901445468</v>
      </c>
      <c r="M3" s="5"/>
    </row>
    <row r="4" spans="1:13" x14ac:dyDescent="0.25">
      <c r="A4" s="5" t="s">
        <v>404</v>
      </c>
      <c r="B4" s="5">
        <v>10.050000000000001</v>
      </c>
      <c r="C4" s="5">
        <v>5.15</v>
      </c>
      <c r="D4" s="5">
        <v>4.8099999999999996</v>
      </c>
      <c r="E4" s="5">
        <v>93.4</v>
      </c>
      <c r="F4" s="16">
        <f>AVERAGE(E4:E5)</f>
        <v>91.6</v>
      </c>
      <c r="G4" s="19"/>
      <c r="H4" s="17" t="s">
        <v>404</v>
      </c>
      <c r="I4" s="5">
        <v>9.8699999999999992</v>
      </c>
      <c r="J4" s="5">
        <v>6.72</v>
      </c>
      <c r="K4" s="5">
        <f t="shared" si="0"/>
        <v>3.1499999999999995</v>
      </c>
      <c r="L4" s="5">
        <f t="shared" si="1"/>
        <v>46.874999999999993</v>
      </c>
      <c r="M4" s="5">
        <f>AVERAGE(L4:L5)</f>
        <v>47.4375</v>
      </c>
    </row>
    <row r="5" spans="1:13" x14ac:dyDescent="0.25">
      <c r="A5" s="5" t="s">
        <v>405</v>
      </c>
      <c r="B5" s="5">
        <v>9.9949999999999992</v>
      </c>
      <c r="C5" s="5">
        <v>5.27</v>
      </c>
      <c r="D5" s="5">
        <v>4.7300000000000004</v>
      </c>
      <c r="E5" s="5">
        <v>89.8</v>
      </c>
      <c r="F5" s="16"/>
      <c r="G5" s="19"/>
      <c r="H5" s="17" t="s">
        <v>405</v>
      </c>
      <c r="I5" s="5">
        <v>9.99</v>
      </c>
      <c r="J5" s="5">
        <v>6.75</v>
      </c>
      <c r="K5" s="5">
        <f t="shared" si="0"/>
        <v>3.24</v>
      </c>
      <c r="L5" s="5">
        <f t="shared" si="1"/>
        <v>48.000000000000007</v>
      </c>
      <c r="M5" s="5"/>
    </row>
    <row r="6" spans="1:13" x14ac:dyDescent="0.25">
      <c r="A6" s="5" t="s">
        <v>407</v>
      </c>
      <c r="B6" s="5">
        <v>9.99</v>
      </c>
      <c r="C6" s="5">
        <v>5.7060000000000004</v>
      </c>
      <c r="D6" s="5">
        <v>4.2839999999999998</v>
      </c>
      <c r="E6" s="5">
        <f>D6/C6*100</f>
        <v>75.078864353312298</v>
      </c>
      <c r="F6" s="16">
        <f>AVERAGE(E6:E7)</f>
        <v>75.992822007164619</v>
      </c>
      <c r="G6" s="19"/>
      <c r="H6" s="17" t="s">
        <v>407</v>
      </c>
      <c r="I6" s="5">
        <v>9.99</v>
      </c>
      <c r="J6" s="5">
        <v>7.36</v>
      </c>
      <c r="K6" s="5">
        <f t="shared" si="0"/>
        <v>2.63</v>
      </c>
      <c r="L6" s="5">
        <f t="shared" si="1"/>
        <v>35.733695652173907</v>
      </c>
      <c r="M6" s="5">
        <f>AVERAGE(L6:L7)</f>
        <v>39.961539361237612</v>
      </c>
    </row>
    <row r="7" spans="1:13" x14ac:dyDescent="0.25">
      <c r="A7" s="5" t="s">
        <v>409</v>
      </c>
      <c r="B7" s="5">
        <v>10.02</v>
      </c>
      <c r="C7" s="5">
        <v>5.6639999999999997</v>
      </c>
      <c r="D7" s="5">
        <v>4.3559999999999999</v>
      </c>
      <c r="E7" s="5">
        <f>D7/C7*100</f>
        <v>76.906779661016955</v>
      </c>
      <c r="F7" s="16"/>
      <c r="G7" s="19"/>
      <c r="H7" s="17" t="s">
        <v>409</v>
      </c>
      <c r="I7" s="5">
        <v>10.050000000000001</v>
      </c>
      <c r="J7" s="5">
        <v>6.97</v>
      </c>
      <c r="K7" s="5">
        <f t="shared" si="0"/>
        <v>3.080000000000001</v>
      </c>
      <c r="L7" s="5">
        <f t="shared" si="1"/>
        <v>44.189383070301311</v>
      </c>
      <c r="M7" s="5"/>
    </row>
    <row r="8" spans="1:13" x14ac:dyDescent="0.25">
      <c r="A8" s="5" t="s">
        <v>406</v>
      </c>
      <c r="B8" s="5">
        <v>9.85</v>
      </c>
      <c r="C8" s="5">
        <v>7.7389999999999999</v>
      </c>
      <c r="D8" s="5">
        <v>2.11</v>
      </c>
      <c r="E8" s="5">
        <v>27.26</v>
      </c>
      <c r="F8" s="16">
        <f>AVERAGE(E8:E9)</f>
        <v>27.169404777110746</v>
      </c>
      <c r="G8" s="19"/>
      <c r="H8" s="17" t="s">
        <v>400</v>
      </c>
      <c r="I8" s="5">
        <v>10.07</v>
      </c>
      <c r="J8" s="5">
        <v>10</v>
      </c>
      <c r="K8" s="5">
        <v>7.0000000000000007E-2</v>
      </c>
      <c r="L8" s="5">
        <v>0.7</v>
      </c>
      <c r="M8" s="5">
        <f>AVERAGE(L8:L9)</f>
        <v>0.755</v>
      </c>
    </row>
    <row r="9" spans="1:13" x14ac:dyDescent="0.25">
      <c r="A9" s="5" t="s">
        <v>408</v>
      </c>
      <c r="B9" s="5">
        <v>9.9499999999999993</v>
      </c>
      <c r="C9" s="5">
        <v>7.8289999999999997</v>
      </c>
      <c r="D9" s="5">
        <v>2.12</v>
      </c>
      <c r="E9" s="5">
        <f>D9/C9*100</f>
        <v>27.07880955422149</v>
      </c>
      <c r="F9" s="16"/>
      <c r="G9" s="19"/>
      <c r="H9" s="17" t="s">
        <v>402</v>
      </c>
      <c r="I9" s="5">
        <v>9.98</v>
      </c>
      <c r="J9" s="5">
        <v>9.9</v>
      </c>
      <c r="K9" s="5">
        <v>0.08</v>
      </c>
      <c r="L9" s="5">
        <v>0.81</v>
      </c>
      <c r="M9" s="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11"/>
  <sheetViews>
    <sheetView workbookViewId="0">
      <selection activeCell="R28" sqref="R28"/>
    </sheetView>
  </sheetViews>
  <sheetFormatPr defaultRowHeight="15" x14ac:dyDescent="0.25"/>
  <cols>
    <col min="1" max="1" width="23.42578125" bestFit="1" customWidth="1"/>
    <col min="8" max="8" width="25.5703125" customWidth="1"/>
    <col min="9" max="14" width="12" bestFit="1" customWidth="1"/>
  </cols>
  <sheetData>
    <row r="1" spans="1:14" x14ac:dyDescent="0.25">
      <c r="A1" s="14" t="s">
        <v>24</v>
      </c>
      <c r="B1" s="11" t="s">
        <v>329</v>
      </c>
      <c r="C1" s="12" t="s">
        <v>330</v>
      </c>
      <c r="H1" s="9" t="s">
        <v>0</v>
      </c>
      <c r="I1" s="11" t="s">
        <v>324</v>
      </c>
      <c r="J1" s="12" t="s">
        <v>319</v>
      </c>
      <c r="K1" s="11" t="s">
        <v>325</v>
      </c>
      <c r="L1" s="12" t="s">
        <v>326</v>
      </c>
      <c r="M1" s="11" t="s">
        <v>327</v>
      </c>
      <c r="N1" s="12" t="s">
        <v>328</v>
      </c>
    </row>
    <row r="2" spans="1:14" x14ac:dyDescent="0.25">
      <c r="A2" s="5" t="s">
        <v>331</v>
      </c>
      <c r="B2" s="5">
        <v>5.85</v>
      </c>
      <c r="C2" s="5">
        <v>441</v>
      </c>
      <c r="H2" s="5" t="s">
        <v>3</v>
      </c>
      <c r="I2" s="5">
        <v>6.1333333333333329</v>
      </c>
      <c r="J2" s="5">
        <v>456</v>
      </c>
      <c r="K2" s="5">
        <v>0.20138409955990966</v>
      </c>
      <c r="L2" s="5">
        <v>12.24744871391589</v>
      </c>
      <c r="M2" s="5">
        <v>0.11626916409142424</v>
      </c>
      <c r="N2" s="5">
        <v>7.0710678118654755</v>
      </c>
    </row>
    <row r="3" spans="1:14" x14ac:dyDescent="0.25">
      <c r="A3" s="5" t="s">
        <v>332</v>
      </c>
      <c r="B3" s="5">
        <v>6.25</v>
      </c>
      <c r="C3" s="5">
        <v>456</v>
      </c>
      <c r="H3" s="4" t="s">
        <v>4</v>
      </c>
      <c r="I3" s="5">
        <v>7.2266666666666666</v>
      </c>
      <c r="J3" s="5">
        <v>433</v>
      </c>
      <c r="K3" s="5">
        <v>8.1785627642568415E-2</v>
      </c>
      <c r="L3" s="5">
        <v>21.416504538945347</v>
      </c>
      <c r="M3" s="5">
        <v>4.7218954135279378E-2</v>
      </c>
      <c r="N3" s="5">
        <v>12.364824660660938</v>
      </c>
    </row>
    <row r="4" spans="1:14" x14ac:dyDescent="0.25">
      <c r="A4" s="5" t="s">
        <v>333</v>
      </c>
      <c r="B4" s="5">
        <v>6.3</v>
      </c>
      <c r="C4" s="5">
        <v>471</v>
      </c>
      <c r="H4" s="4" t="s">
        <v>5</v>
      </c>
      <c r="I4" s="5">
        <v>7.123333333333334</v>
      </c>
      <c r="J4" s="5">
        <v>250.66666666666666</v>
      </c>
      <c r="K4" s="5">
        <v>0.15965240019770721</v>
      </c>
      <c r="L4" s="5">
        <v>7.71722460186015</v>
      </c>
      <c r="M4" s="5">
        <v>9.217535623091612E-2</v>
      </c>
      <c r="N4" s="5">
        <v>4.4555417012807608</v>
      </c>
    </row>
    <row r="5" spans="1:14" x14ac:dyDescent="0.25">
      <c r="A5" s="5" t="s">
        <v>334</v>
      </c>
      <c r="B5" s="5">
        <v>7.15</v>
      </c>
      <c r="C5" s="5">
        <v>457</v>
      </c>
      <c r="H5" s="4" t="s">
        <v>6</v>
      </c>
      <c r="I5" s="5">
        <v>6.830000000000001</v>
      </c>
      <c r="J5" s="5">
        <v>256</v>
      </c>
      <c r="K5" s="5">
        <v>2.4494897427831983E-2</v>
      </c>
      <c r="L5" s="5">
        <v>0.81649658092772603</v>
      </c>
      <c r="M5" s="5">
        <v>1.4142135623731069E-2</v>
      </c>
      <c r="N5" s="5">
        <v>0.47140452079103173</v>
      </c>
    </row>
    <row r="6" spans="1:14" x14ac:dyDescent="0.25">
      <c r="A6" s="5" t="s">
        <v>335</v>
      </c>
      <c r="B6" s="5">
        <v>7.19</v>
      </c>
      <c r="C6" s="5">
        <v>437</v>
      </c>
      <c r="H6" s="4" t="s">
        <v>7</v>
      </c>
      <c r="I6" s="5">
        <v>8.4033333333333342</v>
      </c>
      <c r="J6" s="5">
        <v>257</v>
      </c>
      <c r="K6" s="5">
        <v>8.7305339024725953E-2</v>
      </c>
      <c r="L6" s="5">
        <v>16.06237840420901</v>
      </c>
      <c r="M6" s="5">
        <v>5.0405760987617072E-2</v>
      </c>
      <c r="N6" s="5">
        <v>9.2736184954957039</v>
      </c>
    </row>
    <row r="7" spans="1:14" x14ac:dyDescent="0.25">
      <c r="A7" s="5" t="s">
        <v>336</v>
      </c>
      <c r="B7" s="5">
        <v>7.34</v>
      </c>
      <c r="C7" s="5">
        <v>405</v>
      </c>
      <c r="H7" s="4" t="s">
        <v>8</v>
      </c>
      <c r="I7" s="5">
        <v>7.6733333333333347</v>
      </c>
      <c r="J7" s="5">
        <v>241.33333333333334</v>
      </c>
      <c r="K7" s="5">
        <v>4.7842333648024489E-2</v>
      </c>
      <c r="L7" s="5">
        <v>1.699673171197595</v>
      </c>
      <c r="M7" s="5">
        <v>2.762178421034683E-2</v>
      </c>
      <c r="N7" s="5">
        <v>0.98130676292531638</v>
      </c>
    </row>
    <row r="8" spans="1:14" x14ac:dyDescent="0.25">
      <c r="A8" s="5" t="s">
        <v>337</v>
      </c>
      <c r="B8" s="5">
        <v>6.96</v>
      </c>
      <c r="C8" s="5">
        <v>258</v>
      </c>
      <c r="H8" s="4" t="s">
        <v>9</v>
      </c>
      <c r="I8" s="5">
        <v>7.3033333333333337</v>
      </c>
      <c r="J8" s="5">
        <v>273</v>
      </c>
      <c r="K8" s="5">
        <v>3.7712361663282568E-2</v>
      </c>
      <c r="L8" s="5">
        <v>6.6833125519211407</v>
      </c>
      <c r="M8" s="5">
        <v>2.1773242158072713E-2</v>
      </c>
      <c r="N8" s="5">
        <v>3.8586123009300755</v>
      </c>
    </row>
    <row r="9" spans="1:14" x14ac:dyDescent="0.25">
      <c r="A9" s="5" t="s">
        <v>338</v>
      </c>
      <c r="B9" s="5">
        <v>7.07</v>
      </c>
      <c r="C9" s="5">
        <v>240</v>
      </c>
      <c r="H9" s="4" t="s">
        <v>10</v>
      </c>
      <c r="I9" s="5">
        <v>6.6233333333333322</v>
      </c>
      <c r="J9" s="5">
        <v>353.66666666666669</v>
      </c>
      <c r="K9" s="5">
        <v>4.9216076867444697E-2</v>
      </c>
      <c r="L9" s="5">
        <v>20.853989759489401</v>
      </c>
      <c r="M9" s="5">
        <v>2.8414915227876526E-2</v>
      </c>
      <c r="N9" s="5">
        <v>12.040056601318906</v>
      </c>
    </row>
    <row r="10" spans="1:14" x14ac:dyDescent="0.25">
      <c r="A10" s="5" t="s">
        <v>339</v>
      </c>
      <c r="B10" s="5">
        <v>7.34</v>
      </c>
      <c r="C10" s="5">
        <v>254</v>
      </c>
      <c r="H10" s="4" t="s">
        <v>11</v>
      </c>
      <c r="I10" s="5">
        <v>6.3466666666666667</v>
      </c>
      <c r="J10" s="5">
        <v>328</v>
      </c>
      <c r="K10" s="5">
        <v>0.16438437341250581</v>
      </c>
      <c r="L10" s="5">
        <v>13.928388277184119</v>
      </c>
      <c r="M10" s="5">
        <v>9.4907362240278195E-2</v>
      </c>
      <c r="N10" s="5">
        <v>8.0415587212098796</v>
      </c>
    </row>
    <row r="11" spans="1:14" x14ac:dyDescent="0.25">
      <c r="A11" s="5" t="s">
        <v>340</v>
      </c>
      <c r="B11" s="5">
        <v>6.86</v>
      </c>
      <c r="C11" s="5">
        <v>256</v>
      </c>
      <c r="H11" s="6" t="s">
        <v>12</v>
      </c>
      <c r="I11" s="5">
        <v>7.3866666666666658</v>
      </c>
      <c r="J11" s="5">
        <v>247</v>
      </c>
      <c r="K11" s="5">
        <v>2.8674417556808867E-2</v>
      </c>
      <c r="L11" s="5">
        <v>8.0415587212098796</v>
      </c>
      <c r="M11" s="5">
        <v>1.6555182695279332E-2</v>
      </c>
      <c r="N11" s="5">
        <v>4.6427960923947067</v>
      </c>
    </row>
    <row r="12" spans="1:14" x14ac:dyDescent="0.25">
      <c r="A12" s="5" t="s">
        <v>341</v>
      </c>
      <c r="B12" s="5">
        <v>6.83</v>
      </c>
      <c r="C12" s="5">
        <v>255</v>
      </c>
      <c r="H12" s="6" t="s">
        <v>13</v>
      </c>
      <c r="I12" s="5">
        <v>7.246666666666667</v>
      </c>
      <c r="J12" s="5">
        <v>223.33333333333334</v>
      </c>
      <c r="K12" s="5">
        <v>9.4633797110522749E-2</v>
      </c>
      <c r="L12" s="5">
        <v>5.4365021434333629</v>
      </c>
      <c r="M12" s="5">
        <v>5.4636848236196744E-2</v>
      </c>
      <c r="N12" s="5">
        <v>3.1387659759612299</v>
      </c>
    </row>
    <row r="13" spans="1:14" x14ac:dyDescent="0.25">
      <c r="A13" s="5" t="s">
        <v>342</v>
      </c>
      <c r="B13" s="5">
        <v>6.8</v>
      </c>
      <c r="C13" s="5">
        <v>257</v>
      </c>
      <c r="H13" s="6" t="s">
        <v>14</v>
      </c>
      <c r="I13" s="5">
        <v>6.9799999999999995</v>
      </c>
      <c r="J13" s="5">
        <v>245.33333333333334</v>
      </c>
      <c r="K13" s="5">
        <v>3.5590260840104443E-2</v>
      </c>
      <c r="L13" s="5">
        <v>4.0276819911981905</v>
      </c>
      <c r="M13" s="5">
        <v>2.0548046676563299E-2</v>
      </c>
      <c r="N13" s="5">
        <v>2.3253832818284832</v>
      </c>
    </row>
    <row r="14" spans="1:14" x14ac:dyDescent="0.25">
      <c r="A14" s="5" t="s">
        <v>343</v>
      </c>
      <c r="B14" s="5">
        <v>8.4600000000000009</v>
      </c>
      <c r="C14" s="5">
        <v>254</v>
      </c>
      <c r="H14" s="6" t="s">
        <v>15</v>
      </c>
      <c r="I14" s="5">
        <v>8.4433333333333334</v>
      </c>
      <c r="J14" s="5">
        <v>195</v>
      </c>
      <c r="K14" s="5">
        <v>0.11145502331533642</v>
      </c>
      <c r="L14" s="5">
        <v>12.832251036613439</v>
      </c>
      <c r="M14" s="5">
        <v>6.4348587713645503E-2</v>
      </c>
      <c r="N14" s="5">
        <v>7.4087035902976233</v>
      </c>
    </row>
    <row r="15" spans="1:14" x14ac:dyDescent="0.25">
      <c r="A15" s="5" t="s">
        <v>344</v>
      </c>
      <c r="B15" s="5">
        <v>8.2799999999999994</v>
      </c>
      <c r="C15" s="5">
        <v>278</v>
      </c>
      <c r="H15" s="6" t="s">
        <v>16</v>
      </c>
      <c r="I15" s="5">
        <v>7.5966666666666667</v>
      </c>
      <c r="J15" s="5">
        <v>202.66666666666666</v>
      </c>
      <c r="K15" s="5">
        <v>5.3124591501697377E-2</v>
      </c>
      <c r="L15" s="5">
        <v>8.3798700599843556</v>
      </c>
      <c r="M15" s="5">
        <v>3.0671497204093887E-2</v>
      </c>
      <c r="N15" s="5">
        <v>4.8381202349060537</v>
      </c>
    </row>
    <row r="16" spans="1:14" x14ac:dyDescent="0.25">
      <c r="A16" s="5" t="s">
        <v>345</v>
      </c>
      <c r="B16" s="5">
        <v>8.4700000000000006</v>
      </c>
      <c r="C16" s="5">
        <v>239</v>
      </c>
      <c r="H16" s="6" t="s">
        <v>17</v>
      </c>
      <c r="I16" s="5">
        <v>7.2633333333333328</v>
      </c>
      <c r="J16" s="5">
        <v>212.33333333333334</v>
      </c>
      <c r="K16" s="5">
        <v>5.3124591501697384E-2</v>
      </c>
      <c r="L16" s="5">
        <v>6.182412330330469</v>
      </c>
      <c r="M16" s="5">
        <v>3.067149720409389E-2</v>
      </c>
      <c r="N16" s="5">
        <v>3.5694174231575579</v>
      </c>
    </row>
    <row r="17" spans="1:14" x14ac:dyDescent="0.25">
      <c r="A17" s="5" t="s">
        <v>346</v>
      </c>
      <c r="B17" s="5">
        <v>7.74</v>
      </c>
      <c r="C17" s="5">
        <v>243</v>
      </c>
      <c r="H17" s="6" t="s">
        <v>18</v>
      </c>
      <c r="I17" s="5">
        <v>7.3500000000000005</v>
      </c>
      <c r="J17" s="5">
        <v>241.33333333333334</v>
      </c>
      <c r="K17" s="5">
        <v>1.4142135623731067E-2</v>
      </c>
      <c r="L17" s="5">
        <v>4.1096093353126513</v>
      </c>
      <c r="M17" s="5">
        <v>8.1649658092773272E-3</v>
      </c>
      <c r="N17" s="5">
        <v>2.3726840560069582</v>
      </c>
    </row>
    <row r="18" spans="1:14" x14ac:dyDescent="0.25">
      <c r="A18" s="5" t="s">
        <v>347</v>
      </c>
      <c r="B18" s="5">
        <v>7.63</v>
      </c>
      <c r="C18" s="5">
        <v>239</v>
      </c>
      <c r="H18" s="6" t="s">
        <v>19</v>
      </c>
      <c r="I18" s="5">
        <v>7.3066666666666675</v>
      </c>
      <c r="J18" s="5">
        <v>231.33333333333334</v>
      </c>
      <c r="K18" s="5">
        <v>2.0548046676563153E-2</v>
      </c>
      <c r="L18" s="5">
        <v>4.1096093353126513</v>
      </c>
      <c r="M18" s="5">
        <v>1.1863420280034733E-2</v>
      </c>
      <c r="N18" s="5">
        <v>2.3726840560069582</v>
      </c>
    </row>
    <row r="19" spans="1:14" x14ac:dyDescent="0.25">
      <c r="A19" s="5" t="s">
        <v>348</v>
      </c>
      <c r="B19" s="5">
        <v>7.65</v>
      </c>
      <c r="C19" s="5">
        <v>242</v>
      </c>
      <c r="H19" s="6" t="s">
        <v>20</v>
      </c>
      <c r="I19" s="5">
        <v>6.8866666666666667</v>
      </c>
      <c r="J19" s="5">
        <v>249</v>
      </c>
      <c r="K19" s="5">
        <v>4.0276819911981884E-2</v>
      </c>
      <c r="L19" s="5">
        <v>3.7416573867739413</v>
      </c>
      <c r="M19" s="5">
        <v>2.325383281828482E-2</v>
      </c>
      <c r="N19" s="5">
        <v>2.1602468994692869</v>
      </c>
    </row>
    <row r="20" spans="1:14" x14ac:dyDescent="0.25">
      <c r="A20" s="5" t="s">
        <v>349</v>
      </c>
      <c r="B20" s="5">
        <v>7.33</v>
      </c>
      <c r="C20" s="5">
        <v>282</v>
      </c>
      <c r="H20" s="6" t="s">
        <v>21</v>
      </c>
      <c r="I20" s="5">
        <v>8.6166666666666654</v>
      </c>
      <c r="J20" s="5">
        <v>183.33333333333334</v>
      </c>
      <c r="K20" s="5">
        <v>3.2998316455372295E-2</v>
      </c>
      <c r="L20" s="5">
        <v>8.2192186706253025</v>
      </c>
      <c r="M20" s="5">
        <v>1.9051586888313654E-2</v>
      </c>
      <c r="N20" s="5">
        <v>4.7453681120139164</v>
      </c>
    </row>
    <row r="21" spans="1:14" x14ac:dyDescent="0.25">
      <c r="A21" s="5" t="s">
        <v>350</v>
      </c>
      <c r="B21" s="5">
        <v>7.33</v>
      </c>
      <c r="C21" s="5">
        <v>271</v>
      </c>
      <c r="H21" s="6" t="s">
        <v>22</v>
      </c>
      <c r="I21" s="5">
        <v>7.6966666666666663</v>
      </c>
      <c r="J21" s="5">
        <v>197.66666666666666</v>
      </c>
      <c r="K21" s="5">
        <v>0.1249888883950179</v>
      </c>
      <c r="L21" s="5">
        <v>7.5424723326565069</v>
      </c>
      <c r="M21" s="5">
        <v>7.2162368360575685E-2</v>
      </c>
      <c r="N21" s="5">
        <v>4.3546484316145389</v>
      </c>
    </row>
    <row r="22" spans="1:14" x14ac:dyDescent="0.25">
      <c r="A22" s="5" t="s">
        <v>351</v>
      </c>
      <c r="B22" s="5">
        <v>7.25</v>
      </c>
      <c r="C22" s="5">
        <v>266</v>
      </c>
      <c r="H22" s="6" t="s">
        <v>23</v>
      </c>
      <c r="I22" s="5">
        <v>7.336666666666666</v>
      </c>
      <c r="J22" s="5">
        <v>206.66666666666666</v>
      </c>
      <c r="K22" s="5">
        <v>1.6996731711975993E-2</v>
      </c>
      <c r="L22" s="5">
        <v>0.94280904158206336</v>
      </c>
      <c r="M22" s="5">
        <v>9.8130676292531895E-3</v>
      </c>
      <c r="N22" s="5">
        <v>0.54433105395181736</v>
      </c>
    </row>
    <row r="23" spans="1:14" x14ac:dyDescent="0.25">
      <c r="A23" s="5" t="s">
        <v>352</v>
      </c>
      <c r="B23" s="5">
        <v>6.68</v>
      </c>
      <c r="C23" s="5">
        <v>380</v>
      </c>
    </row>
    <row r="24" spans="1:14" x14ac:dyDescent="0.25">
      <c r="A24" s="5" t="s">
        <v>353</v>
      </c>
      <c r="B24" s="5">
        <v>6.63</v>
      </c>
      <c r="C24" s="5">
        <v>352</v>
      </c>
    </row>
    <row r="25" spans="1:14" x14ac:dyDescent="0.25">
      <c r="A25" s="5" t="s">
        <v>354</v>
      </c>
      <c r="B25" s="5">
        <v>6.56</v>
      </c>
      <c r="C25" s="5">
        <v>329</v>
      </c>
    </row>
    <row r="26" spans="1:14" x14ac:dyDescent="0.25">
      <c r="A26" s="5" t="s">
        <v>355</v>
      </c>
      <c r="B26" s="5">
        <v>6.32</v>
      </c>
      <c r="C26" s="5">
        <v>342</v>
      </c>
    </row>
    <row r="27" spans="1:14" x14ac:dyDescent="0.25">
      <c r="A27" s="5" t="s">
        <v>356</v>
      </c>
      <c r="B27" s="5">
        <v>6.16</v>
      </c>
      <c r="C27" s="5">
        <v>333</v>
      </c>
    </row>
    <row r="28" spans="1:14" x14ac:dyDescent="0.25">
      <c r="A28" s="5" t="s">
        <v>357</v>
      </c>
      <c r="B28" s="5">
        <v>6.56</v>
      </c>
      <c r="C28" s="5">
        <v>309</v>
      </c>
    </row>
    <row r="29" spans="1:14" x14ac:dyDescent="0.25">
      <c r="A29" s="5" t="s">
        <v>358</v>
      </c>
      <c r="B29" s="5">
        <v>7.35</v>
      </c>
      <c r="C29" s="5">
        <v>255</v>
      </c>
    </row>
    <row r="30" spans="1:14" x14ac:dyDescent="0.25">
      <c r="A30" s="5" t="s">
        <v>359</v>
      </c>
      <c r="B30" s="5">
        <v>7.39</v>
      </c>
      <c r="C30" s="5">
        <v>250</v>
      </c>
    </row>
    <row r="31" spans="1:14" x14ac:dyDescent="0.25">
      <c r="A31" s="5" t="s">
        <v>360</v>
      </c>
      <c r="B31" s="5">
        <v>7.42</v>
      </c>
      <c r="C31" s="5">
        <v>236</v>
      </c>
    </row>
    <row r="32" spans="1:14" x14ac:dyDescent="0.25">
      <c r="A32" s="5" t="s">
        <v>361</v>
      </c>
      <c r="B32" s="5">
        <v>7.37</v>
      </c>
      <c r="C32" s="5">
        <v>216</v>
      </c>
    </row>
    <row r="33" spans="1:3" x14ac:dyDescent="0.25">
      <c r="A33" s="5" t="s">
        <v>362</v>
      </c>
      <c r="B33" s="5">
        <v>7.23</v>
      </c>
      <c r="C33" s="5">
        <v>225</v>
      </c>
    </row>
    <row r="34" spans="1:3" x14ac:dyDescent="0.25">
      <c r="A34" s="5" t="s">
        <v>363</v>
      </c>
      <c r="B34" s="5">
        <v>7.14</v>
      </c>
      <c r="C34" s="5">
        <v>229</v>
      </c>
    </row>
    <row r="35" spans="1:3" x14ac:dyDescent="0.25">
      <c r="A35" s="5" t="s">
        <v>364</v>
      </c>
      <c r="B35" s="5">
        <v>7.01</v>
      </c>
      <c r="C35" s="5">
        <v>243</v>
      </c>
    </row>
    <row r="36" spans="1:3" x14ac:dyDescent="0.25">
      <c r="A36" s="5" t="s">
        <v>365</v>
      </c>
      <c r="B36" s="5">
        <v>7</v>
      </c>
      <c r="C36" s="5">
        <v>251</v>
      </c>
    </row>
    <row r="37" spans="1:3" x14ac:dyDescent="0.25">
      <c r="A37" s="5" t="s">
        <v>366</v>
      </c>
      <c r="B37" s="5">
        <v>6.93</v>
      </c>
      <c r="C37" s="5">
        <v>242</v>
      </c>
    </row>
    <row r="38" spans="1:3" x14ac:dyDescent="0.25">
      <c r="A38" s="5" t="s">
        <v>367</v>
      </c>
      <c r="B38" s="5">
        <v>8.32</v>
      </c>
      <c r="C38" s="5">
        <v>209</v>
      </c>
    </row>
    <row r="39" spans="1:3" x14ac:dyDescent="0.25">
      <c r="A39" s="5" t="s">
        <v>368</v>
      </c>
      <c r="B39" s="5">
        <v>8.42</v>
      </c>
      <c r="C39" s="5">
        <v>198</v>
      </c>
    </row>
    <row r="40" spans="1:3" x14ac:dyDescent="0.25">
      <c r="A40" s="5" t="s">
        <v>369</v>
      </c>
      <c r="B40" s="5">
        <v>8.59</v>
      </c>
      <c r="C40" s="5">
        <v>178</v>
      </c>
    </row>
    <row r="41" spans="1:3" x14ac:dyDescent="0.25">
      <c r="A41" s="5" t="s">
        <v>370</v>
      </c>
      <c r="B41" s="5">
        <v>7.53</v>
      </c>
      <c r="C41" s="5">
        <v>214</v>
      </c>
    </row>
    <row r="42" spans="1:3" x14ac:dyDescent="0.25">
      <c r="A42" s="5" t="s">
        <v>371</v>
      </c>
      <c r="B42" s="5">
        <v>7.6</v>
      </c>
      <c r="C42" s="5">
        <v>200</v>
      </c>
    </row>
    <row r="43" spans="1:3" x14ac:dyDescent="0.25">
      <c r="A43" s="5" t="s">
        <v>372</v>
      </c>
      <c r="B43" s="5">
        <v>7.66</v>
      </c>
      <c r="C43" s="5">
        <v>194</v>
      </c>
    </row>
    <row r="44" spans="1:3" x14ac:dyDescent="0.25">
      <c r="A44" s="5" t="s">
        <v>373</v>
      </c>
      <c r="B44" s="5">
        <v>7.2</v>
      </c>
      <c r="C44" s="5">
        <v>221</v>
      </c>
    </row>
    <row r="45" spans="1:3" x14ac:dyDescent="0.25">
      <c r="A45" s="5" t="s">
        <v>374</v>
      </c>
      <c r="B45" s="5">
        <v>7.26</v>
      </c>
      <c r="C45" s="5">
        <v>209</v>
      </c>
    </row>
    <row r="46" spans="1:3" x14ac:dyDescent="0.25">
      <c r="A46" s="5" t="s">
        <v>375</v>
      </c>
      <c r="B46" s="5">
        <v>7.33</v>
      </c>
      <c r="C46" s="5">
        <v>207</v>
      </c>
    </row>
    <row r="47" spans="1:3" x14ac:dyDescent="0.25">
      <c r="A47" s="5" t="s">
        <v>376</v>
      </c>
      <c r="B47" s="5">
        <v>7.37</v>
      </c>
      <c r="C47" s="5">
        <v>242</v>
      </c>
    </row>
    <row r="48" spans="1:3" x14ac:dyDescent="0.25">
      <c r="A48" s="5" t="s">
        <v>377</v>
      </c>
      <c r="B48" s="5">
        <v>7.34</v>
      </c>
      <c r="C48" s="5">
        <v>246</v>
      </c>
    </row>
    <row r="49" spans="1:3" x14ac:dyDescent="0.25">
      <c r="A49" s="5" t="s">
        <v>378</v>
      </c>
      <c r="B49" s="5">
        <v>7.34</v>
      </c>
      <c r="C49" s="5">
        <v>236</v>
      </c>
    </row>
    <row r="50" spans="1:3" x14ac:dyDescent="0.25">
      <c r="A50" s="5" t="s">
        <v>379</v>
      </c>
      <c r="B50" s="5">
        <v>7.31</v>
      </c>
      <c r="C50" s="5">
        <v>236</v>
      </c>
    </row>
    <row r="51" spans="1:3" x14ac:dyDescent="0.25">
      <c r="A51" s="5" t="s">
        <v>380</v>
      </c>
      <c r="B51" s="5">
        <v>7.33</v>
      </c>
      <c r="C51" s="5">
        <v>226</v>
      </c>
    </row>
    <row r="52" spans="1:3" x14ac:dyDescent="0.25">
      <c r="A52" s="5" t="s">
        <v>381</v>
      </c>
      <c r="B52" s="5">
        <v>7.28</v>
      </c>
      <c r="C52" s="5">
        <v>232</v>
      </c>
    </row>
    <row r="53" spans="1:3" x14ac:dyDescent="0.25">
      <c r="A53" s="5" t="s">
        <v>382</v>
      </c>
      <c r="B53" s="5">
        <v>6.83</v>
      </c>
      <c r="C53" s="5">
        <v>254</v>
      </c>
    </row>
    <row r="54" spans="1:3" x14ac:dyDescent="0.25">
      <c r="A54" s="5" t="s">
        <v>383</v>
      </c>
      <c r="B54" s="5">
        <v>6.91</v>
      </c>
      <c r="C54" s="5">
        <v>248</v>
      </c>
    </row>
    <row r="55" spans="1:3" x14ac:dyDescent="0.25">
      <c r="A55" s="5" t="s">
        <v>384</v>
      </c>
      <c r="B55" s="5">
        <v>6.92</v>
      </c>
      <c r="C55" s="5">
        <v>245</v>
      </c>
    </row>
    <row r="56" spans="1:3" x14ac:dyDescent="0.25">
      <c r="A56" s="5" t="s">
        <v>385</v>
      </c>
      <c r="B56" s="5">
        <v>8.58</v>
      </c>
      <c r="C56" s="5">
        <v>182</v>
      </c>
    </row>
    <row r="57" spans="1:3" x14ac:dyDescent="0.25">
      <c r="A57" s="5" t="s">
        <v>386</v>
      </c>
      <c r="B57" s="5">
        <v>8.61</v>
      </c>
      <c r="C57" s="5">
        <v>194</v>
      </c>
    </row>
    <row r="58" spans="1:3" x14ac:dyDescent="0.25">
      <c r="A58" s="5" t="s">
        <v>387</v>
      </c>
      <c r="B58" s="5">
        <v>8.66</v>
      </c>
      <c r="C58" s="5">
        <v>174</v>
      </c>
    </row>
    <row r="59" spans="1:3" x14ac:dyDescent="0.25">
      <c r="A59" s="5" t="s">
        <v>388</v>
      </c>
      <c r="B59" s="5">
        <v>7.87</v>
      </c>
      <c r="C59" s="5">
        <v>187</v>
      </c>
    </row>
    <row r="60" spans="1:3" x14ac:dyDescent="0.25">
      <c r="A60" s="5" t="s">
        <v>389</v>
      </c>
      <c r="B60" s="5">
        <v>7.64</v>
      </c>
      <c r="C60" s="5">
        <v>203</v>
      </c>
    </row>
    <row r="61" spans="1:3" x14ac:dyDescent="0.25">
      <c r="A61" s="5" t="s">
        <v>390</v>
      </c>
      <c r="B61" s="5">
        <v>7.58</v>
      </c>
      <c r="C61" s="5">
        <v>203</v>
      </c>
    </row>
    <row r="62" spans="1:3" x14ac:dyDescent="0.25">
      <c r="A62" s="5" t="s">
        <v>391</v>
      </c>
      <c r="B62" s="5">
        <v>7.36</v>
      </c>
      <c r="C62" s="5">
        <v>206</v>
      </c>
    </row>
    <row r="63" spans="1:3" x14ac:dyDescent="0.25">
      <c r="A63" s="5" t="s">
        <v>392</v>
      </c>
      <c r="B63" s="5">
        <v>7.32</v>
      </c>
      <c r="C63" s="5">
        <v>206</v>
      </c>
    </row>
    <row r="64" spans="1:3" x14ac:dyDescent="0.25">
      <c r="A64" s="5" t="s">
        <v>393</v>
      </c>
      <c r="B64" s="5">
        <v>7.33</v>
      </c>
      <c r="C64" s="5">
        <v>208</v>
      </c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11"/>
  <sheetViews>
    <sheetView topLeftCell="B1" workbookViewId="0">
      <selection activeCell="D1" sqref="D1:D1048576"/>
    </sheetView>
  </sheetViews>
  <sheetFormatPr defaultRowHeight="15" x14ac:dyDescent="0.25"/>
  <cols>
    <col min="1" max="1" width="23.42578125" bestFit="1" customWidth="1"/>
    <col min="5" max="5" width="28.140625" customWidth="1"/>
  </cols>
  <sheetData>
    <row r="1" spans="1:11" s="15" customFormat="1" x14ac:dyDescent="0.25">
      <c r="A1" s="14" t="s">
        <v>24</v>
      </c>
      <c r="B1" s="11" t="s">
        <v>329</v>
      </c>
      <c r="C1" s="12" t="s">
        <v>330</v>
      </c>
      <c r="E1" s="9" t="s">
        <v>0</v>
      </c>
      <c r="F1" s="11" t="s">
        <v>318</v>
      </c>
      <c r="G1" s="12" t="s">
        <v>319</v>
      </c>
      <c r="H1" s="11" t="s">
        <v>320</v>
      </c>
      <c r="I1" s="12" t="s">
        <v>321</v>
      </c>
      <c r="J1" s="11" t="s">
        <v>322</v>
      </c>
      <c r="K1" s="12" t="s">
        <v>323</v>
      </c>
    </row>
    <row r="2" spans="1:11" x14ac:dyDescent="0.25">
      <c r="A2" s="5" t="s">
        <v>331</v>
      </c>
      <c r="B2" s="5">
        <v>7</v>
      </c>
      <c r="C2" s="5">
        <v>263</v>
      </c>
      <c r="E2" s="5" t="s">
        <v>3</v>
      </c>
      <c r="F2" s="5">
        <v>6.8266666666666671</v>
      </c>
      <c r="G2" s="5">
        <v>266</v>
      </c>
      <c r="H2" s="5">
        <v>0.1249888883950179</v>
      </c>
      <c r="I2" s="5">
        <v>2.4494897427831779</v>
      </c>
      <c r="J2" s="5">
        <v>7.2162368360575685E-2</v>
      </c>
      <c r="K2" s="5">
        <v>1.4142135623730949</v>
      </c>
    </row>
    <row r="3" spans="1:11" x14ac:dyDescent="0.25">
      <c r="A3" s="5" t="s">
        <v>332</v>
      </c>
      <c r="B3" s="5">
        <v>6.77</v>
      </c>
      <c r="C3" s="5">
        <v>266</v>
      </c>
      <c r="E3" s="4" t="s">
        <v>4</v>
      </c>
      <c r="F3" s="5">
        <v>7.3533333333333344</v>
      </c>
      <c r="G3" s="5">
        <v>455.33333333333331</v>
      </c>
      <c r="H3" s="5">
        <v>4.1096093353126736E-2</v>
      </c>
      <c r="I3" s="5">
        <v>3.0912061651652349</v>
      </c>
      <c r="J3" s="5">
        <v>2.3726840560069712E-2</v>
      </c>
      <c r="K3" s="5">
        <v>1.7847087115787792</v>
      </c>
    </row>
    <row r="4" spans="1:11" x14ac:dyDescent="0.25">
      <c r="A4" s="5" t="s">
        <v>333</v>
      </c>
      <c r="B4" s="5">
        <v>6.71</v>
      </c>
      <c r="C4" s="5">
        <v>269</v>
      </c>
      <c r="E4" s="4" t="s">
        <v>5</v>
      </c>
      <c r="F4" s="5">
        <v>7.34</v>
      </c>
      <c r="G4" s="5">
        <v>446.33333333333331</v>
      </c>
      <c r="H4" s="5">
        <v>5.7154760664941053E-2</v>
      </c>
      <c r="I4" s="5">
        <v>4.4969125210773475</v>
      </c>
      <c r="J4" s="5">
        <v>3.2998316455372351E-2</v>
      </c>
      <c r="K4" s="5">
        <v>2.5962936545662054</v>
      </c>
    </row>
    <row r="5" spans="1:11" x14ac:dyDescent="0.25">
      <c r="A5" s="5" t="s">
        <v>334</v>
      </c>
      <c r="B5" s="5">
        <v>7.4</v>
      </c>
      <c r="C5" s="5">
        <v>451</v>
      </c>
      <c r="E5" s="4" t="s">
        <v>6</v>
      </c>
      <c r="F5" s="5">
        <v>7.0633333333333335</v>
      </c>
      <c r="G5" s="5">
        <v>428.66666666666669</v>
      </c>
      <c r="H5" s="5">
        <v>2.6246692913372557E-2</v>
      </c>
      <c r="I5" s="5">
        <v>6.5996632910744442</v>
      </c>
      <c r="J5" s="5">
        <v>1.5153535218873089E-2</v>
      </c>
      <c r="K5" s="5">
        <v>3.8103173776627219</v>
      </c>
    </row>
    <row r="6" spans="1:11" x14ac:dyDescent="0.25">
      <c r="A6" s="5" t="s">
        <v>335</v>
      </c>
      <c r="B6" s="5">
        <v>7.36</v>
      </c>
      <c r="C6" s="5">
        <v>458</v>
      </c>
      <c r="E6" s="4" t="s">
        <v>7</v>
      </c>
      <c r="F6" s="5">
        <v>7.9666666666666659</v>
      </c>
      <c r="G6" s="5">
        <v>395.33333333333331</v>
      </c>
      <c r="H6" s="5">
        <v>7.8457348639598953E-2</v>
      </c>
      <c r="I6" s="5">
        <v>12.283683848458853</v>
      </c>
      <c r="J6" s="5">
        <v>4.5297371356976777E-2</v>
      </c>
      <c r="K6" s="5">
        <v>7.0919881765479778</v>
      </c>
    </row>
    <row r="7" spans="1:11" x14ac:dyDescent="0.25">
      <c r="A7" s="5" t="s">
        <v>336</v>
      </c>
      <c r="B7" s="5">
        <v>7.3</v>
      </c>
      <c r="C7" s="5">
        <v>457</v>
      </c>
      <c r="E7" s="4" t="s">
        <v>8</v>
      </c>
      <c r="F7" s="5">
        <v>7.94</v>
      </c>
      <c r="G7" s="5">
        <v>344</v>
      </c>
      <c r="H7" s="5">
        <v>2.4494897427831619E-2</v>
      </c>
      <c r="I7" s="5">
        <v>17.682382946499793</v>
      </c>
      <c r="J7" s="5">
        <v>1.4142135623730857E-2</v>
      </c>
      <c r="K7" s="5">
        <v>10.208928554075705</v>
      </c>
    </row>
    <row r="8" spans="1:11" x14ac:dyDescent="0.25">
      <c r="A8" s="5" t="s">
        <v>337</v>
      </c>
      <c r="B8" s="5">
        <v>7.41</v>
      </c>
      <c r="C8" s="5">
        <v>452</v>
      </c>
      <c r="E8" s="4" t="s">
        <v>9</v>
      </c>
      <c r="F8" s="5">
        <v>7.7433333333333332</v>
      </c>
      <c r="G8" s="5">
        <v>301</v>
      </c>
      <c r="H8" s="5">
        <v>6.0184900284225781E-2</v>
      </c>
      <c r="I8" s="5">
        <v>4.5460605656619517</v>
      </c>
      <c r="J8" s="5">
        <v>3.4747768380248539E-2</v>
      </c>
      <c r="K8" s="5">
        <v>2.6246692913372702</v>
      </c>
    </row>
    <row r="9" spans="1:11" x14ac:dyDescent="0.25">
      <c r="A9" s="5" t="s">
        <v>338</v>
      </c>
      <c r="B9" s="5">
        <v>7.34</v>
      </c>
      <c r="C9" s="5">
        <v>446</v>
      </c>
      <c r="E9" s="4" t="s">
        <v>10</v>
      </c>
      <c r="F9" s="5">
        <v>7.1766666666666667</v>
      </c>
      <c r="G9" s="5">
        <v>287.66666666666669</v>
      </c>
      <c r="H9" s="5">
        <v>0.14383632673594265</v>
      </c>
      <c r="I9" s="5">
        <v>3.0912061651652349</v>
      </c>
      <c r="J9" s="5">
        <v>8.3043941960243464E-2</v>
      </c>
      <c r="K9" s="5">
        <v>1.7847087115787792</v>
      </c>
    </row>
    <row r="10" spans="1:11" x14ac:dyDescent="0.25">
      <c r="A10" s="5" t="s">
        <v>339</v>
      </c>
      <c r="B10" s="5">
        <v>7.27</v>
      </c>
      <c r="C10" s="5">
        <v>441</v>
      </c>
      <c r="E10" s="4" t="s">
        <v>11</v>
      </c>
      <c r="F10" s="5">
        <v>6.9933333333333332</v>
      </c>
      <c r="G10" s="5">
        <v>270.33333333333331</v>
      </c>
      <c r="H10" s="5">
        <v>3.0912061651652105E-2</v>
      </c>
      <c r="I10" s="5">
        <v>4.4969125210773475</v>
      </c>
      <c r="J10" s="5">
        <v>1.7847087115787651E-2</v>
      </c>
      <c r="K10" s="5">
        <v>2.5962936545662054</v>
      </c>
    </row>
    <row r="11" spans="1:11" x14ac:dyDescent="0.25">
      <c r="A11" s="5" t="s">
        <v>340</v>
      </c>
      <c r="B11" s="5">
        <v>7.1</v>
      </c>
      <c r="C11" s="5">
        <v>436</v>
      </c>
      <c r="E11" s="6" t="s">
        <v>12</v>
      </c>
      <c r="F11" s="5">
        <v>7.2966666666666669</v>
      </c>
      <c r="G11" s="5">
        <v>253</v>
      </c>
      <c r="H11" s="5">
        <v>4.9216076867444725E-2</v>
      </c>
      <c r="I11" s="5">
        <v>0.81649658092772603</v>
      </c>
      <c r="J11" s="5">
        <v>2.8414915227876526E-2</v>
      </c>
      <c r="K11" s="5">
        <v>0.47140452079103173</v>
      </c>
    </row>
    <row r="12" spans="1:11" x14ac:dyDescent="0.25">
      <c r="A12" s="5" t="s">
        <v>341</v>
      </c>
      <c r="B12" s="5">
        <v>7.04</v>
      </c>
      <c r="C12" s="5">
        <v>430</v>
      </c>
      <c r="E12" s="6" t="s">
        <v>13</v>
      </c>
      <c r="F12" s="5">
        <v>7.7266666666666666</v>
      </c>
      <c r="G12" s="5">
        <v>224.66666666666666</v>
      </c>
      <c r="H12" s="5">
        <v>0.14727148022916359</v>
      </c>
      <c r="I12" s="5">
        <v>1.699673171197595</v>
      </c>
      <c r="J12" s="5">
        <v>8.5027228754262246E-2</v>
      </c>
      <c r="K12" s="5">
        <v>0.98130676292531638</v>
      </c>
    </row>
    <row r="13" spans="1:11" x14ac:dyDescent="0.25">
      <c r="A13" s="5" t="s">
        <v>342</v>
      </c>
      <c r="B13" s="5">
        <v>7.05</v>
      </c>
      <c r="C13" s="5">
        <v>420</v>
      </c>
      <c r="E13" s="6" t="s">
        <v>14</v>
      </c>
      <c r="F13" s="5">
        <v>7.1533333333333333</v>
      </c>
      <c r="G13" s="5">
        <v>244.33333333333334</v>
      </c>
      <c r="H13" s="5">
        <v>4.7140452079103001E-2</v>
      </c>
      <c r="I13" s="5">
        <v>3.6817870057290873</v>
      </c>
      <c r="J13" s="5">
        <v>2.7216552697590771E-2</v>
      </c>
      <c r="K13" s="5">
        <v>2.1256807188565547</v>
      </c>
    </row>
    <row r="14" spans="1:11" x14ac:dyDescent="0.25">
      <c r="A14" s="5" t="s">
        <v>343</v>
      </c>
      <c r="B14" s="5">
        <v>7.88</v>
      </c>
      <c r="C14" s="5">
        <v>411</v>
      </c>
      <c r="E14" s="6" t="s">
        <v>15</v>
      </c>
      <c r="F14" s="5">
        <v>7.9333333333333336</v>
      </c>
      <c r="G14" s="5">
        <v>208.66666666666666</v>
      </c>
      <c r="H14" s="5">
        <v>2.3570226039551501E-2</v>
      </c>
      <c r="I14" s="5">
        <v>7.4087035902976224</v>
      </c>
      <c r="J14" s="5">
        <v>1.3608276348795386E-2</v>
      </c>
      <c r="K14" s="5">
        <v>4.277417012204479</v>
      </c>
    </row>
    <row r="15" spans="1:11" x14ac:dyDescent="0.25">
      <c r="A15" s="5" t="s">
        <v>344</v>
      </c>
      <c r="B15" s="5">
        <v>7.95</v>
      </c>
      <c r="C15" s="5">
        <v>394</v>
      </c>
      <c r="E15" s="6" t="s">
        <v>16</v>
      </c>
      <c r="F15" s="5">
        <v>7.7633333333333328</v>
      </c>
      <c r="G15" s="5">
        <v>210</v>
      </c>
      <c r="H15" s="5">
        <v>7.3635740114581613E-2</v>
      </c>
      <c r="I15" s="5">
        <v>7.1180521680208741</v>
      </c>
      <c r="J15" s="5">
        <v>4.2513614377131019E-2</v>
      </c>
      <c r="K15" s="5">
        <v>4.1096093353126513</v>
      </c>
    </row>
    <row r="16" spans="1:11" x14ac:dyDescent="0.25">
      <c r="A16" s="5" t="s">
        <v>345</v>
      </c>
      <c r="B16" s="5">
        <v>8.07</v>
      </c>
      <c r="C16" s="5">
        <v>381</v>
      </c>
      <c r="E16" s="6" t="s">
        <v>17</v>
      </c>
      <c r="F16" s="5">
        <v>7.6366666666666667</v>
      </c>
      <c r="G16" s="5">
        <v>233</v>
      </c>
      <c r="H16" s="5">
        <v>0.10656244908763847</v>
      </c>
      <c r="I16" s="5">
        <v>1.6329931618554521</v>
      </c>
      <c r="J16" s="5">
        <v>6.1523858666253865E-2</v>
      </c>
      <c r="K16" s="5">
        <v>0.94280904158206347</v>
      </c>
    </row>
    <row r="17" spans="1:11" x14ac:dyDescent="0.25">
      <c r="A17" s="5" t="s">
        <v>346</v>
      </c>
      <c r="B17" s="5">
        <v>7.97</v>
      </c>
      <c r="C17" s="5">
        <v>367</v>
      </c>
      <c r="E17" s="6" t="s">
        <v>18</v>
      </c>
      <c r="F17" s="5">
        <v>7.2966666666666669</v>
      </c>
      <c r="G17" s="5">
        <v>247.33333333333334</v>
      </c>
      <c r="H17" s="5">
        <v>4.1899350299921596E-2</v>
      </c>
      <c r="I17" s="5">
        <v>5.312459150169742</v>
      </c>
      <c r="J17" s="5">
        <v>2.4190601174530164E-2</v>
      </c>
      <c r="K17" s="5">
        <v>3.0671497204093914</v>
      </c>
    </row>
    <row r="18" spans="1:11" x14ac:dyDescent="0.25">
      <c r="A18" s="5" t="s">
        <v>347</v>
      </c>
      <c r="B18" s="5">
        <v>7.94</v>
      </c>
      <c r="C18" s="5">
        <v>341</v>
      </c>
      <c r="E18" s="6" t="s">
        <v>19</v>
      </c>
      <c r="F18" s="5">
        <v>7.3999999999999995</v>
      </c>
      <c r="G18" s="5">
        <v>269.33333333333331</v>
      </c>
      <c r="H18" s="5">
        <v>2.1602468994692817E-2</v>
      </c>
      <c r="I18" s="5">
        <v>4.7842333648024411</v>
      </c>
      <c r="J18" s="5">
        <v>1.2472191289246443E-2</v>
      </c>
      <c r="K18" s="5">
        <v>2.7621784210346787</v>
      </c>
    </row>
    <row r="19" spans="1:11" x14ac:dyDescent="0.25">
      <c r="A19" s="5" t="s">
        <v>348</v>
      </c>
      <c r="B19" s="5">
        <v>7.91</v>
      </c>
      <c r="C19" s="5">
        <v>324</v>
      </c>
      <c r="E19" s="6" t="s">
        <v>20</v>
      </c>
      <c r="F19" s="5">
        <v>7.2933333333333339</v>
      </c>
      <c r="G19" s="5">
        <v>240.66666666666666</v>
      </c>
      <c r="H19" s="5">
        <v>5.1854497287013634E-2</v>
      </c>
      <c r="I19" s="5">
        <v>0.94280904158206336</v>
      </c>
      <c r="J19" s="5">
        <v>2.9938207967350042E-2</v>
      </c>
      <c r="K19" s="5">
        <v>0.54433105395181736</v>
      </c>
    </row>
    <row r="20" spans="1:11" x14ac:dyDescent="0.25">
      <c r="A20" s="5" t="s">
        <v>349</v>
      </c>
      <c r="B20" s="5">
        <v>7.8</v>
      </c>
      <c r="C20" s="5">
        <v>306</v>
      </c>
      <c r="E20" s="6" t="s">
        <v>21</v>
      </c>
      <c r="F20" s="5">
        <v>8.0499999999999989</v>
      </c>
      <c r="G20" s="5">
        <v>213.66666666666666</v>
      </c>
      <c r="H20" s="5">
        <v>2.160246899469323E-2</v>
      </c>
      <c r="I20" s="5">
        <v>4.9888765156985881</v>
      </c>
      <c r="J20" s="5">
        <v>1.2472191289246681E-2</v>
      </c>
      <c r="K20" s="5">
        <v>2.8803291992923823</v>
      </c>
    </row>
    <row r="21" spans="1:11" x14ac:dyDescent="0.25">
      <c r="A21" s="5" t="s">
        <v>350</v>
      </c>
      <c r="B21" s="5">
        <v>7.77</v>
      </c>
      <c r="C21" s="5">
        <v>302</v>
      </c>
      <c r="E21" s="6" t="s">
        <v>22</v>
      </c>
      <c r="F21" s="5">
        <v>7.7133333333333338</v>
      </c>
      <c r="G21" s="5">
        <v>243</v>
      </c>
      <c r="H21" s="5">
        <v>2.4944382578493123E-2</v>
      </c>
      <c r="I21" s="5">
        <v>3.2659863237109041</v>
      </c>
      <c r="J21" s="5">
        <v>1.4401645996462016E-2</v>
      </c>
      <c r="K21" s="5">
        <v>1.8856180831641269</v>
      </c>
    </row>
    <row r="22" spans="1:11" x14ac:dyDescent="0.25">
      <c r="A22" s="5" t="s">
        <v>351</v>
      </c>
      <c r="B22" s="5">
        <v>7.66</v>
      </c>
      <c r="C22" s="5">
        <v>295</v>
      </c>
      <c r="E22" s="6" t="s">
        <v>23</v>
      </c>
      <c r="F22" s="5">
        <v>7.7433333333333332</v>
      </c>
      <c r="G22" s="5">
        <v>232.66666666666666</v>
      </c>
      <c r="H22" s="5">
        <v>1.2472191289246206E-2</v>
      </c>
      <c r="I22" s="5">
        <v>5.4365021434333629</v>
      </c>
      <c r="J22" s="5">
        <v>7.2008229982308027E-3</v>
      </c>
      <c r="K22" s="5">
        <v>3.1387659759612299</v>
      </c>
    </row>
    <row r="23" spans="1:11" x14ac:dyDescent="0.25">
      <c r="A23" s="5" t="s">
        <v>352</v>
      </c>
      <c r="B23" s="5">
        <v>7.38</v>
      </c>
      <c r="C23" s="5">
        <v>292</v>
      </c>
    </row>
    <row r="24" spans="1:11" x14ac:dyDescent="0.25">
      <c r="A24" s="5" t="s">
        <v>353</v>
      </c>
      <c r="B24" s="5">
        <v>7.08</v>
      </c>
      <c r="C24" s="5">
        <v>286</v>
      </c>
    </row>
    <row r="25" spans="1:11" x14ac:dyDescent="0.25">
      <c r="A25" s="5" t="s">
        <v>354</v>
      </c>
      <c r="B25" s="5">
        <v>7.07</v>
      </c>
      <c r="C25" s="5">
        <v>285</v>
      </c>
    </row>
    <row r="26" spans="1:11" x14ac:dyDescent="0.25">
      <c r="A26" s="5" t="s">
        <v>355</v>
      </c>
      <c r="B26" s="5">
        <v>7.01</v>
      </c>
      <c r="C26" s="5">
        <v>276</v>
      </c>
    </row>
    <row r="27" spans="1:11" x14ac:dyDescent="0.25">
      <c r="A27" s="5" t="s">
        <v>356</v>
      </c>
      <c r="B27" s="5">
        <v>7.02</v>
      </c>
      <c r="C27" s="5">
        <v>270</v>
      </c>
    </row>
    <row r="28" spans="1:11" x14ac:dyDescent="0.25">
      <c r="A28" s="5" t="s">
        <v>357</v>
      </c>
      <c r="B28" s="5">
        <v>6.95</v>
      </c>
      <c r="C28" s="5">
        <v>265</v>
      </c>
    </row>
    <row r="29" spans="1:11" x14ac:dyDescent="0.25">
      <c r="A29" s="5" t="s">
        <v>358</v>
      </c>
      <c r="B29" s="5">
        <v>7.24</v>
      </c>
      <c r="C29" s="5">
        <v>254</v>
      </c>
    </row>
    <row r="30" spans="1:11" x14ac:dyDescent="0.25">
      <c r="A30" s="5" t="s">
        <v>359</v>
      </c>
      <c r="B30" s="5">
        <v>7.29</v>
      </c>
      <c r="C30" s="5">
        <v>252</v>
      </c>
    </row>
    <row r="31" spans="1:11" x14ac:dyDescent="0.25">
      <c r="A31" s="5" t="s">
        <v>360</v>
      </c>
      <c r="B31" s="5">
        <v>7.36</v>
      </c>
      <c r="C31" s="5">
        <v>253</v>
      </c>
    </row>
    <row r="32" spans="1:11" x14ac:dyDescent="0.25">
      <c r="A32" s="5" t="s">
        <v>361</v>
      </c>
      <c r="B32" s="5">
        <v>7.9</v>
      </c>
      <c r="C32" s="5">
        <v>224</v>
      </c>
    </row>
    <row r="33" spans="1:3" x14ac:dyDescent="0.25">
      <c r="A33" s="5" t="s">
        <v>362</v>
      </c>
      <c r="B33" s="5">
        <v>7.74</v>
      </c>
      <c r="C33" s="5">
        <v>223</v>
      </c>
    </row>
    <row r="34" spans="1:3" x14ac:dyDescent="0.25">
      <c r="A34" s="5" t="s">
        <v>363</v>
      </c>
      <c r="B34" s="5">
        <v>7.54</v>
      </c>
      <c r="C34" s="5">
        <v>227</v>
      </c>
    </row>
    <row r="35" spans="1:3" x14ac:dyDescent="0.25">
      <c r="A35" s="5" t="s">
        <v>364</v>
      </c>
      <c r="B35" s="5">
        <v>7.12</v>
      </c>
      <c r="C35" s="5">
        <v>249</v>
      </c>
    </row>
    <row r="36" spans="1:3" x14ac:dyDescent="0.25">
      <c r="A36" s="5" t="s">
        <v>365</v>
      </c>
      <c r="B36" s="5">
        <v>7.12</v>
      </c>
      <c r="C36" s="5">
        <v>244</v>
      </c>
    </row>
    <row r="37" spans="1:3" x14ac:dyDescent="0.25">
      <c r="A37" s="5" t="s">
        <v>366</v>
      </c>
      <c r="B37" s="5">
        <v>7.22</v>
      </c>
      <c r="C37" s="5">
        <v>240</v>
      </c>
    </row>
    <row r="38" spans="1:3" x14ac:dyDescent="0.25">
      <c r="A38" s="5" t="s">
        <v>367</v>
      </c>
      <c r="B38" s="5">
        <v>7.9</v>
      </c>
      <c r="C38" s="5">
        <v>202</v>
      </c>
    </row>
    <row r="39" spans="1:3" x14ac:dyDescent="0.25">
      <c r="A39" s="5" t="s">
        <v>368</v>
      </c>
      <c r="B39" s="5">
        <v>7.95</v>
      </c>
      <c r="C39" s="5">
        <v>205</v>
      </c>
    </row>
    <row r="40" spans="1:3" x14ac:dyDescent="0.25">
      <c r="A40" s="5" t="s">
        <v>369</v>
      </c>
      <c r="B40" s="5">
        <v>7.95</v>
      </c>
      <c r="C40" s="5">
        <v>219</v>
      </c>
    </row>
    <row r="41" spans="1:3" x14ac:dyDescent="0.25">
      <c r="A41" s="5" t="s">
        <v>370</v>
      </c>
      <c r="B41" s="5">
        <v>7.85</v>
      </c>
      <c r="C41" s="5">
        <v>204</v>
      </c>
    </row>
    <row r="42" spans="1:3" x14ac:dyDescent="0.25">
      <c r="A42" s="5" t="s">
        <v>371</v>
      </c>
      <c r="B42" s="5">
        <v>7.77</v>
      </c>
      <c r="C42" s="5">
        <v>206</v>
      </c>
    </row>
    <row r="43" spans="1:3" x14ac:dyDescent="0.25">
      <c r="A43" s="5" t="s">
        <v>372</v>
      </c>
      <c r="B43" s="5">
        <v>7.67</v>
      </c>
      <c r="C43" s="5">
        <v>220</v>
      </c>
    </row>
    <row r="44" spans="1:3" x14ac:dyDescent="0.25">
      <c r="A44" s="5" t="s">
        <v>373</v>
      </c>
      <c r="B44" s="5">
        <v>7.49</v>
      </c>
      <c r="C44" s="5">
        <v>235</v>
      </c>
    </row>
    <row r="45" spans="1:3" x14ac:dyDescent="0.25">
      <c r="A45" s="5" t="s">
        <v>374</v>
      </c>
      <c r="B45" s="5">
        <v>7.74</v>
      </c>
      <c r="C45" s="5">
        <v>233</v>
      </c>
    </row>
    <row r="46" spans="1:3" x14ac:dyDescent="0.25">
      <c r="A46" s="5" t="s">
        <v>375</v>
      </c>
      <c r="B46" s="5">
        <v>7.68</v>
      </c>
      <c r="C46" s="5">
        <v>231</v>
      </c>
    </row>
    <row r="47" spans="1:3" x14ac:dyDescent="0.25">
      <c r="A47" s="5" t="s">
        <v>376</v>
      </c>
      <c r="B47" s="5">
        <v>7.24</v>
      </c>
      <c r="C47" s="5">
        <v>254</v>
      </c>
    </row>
    <row r="48" spans="1:3" x14ac:dyDescent="0.25">
      <c r="A48" s="5" t="s">
        <v>377</v>
      </c>
      <c r="B48" s="5">
        <v>7.34</v>
      </c>
      <c r="C48" s="5">
        <v>247</v>
      </c>
    </row>
    <row r="49" spans="1:3" x14ac:dyDescent="0.25">
      <c r="A49" s="5" t="s">
        <v>378</v>
      </c>
      <c r="B49" s="5">
        <v>7.31</v>
      </c>
      <c r="C49" s="5">
        <v>241</v>
      </c>
    </row>
    <row r="50" spans="1:3" x14ac:dyDescent="0.25">
      <c r="A50" s="5" t="s">
        <v>379</v>
      </c>
      <c r="B50" s="5">
        <v>7.39</v>
      </c>
      <c r="C50" s="5">
        <v>265</v>
      </c>
    </row>
    <row r="51" spans="1:3" x14ac:dyDescent="0.25">
      <c r="A51" s="5" t="s">
        <v>380</v>
      </c>
      <c r="B51" s="5">
        <v>7.38</v>
      </c>
      <c r="C51" s="5">
        <v>276</v>
      </c>
    </row>
    <row r="52" spans="1:3" x14ac:dyDescent="0.25">
      <c r="A52" s="5" t="s">
        <v>381</v>
      </c>
      <c r="B52" s="5">
        <v>7.43</v>
      </c>
      <c r="C52" s="5">
        <v>267</v>
      </c>
    </row>
    <row r="53" spans="1:3" x14ac:dyDescent="0.25">
      <c r="A53" s="5" t="s">
        <v>382</v>
      </c>
      <c r="B53" s="5">
        <v>7.22</v>
      </c>
      <c r="C53" s="5">
        <v>240</v>
      </c>
    </row>
    <row r="54" spans="1:3" x14ac:dyDescent="0.25">
      <c r="A54" s="5" t="s">
        <v>383</v>
      </c>
      <c r="B54" s="5">
        <v>7.33</v>
      </c>
      <c r="C54" s="5">
        <v>240</v>
      </c>
    </row>
    <row r="55" spans="1:3" x14ac:dyDescent="0.25">
      <c r="A55" s="5" t="s">
        <v>384</v>
      </c>
      <c r="B55" s="5">
        <v>7.33</v>
      </c>
      <c r="C55" s="5">
        <v>242</v>
      </c>
    </row>
    <row r="56" spans="1:3" x14ac:dyDescent="0.25">
      <c r="A56" s="5" t="s">
        <v>385</v>
      </c>
      <c r="B56" s="5">
        <v>8.08</v>
      </c>
      <c r="C56" s="5">
        <v>219</v>
      </c>
    </row>
    <row r="57" spans="1:3" x14ac:dyDescent="0.25">
      <c r="A57" s="5" t="s">
        <v>386</v>
      </c>
      <c r="B57" s="5">
        <v>8.0399999999999991</v>
      </c>
      <c r="C57" s="5">
        <v>215</v>
      </c>
    </row>
    <row r="58" spans="1:3" x14ac:dyDescent="0.25">
      <c r="A58" s="5" t="s">
        <v>387</v>
      </c>
      <c r="B58" s="5">
        <v>8.0299999999999994</v>
      </c>
      <c r="C58" s="5">
        <v>207</v>
      </c>
    </row>
    <row r="59" spans="1:3" x14ac:dyDescent="0.25">
      <c r="A59" s="5" t="s">
        <v>388</v>
      </c>
      <c r="B59" s="5">
        <v>7.72</v>
      </c>
      <c r="C59" s="5">
        <v>247</v>
      </c>
    </row>
    <row r="60" spans="1:3" x14ac:dyDescent="0.25">
      <c r="A60" s="5" t="s">
        <v>389</v>
      </c>
      <c r="B60" s="5">
        <v>7.74</v>
      </c>
      <c r="C60" s="5">
        <v>243</v>
      </c>
    </row>
    <row r="61" spans="1:3" x14ac:dyDescent="0.25">
      <c r="A61" s="5" t="s">
        <v>390</v>
      </c>
      <c r="B61" s="5">
        <v>7.68</v>
      </c>
      <c r="C61" s="5">
        <v>239</v>
      </c>
    </row>
    <row r="62" spans="1:3" x14ac:dyDescent="0.25">
      <c r="A62" s="5" t="s">
        <v>391</v>
      </c>
      <c r="B62" s="5">
        <v>7.76</v>
      </c>
      <c r="C62" s="5">
        <v>227</v>
      </c>
    </row>
    <row r="63" spans="1:3" x14ac:dyDescent="0.25">
      <c r="A63" s="5" t="s">
        <v>392</v>
      </c>
      <c r="B63" s="5">
        <v>7.73</v>
      </c>
      <c r="C63" s="5">
        <v>240</v>
      </c>
    </row>
    <row r="64" spans="1:3" x14ac:dyDescent="0.25">
      <c r="A64" s="5" t="s">
        <v>393</v>
      </c>
      <c r="B64" s="5">
        <v>7.74</v>
      </c>
      <c r="C64" s="5">
        <v>231</v>
      </c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06"/>
  <sheetViews>
    <sheetView workbookViewId="0">
      <selection activeCell="N34" sqref="N34"/>
    </sheetView>
  </sheetViews>
  <sheetFormatPr defaultRowHeight="15" x14ac:dyDescent="0.25"/>
  <cols>
    <col min="1" max="1" width="23" bestFit="1" customWidth="1"/>
    <col min="5" max="5" width="20.85546875" customWidth="1"/>
  </cols>
  <sheetData>
    <row r="1" spans="1:11" s="15" customFormat="1" x14ac:dyDescent="0.25">
      <c r="A1" s="10" t="s">
        <v>110</v>
      </c>
      <c r="B1" s="11" t="s">
        <v>111</v>
      </c>
      <c r="C1" s="12" t="s">
        <v>112</v>
      </c>
      <c r="E1" s="9" t="s">
        <v>0</v>
      </c>
      <c r="F1" s="11" t="s">
        <v>318</v>
      </c>
      <c r="G1" s="12" t="s">
        <v>319</v>
      </c>
      <c r="H1" s="11" t="s">
        <v>320</v>
      </c>
      <c r="I1" s="12" t="s">
        <v>321</v>
      </c>
      <c r="J1" s="11" t="s">
        <v>322</v>
      </c>
      <c r="K1" s="12" t="s">
        <v>323</v>
      </c>
    </row>
    <row r="2" spans="1:11" x14ac:dyDescent="0.25">
      <c r="A2" s="5" t="s">
        <v>113</v>
      </c>
      <c r="B2" s="5">
        <v>6.65</v>
      </c>
      <c r="C2" s="5">
        <v>430</v>
      </c>
      <c r="E2" s="5" t="s">
        <v>3</v>
      </c>
      <c r="F2" s="5">
        <v>6.7040000000000006</v>
      </c>
      <c r="G2" s="5">
        <v>446.6</v>
      </c>
      <c r="H2" s="5">
        <v>5.2249401910452471E-2</v>
      </c>
      <c r="I2" s="5">
        <v>9.9146356463563485</v>
      </c>
      <c r="J2" s="5">
        <v>2.3366642891095819E-2</v>
      </c>
      <c r="K2" s="5">
        <v>4.4339598554790722</v>
      </c>
    </row>
    <row r="3" spans="1:11" x14ac:dyDescent="0.25">
      <c r="A3" s="5" t="s">
        <v>114</v>
      </c>
      <c r="B3" s="5">
        <v>6.78</v>
      </c>
      <c r="C3" s="5">
        <v>449</v>
      </c>
      <c r="E3" s="4" t="s">
        <v>4</v>
      </c>
      <c r="F3" s="5">
        <v>7.3019999999999996</v>
      </c>
      <c r="G3" s="5">
        <v>334</v>
      </c>
      <c r="H3" s="5">
        <v>1.0954451150103454E-2</v>
      </c>
      <c r="I3" s="5">
        <v>29.53811097548386</v>
      </c>
      <c r="J3" s="5">
        <v>4.8989794855664147E-3</v>
      </c>
      <c r="K3" s="5">
        <v>13.209844813622906</v>
      </c>
    </row>
    <row r="4" spans="1:11" x14ac:dyDescent="0.25">
      <c r="A4" s="5" t="s">
        <v>115</v>
      </c>
      <c r="B4" s="5">
        <v>6.71</v>
      </c>
      <c r="C4" s="5">
        <v>455</v>
      </c>
      <c r="E4" s="4" t="s">
        <v>5</v>
      </c>
      <c r="F4" s="5">
        <v>7.346000000000001</v>
      </c>
      <c r="G4" s="5">
        <v>286.2</v>
      </c>
      <c r="H4" s="5">
        <v>7.503332592921659E-2</v>
      </c>
      <c r="I4" s="5">
        <v>12.517987058628874</v>
      </c>
      <c r="J4" s="5">
        <v>3.3555923471125175E-2</v>
      </c>
      <c r="K4" s="5">
        <v>5.5982140009113612</v>
      </c>
    </row>
    <row r="5" spans="1:11" x14ac:dyDescent="0.25">
      <c r="A5" s="5" t="s">
        <v>116</v>
      </c>
      <c r="B5" s="5">
        <v>6.66</v>
      </c>
      <c r="C5" s="5">
        <v>453</v>
      </c>
      <c r="E5" s="4" t="s">
        <v>6</v>
      </c>
      <c r="F5" s="5">
        <v>7.4700000000000006</v>
      </c>
      <c r="G5" s="5">
        <v>264.8</v>
      </c>
      <c r="H5" s="5">
        <v>5.4313902456000901E-2</v>
      </c>
      <c r="I5" s="5">
        <v>4.0865633483405093</v>
      </c>
      <c r="J5" s="5">
        <v>2.4289915602982159E-2</v>
      </c>
      <c r="K5" s="5">
        <v>1.8275666882497061</v>
      </c>
    </row>
    <row r="6" spans="1:11" x14ac:dyDescent="0.25">
      <c r="A6" s="5" t="s">
        <v>117</v>
      </c>
      <c r="B6" s="5">
        <v>6.72</v>
      </c>
      <c r="C6" s="5">
        <v>446</v>
      </c>
      <c r="E6" s="4" t="s">
        <v>7</v>
      </c>
      <c r="F6" s="5">
        <v>8.168000000000001</v>
      </c>
      <c r="G6" s="5">
        <v>241.2</v>
      </c>
      <c r="H6" s="5">
        <v>4.3243496620879125E-2</v>
      </c>
      <c r="I6" s="5">
        <v>5.5856960175075763</v>
      </c>
      <c r="J6" s="5">
        <v>1.9339079605813634E-2</v>
      </c>
      <c r="K6" s="5">
        <v>2.4979991993593589</v>
      </c>
    </row>
    <row r="7" spans="1:11" x14ac:dyDescent="0.25">
      <c r="A7" s="5" t="s">
        <v>118</v>
      </c>
      <c r="B7" s="5">
        <v>7.32</v>
      </c>
      <c r="C7" s="5">
        <v>330</v>
      </c>
      <c r="E7" s="4" t="s">
        <v>8</v>
      </c>
      <c r="F7" s="5">
        <v>8.0039999999999996</v>
      </c>
      <c r="G7" s="5">
        <v>241.8</v>
      </c>
      <c r="H7" s="5">
        <v>0.14099645385611637</v>
      </c>
      <c r="I7" s="5">
        <v>7.5299402388066801</v>
      </c>
      <c r="J7" s="5">
        <v>6.3055531081737712E-2</v>
      </c>
      <c r="K7" s="5">
        <v>3.3674916480965473</v>
      </c>
    </row>
    <row r="8" spans="1:11" x14ac:dyDescent="0.25">
      <c r="A8" s="5" t="s">
        <v>119</v>
      </c>
      <c r="B8" s="5">
        <v>7.3</v>
      </c>
      <c r="C8" s="5">
        <v>317</v>
      </c>
      <c r="E8" s="4" t="s">
        <v>9</v>
      </c>
      <c r="F8" s="5">
        <v>7.734</v>
      </c>
      <c r="G8" s="5">
        <v>250.6</v>
      </c>
      <c r="H8" s="5">
        <v>0.29854647879350371</v>
      </c>
      <c r="I8" s="5">
        <v>7.3006848993775915</v>
      </c>
      <c r="J8" s="5">
        <v>0.13351404420509475</v>
      </c>
      <c r="K8" s="5">
        <v>3.264965543462901</v>
      </c>
    </row>
    <row r="9" spans="1:11" x14ac:dyDescent="0.25">
      <c r="A9" s="5" t="s">
        <v>120</v>
      </c>
      <c r="B9" s="5">
        <v>7.3</v>
      </c>
      <c r="C9" s="5">
        <v>383</v>
      </c>
      <c r="E9" s="4" t="s">
        <v>10</v>
      </c>
      <c r="F9" s="5">
        <v>7.1960000000000006</v>
      </c>
      <c r="G9" s="5">
        <v>267</v>
      </c>
      <c r="H9" s="5">
        <v>8.1731266966810018E-2</v>
      </c>
      <c r="I9" s="5">
        <v>10.677078252031311</v>
      </c>
      <c r="J9" s="5">
        <v>3.6551333764994046E-2</v>
      </c>
      <c r="K9" s="5">
        <v>4.7749345545253288</v>
      </c>
    </row>
    <row r="10" spans="1:11" x14ac:dyDescent="0.25">
      <c r="A10" s="5" t="s">
        <v>121</v>
      </c>
      <c r="B10" s="5">
        <v>7.29</v>
      </c>
      <c r="C10" s="5">
        <v>334</v>
      </c>
      <c r="E10" s="4" t="s">
        <v>11</v>
      </c>
      <c r="F10" s="5">
        <v>7.4240000000000013</v>
      </c>
      <c r="G10" s="5">
        <v>272.60000000000002</v>
      </c>
      <c r="H10" s="5">
        <v>9.9649385346824881E-2</v>
      </c>
      <c r="I10" s="5">
        <v>9.1268833672837086</v>
      </c>
      <c r="J10" s="5">
        <v>4.4564559910314376E-2</v>
      </c>
      <c r="K10" s="5">
        <v>4.0816663263917103</v>
      </c>
    </row>
    <row r="11" spans="1:11" x14ac:dyDescent="0.25">
      <c r="A11" s="5" t="s">
        <v>122</v>
      </c>
      <c r="B11" s="5">
        <v>7.3</v>
      </c>
      <c r="C11" s="5">
        <v>306</v>
      </c>
      <c r="E11" s="6" t="s">
        <v>12</v>
      </c>
      <c r="F11" s="5">
        <v>7.6960000000000006</v>
      </c>
      <c r="G11" s="5">
        <v>252.4</v>
      </c>
      <c r="H11" s="5">
        <v>5.0299105359837226E-2</v>
      </c>
      <c r="I11" s="5">
        <v>10.4546640309481</v>
      </c>
      <c r="J11" s="5">
        <v>2.2494443758404009E-2</v>
      </c>
      <c r="K11" s="5">
        <v>4.6754678910243834</v>
      </c>
    </row>
    <row r="12" spans="1:11" x14ac:dyDescent="0.25">
      <c r="A12" s="5" t="s">
        <v>123</v>
      </c>
      <c r="B12" s="5">
        <v>7.31</v>
      </c>
      <c r="C12" s="5">
        <v>295</v>
      </c>
      <c r="E12" s="6" t="s">
        <v>13</v>
      </c>
      <c r="F12" s="5">
        <v>7.7540000000000004</v>
      </c>
      <c r="G12" s="5">
        <v>265.8</v>
      </c>
      <c r="H12" s="5">
        <v>6.8410525505948158E-2</v>
      </c>
      <c r="I12" s="5">
        <v>10.802777420645119</v>
      </c>
      <c r="J12" s="5">
        <v>3.0594117081556654E-2</v>
      </c>
      <c r="K12" s="5">
        <v>4.8311489316724652</v>
      </c>
    </row>
    <row r="13" spans="1:11" x14ac:dyDescent="0.25">
      <c r="A13" s="5" t="s">
        <v>124</v>
      </c>
      <c r="B13" s="5">
        <v>7.31</v>
      </c>
      <c r="C13" s="5">
        <v>301</v>
      </c>
      <c r="E13" s="6" t="s">
        <v>14</v>
      </c>
      <c r="F13" s="5">
        <v>7.4240000000000013</v>
      </c>
      <c r="G13" s="5">
        <v>253.2</v>
      </c>
      <c r="H13" s="5">
        <v>3.6469165057620864E-2</v>
      </c>
      <c r="I13" s="5">
        <v>8.1363382427231965</v>
      </c>
      <c r="J13" s="5">
        <v>1.6309506430300057E-2</v>
      </c>
      <c r="K13" s="5">
        <v>3.6386810797320499</v>
      </c>
    </row>
    <row r="14" spans="1:11" x14ac:dyDescent="0.25">
      <c r="A14" s="5" t="s">
        <v>125</v>
      </c>
      <c r="B14" s="5">
        <v>7.31</v>
      </c>
      <c r="C14" s="5">
        <v>287</v>
      </c>
      <c r="E14" s="6" t="s">
        <v>15</v>
      </c>
      <c r="F14" s="5">
        <v>7.5640000000000001</v>
      </c>
      <c r="G14" s="5">
        <v>260.8</v>
      </c>
      <c r="H14" s="5">
        <v>9.1268833672837169E-2</v>
      </c>
      <c r="I14" s="5">
        <v>15.801898620102586</v>
      </c>
      <c r="J14" s="5">
        <v>4.0816663263917141E-2</v>
      </c>
      <c r="K14" s="5">
        <v>7.0668238976219007</v>
      </c>
    </row>
    <row r="15" spans="1:11" x14ac:dyDescent="0.25">
      <c r="A15" s="5" t="s">
        <v>126</v>
      </c>
      <c r="B15" s="5">
        <v>7.32</v>
      </c>
      <c r="C15" s="5">
        <v>278</v>
      </c>
      <c r="E15" s="6" t="s">
        <v>16</v>
      </c>
      <c r="F15" s="5">
        <v>7.5720000000000001</v>
      </c>
      <c r="G15" s="5">
        <v>238.4</v>
      </c>
      <c r="H15" s="5">
        <v>3.2710854467592247E-2</v>
      </c>
      <c r="I15" s="5">
        <v>6.7675697262754522</v>
      </c>
      <c r="J15" s="5">
        <v>1.4628738838327791E-2</v>
      </c>
      <c r="K15" s="5">
        <v>3.0265491900843111</v>
      </c>
    </row>
    <row r="16" spans="1:11" x14ac:dyDescent="0.25">
      <c r="A16" s="5" t="s">
        <v>127</v>
      </c>
      <c r="B16" s="5">
        <v>7.48</v>
      </c>
      <c r="C16" s="5">
        <v>270</v>
      </c>
      <c r="E16" s="6" t="s">
        <v>17</v>
      </c>
      <c r="F16" s="5">
        <v>7.5760000000000005</v>
      </c>
      <c r="G16" s="5">
        <v>234.6</v>
      </c>
      <c r="H16" s="5">
        <v>5.4589376255824523E-2</v>
      </c>
      <c r="I16" s="5">
        <v>4.9295030175464944</v>
      </c>
      <c r="J16" s="5">
        <v>2.4413111231467315E-2</v>
      </c>
      <c r="K16" s="5">
        <v>2.2045407685048599</v>
      </c>
    </row>
    <row r="17" spans="1:11" x14ac:dyDescent="0.25">
      <c r="A17" s="5" t="s">
        <v>128</v>
      </c>
      <c r="B17" s="5">
        <v>7.52</v>
      </c>
      <c r="C17" s="5">
        <v>271</v>
      </c>
      <c r="E17" s="6" t="s">
        <v>18</v>
      </c>
      <c r="F17" s="5">
        <v>7.9939999999999998</v>
      </c>
      <c r="G17" s="5">
        <v>218.4</v>
      </c>
      <c r="H17" s="5">
        <v>6.0663003552412456E-2</v>
      </c>
      <c r="I17" s="5">
        <v>3.7815340802378072</v>
      </c>
      <c r="J17" s="5">
        <v>2.7129319932501093E-2</v>
      </c>
      <c r="K17" s="5">
        <v>1.6911534525287761</v>
      </c>
    </row>
    <row r="18" spans="1:11" x14ac:dyDescent="0.25">
      <c r="A18" s="5" t="s">
        <v>129</v>
      </c>
      <c r="B18" s="5">
        <v>7.4</v>
      </c>
      <c r="C18" s="5">
        <v>263</v>
      </c>
      <c r="E18" s="6" t="s">
        <v>19</v>
      </c>
      <c r="F18" s="5">
        <v>7.9640000000000004</v>
      </c>
      <c r="G18" s="5">
        <v>220.8</v>
      </c>
      <c r="H18" s="5">
        <v>8.9888820216976903E-2</v>
      </c>
      <c r="I18" s="5">
        <v>7.429670248402684</v>
      </c>
      <c r="J18" s="5">
        <v>4.0199502484483549E-2</v>
      </c>
      <c r="K18" s="5">
        <v>3.3226495451672298</v>
      </c>
    </row>
    <row r="19" spans="1:11" x14ac:dyDescent="0.25">
      <c r="A19" s="5" t="s">
        <v>130</v>
      </c>
      <c r="B19" s="5">
        <v>7.45</v>
      </c>
      <c r="C19" s="5">
        <v>264</v>
      </c>
      <c r="E19" s="6" t="s">
        <v>20</v>
      </c>
      <c r="F19" s="5">
        <v>7.8780000000000001</v>
      </c>
      <c r="G19" s="5">
        <v>220.6</v>
      </c>
      <c r="H19" s="5">
        <v>0.25053941805632068</v>
      </c>
      <c r="I19" s="5">
        <v>16.592166826548002</v>
      </c>
      <c r="J19" s="5">
        <v>0.11204463396343425</v>
      </c>
      <c r="K19" s="5">
        <v>7.4202425836356589</v>
      </c>
    </row>
    <row r="20" spans="1:11" x14ac:dyDescent="0.25">
      <c r="A20" s="5" t="s">
        <v>131</v>
      </c>
      <c r="B20" s="5">
        <v>7.45</v>
      </c>
      <c r="C20" s="5">
        <v>266</v>
      </c>
      <c r="E20" s="6" t="s">
        <v>21</v>
      </c>
      <c r="F20" s="5">
        <v>8.1379999999999999</v>
      </c>
      <c r="G20" s="5">
        <v>217.8</v>
      </c>
      <c r="H20" s="5">
        <v>2.7748873851023363E-2</v>
      </c>
      <c r="I20" s="5">
        <v>2.2803508501982761</v>
      </c>
      <c r="J20" s="5">
        <v>1.2409673645990922E-2</v>
      </c>
      <c r="K20" s="5">
        <v>1.019803902718557</v>
      </c>
    </row>
    <row r="21" spans="1:11" x14ac:dyDescent="0.25">
      <c r="A21" s="5" t="s">
        <v>132</v>
      </c>
      <c r="B21" s="5">
        <v>7.53</v>
      </c>
      <c r="C21" s="5">
        <v>260</v>
      </c>
      <c r="E21" s="6" t="s">
        <v>22</v>
      </c>
      <c r="F21" s="5">
        <v>8.09</v>
      </c>
      <c r="G21" s="5">
        <v>219.4</v>
      </c>
      <c r="H21" s="5">
        <v>5.7008771254956778E-2</v>
      </c>
      <c r="I21" s="5">
        <v>9.9649385346824886</v>
      </c>
      <c r="J21" s="5">
        <v>2.5495097567963868E-2</v>
      </c>
      <c r="K21" s="5">
        <v>4.4564559910314374</v>
      </c>
    </row>
    <row r="22" spans="1:11" x14ac:dyDescent="0.25">
      <c r="A22" s="5" t="s">
        <v>133</v>
      </c>
      <c r="B22" s="5">
        <v>8.16</v>
      </c>
      <c r="C22" s="5">
        <v>249</v>
      </c>
      <c r="E22" s="6" t="s">
        <v>23</v>
      </c>
      <c r="F22" s="5">
        <v>8.0259999999999998</v>
      </c>
      <c r="G22" s="5">
        <v>228.8</v>
      </c>
      <c r="H22" s="5">
        <v>3.9115214431216308E-2</v>
      </c>
      <c r="I22" s="5">
        <v>36.670151349564911</v>
      </c>
      <c r="J22" s="5">
        <v>1.7492855684536086E-2</v>
      </c>
      <c r="K22" s="5">
        <v>16.399390232566557</v>
      </c>
    </row>
    <row r="23" spans="1:11" x14ac:dyDescent="0.25">
      <c r="A23" s="5" t="s">
        <v>134</v>
      </c>
      <c r="B23" s="5">
        <v>8.14</v>
      </c>
      <c r="C23" s="5">
        <v>244</v>
      </c>
    </row>
    <row r="24" spans="1:11" x14ac:dyDescent="0.25">
      <c r="A24" s="5" t="s">
        <v>135</v>
      </c>
      <c r="B24" s="5">
        <v>8.24</v>
      </c>
      <c r="C24" s="5">
        <v>241</v>
      </c>
    </row>
    <row r="25" spans="1:11" x14ac:dyDescent="0.25">
      <c r="A25" s="5" t="s">
        <v>136</v>
      </c>
      <c r="B25" s="5">
        <v>8.17</v>
      </c>
      <c r="C25" s="5">
        <v>235</v>
      </c>
    </row>
    <row r="26" spans="1:11" x14ac:dyDescent="0.25">
      <c r="A26" s="5" t="s">
        <v>137</v>
      </c>
      <c r="B26" s="5">
        <v>8.1300000000000008</v>
      </c>
      <c r="C26" s="5">
        <v>237</v>
      </c>
    </row>
    <row r="27" spans="1:11" x14ac:dyDescent="0.25">
      <c r="A27" s="5" t="s">
        <v>138</v>
      </c>
      <c r="B27" s="5">
        <v>7.85</v>
      </c>
      <c r="C27" s="5">
        <v>237</v>
      </c>
    </row>
    <row r="28" spans="1:11" x14ac:dyDescent="0.25">
      <c r="A28" s="5" t="s">
        <v>139</v>
      </c>
      <c r="B28" s="5">
        <v>7.95</v>
      </c>
      <c r="C28" s="5">
        <v>246</v>
      </c>
    </row>
    <row r="29" spans="1:11" x14ac:dyDescent="0.25">
      <c r="A29" s="5" t="s">
        <v>140</v>
      </c>
      <c r="B29" s="5">
        <v>7.92</v>
      </c>
      <c r="C29" s="5">
        <v>253</v>
      </c>
    </row>
    <row r="30" spans="1:11" x14ac:dyDescent="0.25">
      <c r="A30" s="5" t="s">
        <v>141</v>
      </c>
      <c r="B30" s="5">
        <v>8.11</v>
      </c>
      <c r="C30" s="5">
        <v>238</v>
      </c>
    </row>
    <row r="31" spans="1:11" x14ac:dyDescent="0.25">
      <c r="A31" s="5" t="s">
        <v>142</v>
      </c>
      <c r="B31" s="5">
        <v>8.19</v>
      </c>
      <c r="C31" s="5">
        <v>235</v>
      </c>
    </row>
    <row r="32" spans="1:11" x14ac:dyDescent="0.25">
      <c r="A32" s="5" t="s">
        <v>143</v>
      </c>
      <c r="B32" s="5">
        <v>7.97</v>
      </c>
      <c r="C32" s="5">
        <v>250</v>
      </c>
    </row>
    <row r="33" spans="1:3" x14ac:dyDescent="0.25">
      <c r="A33" s="5" t="s">
        <v>144</v>
      </c>
      <c r="B33" s="5">
        <v>8.07</v>
      </c>
      <c r="C33" s="5">
        <v>243</v>
      </c>
    </row>
    <row r="34" spans="1:3" x14ac:dyDescent="0.25">
      <c r="A34" s="5" t="s">
        <v>145</v>
      </c>
      <c r="B34" s="5">
        <v>7.32</v>
      </c>
      <c r="C34" s="5">
        <v>259</v>
      </c>
    </row>
    <row r="35" spans="1:3" x14ac:dyDescent="0.25">
      <c r="A35" s="5" t="s">
        <v>146</v>
      </c>
      <c r="B35" s="5">
        <v>7.61</v>
      </c>
      <c r="C35" s="5">
        <v>257</v>
      </c>
    </row>
    <row r="36" spans="1:3" x14ac:dyDescent="0.25">
      <c r="A36" s="5" t="s">
        <v>147</v>
      </c>
      <c r="B36" s="5">
        <v>7.7</v>
      </c>
      <c r="C36" s="5">
        <v>244</v>
      </c>
    </row>
    <row r="37" spans="1:3" x14ac:dyDescent="0.25">
      <c r="A37" s="5" t="s">
        <v>148</v>
      </c>
      <c r="B37" s="5">
        <v>7.27</v>
      </c>
      <c r="C37" s="5">
        <v>276</v>
      </c>
    </row>
    <row r="38" spans="1:3" x14ac:dyDescent="0.25">
      <c r="A38" s="5" t="s">
        <v>149</v>
      </c>
      <c r="B38" s="5">
        <v>7.25</v>
      </c>
      <c r="C38" s="5">
        <v>269</v>
      </c>
    </row>
    <row r="39" spans="1:3" x14ac:dyDescent="0.25">
      <c r="A39" s="5" t="s">
        <v>150</v>
      </c>
      <c r="B39" s="5">
        <v>7.16</v>
      </c>
      <c r="C39" s="5">
        <v>278</v>
      </c>
    </row>
    <row r="40" spans="1:3" x14ac:dyDescent="0.25">
      <c r="A40" s="5" t="s">
        <v>151</v>
      </c>
      <c r="B40" s="5">
        <v>7.23</v>
      </c>
      <c r="C40" s="5">
        <v>254</v>
      </c>
    </row>
    <row r="41" spans="1:3" x14ac:dyDescent="0.25">
      <c r="A41" s="5" t="s">
        <v>152</v>
      </c>
      <c r="B41" s="5">
        <v>7.07</v>
      </c>
      <c r="C41" s="5">
        <v>258</v>
      </c>
    </row>
    <row r="42" spans="1:3" x14ac:dyDescent="0.25">
      <c r="A42" s="5" t="s">
        <v>153</v>
      </c>
      <c r="B42" s="5">
        <v>7.54</v>
      </c>
      <c r="C42" s="5">
        <v>274</v>
      </c>
    </row>
    <row r="43" spans="1:3" x14ac:dyDescent="0.25">
      <c r="A43" s="5" t="s">
        <v>154</v>
      </c>
      <c r="B43" s="5">
        <v>7.51</v>
      </c>
      <c r="C43" s="5">
        <v>267</v>
      </c>
    </row>
    <row r="44" spans="1:3" x14ac:dyDescent="0.25">
      <c r="A44" s="5" t="s">
        <v>155</v>
      </c>
      <c r="B44" s="5">
        <v>7.3</v>
      </c>
      <c r="C44" s="5">
        <v>267</v>
      </c>
    </row>
    <row r="45" spans="1:3" x14ac:dyDescent="0.25">
      <c r="A45" s="5" t="s">
        <v>156</v>
      </c>
      <c r="B45" s="5">
        <v>7.37</v>
      </c>
      <c r="C45" s="5">
        <v>288</v>
      </c>
    </row>
    <row r="46" spans="1:3" x14ac:dyDescent="0.25">
      <c r="A46" s="5" t="s">
        <v>157</v>
      </c>
      <c r="B46" s="5">
        <v>7.4</v>
      </c>
      <c r="C46" s="5">
        <v>267</v>
      </c>
    </row>
    <row r="47" spans="1:3" x14ac:dyDescent="0.25">
      <c r="A47" s="5" t="s">
        <v>158</v>
      </c>
      <c r="B47" s="5">
        <v>7.62</v>
      </c>
      <c r="C47" s="5">
        <v>257</v>
      </c>
    </row>
    <row r="48" spans="1:3" x14ac:dyDescent="0.25">
      <c r="A48" s="5" t="s">
        <v>159</v>
      </c>
      <c r="B48" s="5">
        <v>7.75</v>
      </c>
      <c r="C48" s="5">
        <v>255</v>
      </c>
    </row>
    <row r="49" spans="1:3" x14ac:dyDescent="0.25">
      <c r="A49" s="5" t="s">
        <v>160</v>
      </c>
      <c r="B49" s="5">
        <v>7.73</v>
      </c>
      <c r="C49" s="5">
        <v>244</v>
      </c>
    </row>
    <row r="50" spans="1:3" x14ac:dyDescent="0.25">
      <c r="A50" s="5" t="s">
        <v>161</v>
      </c>
      <c r="B50" s="5">
        <v>7.7</v>
      </c>
      <c r="C50" s="5">
        <v>240</v>
      </c>
    </row>
    <row r="51" spans="1:3" x14ac:dyDescent="0.25">
      <c r="A51" s="5" t="s">
        <v>162</v>
      </c>
      <c r="B51" s="5">
        <v>7.68</v>
      </c>
      <c r="C51" s="5">
        <v>266</v>
      </c>
    </row>
    <row r="52" spans="1:3" x14ac:dyDescent="0.25">
      <c r="A52" s="5" t="s">
        <v>163</v>
      </c>
      <c r="B52" s="5">
        <v>7.73</v>
      </c>
      <c r="C52" s="5">
        <v>255</v>
      </c>
    </row>
    <row r="53" spans="1:3" x14ac:dyDescent="0.25">
      <c r="A53" s="5" t="s">
        <v>164</v>
      </c>
      <c r="B53" s="5">
        <v>7.75</v>
      </c>
      <c r="C53" s="5">
        <v>259</v>
      </c>
    </row>
    <row r="54" spans="1:3" x14ac:dyDescent="0.25">
      <c r="A54" s="5" t="s">
        <v>165</v>
      </c>
      <c r="B54" s="5">
        <v>7.69</v>
      </c>
      <c r="C54" s="5">
        <v>262</v>
      </c>
    </row>
    <row r="55" spans="1:3" x14ac:dyDescent="0.25">
      <c r="A55" s="5" t="s">
        <v>166</v>
      </c>
      <c r="B55" s="5">
        <v>7.73</v>
      </c>
      <c r="C55" s="5">
        <v>271</v>
      </c>
    </row>
    <row r="56" spans="1:3" x14ac:dyDescent="0.25">
      <c r="A56" s="5" t="s">
        <v>167</v>
      </c>
      <c r="B56" s="5">
        <v>7.87</v>
      </c>
      <c r="C56" s="5">
        <v>282</v>
      </c>
    </row>
    <row r="57" spans="1:3" x14ac:dyDescent="0.25">
      <c r="A57" s="5" t="s">
        <v>168</v>
      </c>
      <c r="B57" s="5">
        <v>7.38</v>
      </c>
      <c r="C57" s="5">
        <v>257</v>
      </c>
    </row>
    <row r="58" spans="1:3" x14ac:dyDescent="0.25">
      <c r="A58" s="5" t="s">
        <v>169</v>
      </c>
      <c r="B58" s="5">
        <v>7.4</v>
      </c>
      <c r="C58" s="5">
        <v>241</v>
      </c>
    </row>
    <row r="59" spans="1:3" x14ac:dyDescent="0.25">
      <c r="A59" s="5" t="s">
        <v>170</v>
      </c>
      <c r="B59" s="5">
        <v>7.42</v>
      </c>
      <c r="C59" s="5">
        <v>251</v>
      </c>
    </row>
    <row r="60" spans="1:3" x14ac:dyDescent="0.25">
      <c r="A60" s="5" t="s">
        <v>171</v>
      </c>
      <c r="B60" s="5">
        <v>7.47</v>
      </c>
      <c r="C60" s="5">
        <v>263</v>
      </c>
    </row>
    <row r="61" spans="1:3" x14ac:dyDescent="0.25">
      <c r="A61" s="5" t="s">
        <v>172</v>
      </c>
      <c r="B61" s="5">
        <v>7.45</v>
      </c>
      <c r="C61" s="5">
        <v>254</v>
      </c>
    </row>
    <row r="62" spans="1:3" x14ac:dyDescent="0.25">
      <c r="A62" s="5" t="s">
        <v>173</v>
      </c>
      <c r="B62" s="5">
        <v>7.7</v>
      </c>
      <c r="C62" s="5">
        <v>256</v>
      </c>
    </row>
    <row r="63" spans="1:3" x14ac:dyDescent="0.25">
      <c r="A63" s="5" t="s">
        <v>174</v>
      </c>
      <c r="B63" s="5">
        <v>7.58</v>
      </c>
      <c r="C63" s="5">
        <v>260</v>
      </c>
    </row>
    <row r="64" spans="1:3" x14ac:dyDescent="0.25">
      <c r="A64" s="5" t="s">
        <v>175</v>
      </c>
      <c r="B64" s="5">
        <v>7.58</v>
      </c>
      <c r="C64" s="5">
        <v>288</v>
      </c>
    </row>
    <row r="65" spans="1:3" x14ac:dyDescent="0.25">
      <c r="A65" s="5" t="s">
        <v>176</v>
      </c>
      <c r="B65" s="5">
        <v>7.49</v>
      </c>
      <c r="C65" s="5">
        <v>249</v>
      </c>
    </row>
    <row r="66" spans="1:3" x14ac:dyDescent="0.25">
      <c r="A66" s="5" t="s">
        <v>177</v>
      </c>
      <c r="B66" s="5">
        <v>7.47</v>
      </c>
      <c r="C66" s="5">
        <v>251</v>
      </c>
    </row>
    <row r="67" spans="1:3" x14ac:dyDescent="0.25">
      <c r="A67" s="5" t="s">
        <v>178</v>
      </c>
      <c r="B67" s="5">
        <v>7.57</v>
      </c>
      <c r="C67" s="5">
        <v>247</v>
      </c>
    </row>
    <row r="68" spans="1:3" x14ac:dyDescent="0.25">
      <c r="A68" s="5" t="s">
        <v>179</v>
      </c>
      <c r="B68" s="5">
        <v>7.56</v>
      </c>
      <c r="C68" s="5">
        <v>244</v>
      </c>
    </row>
    <row r="69" spans="1:3" x14ac:dyDescent="0.25">
      <c r="A69" s="5" t="s">
        <v>180</v>
      </c>
      <c r="B69" s="5">
        <v>7.58</v>
      </c>
      <c r="C69" s="5">
        <v>235</v>
      </c>
    </row>
    <row r="70" spans="1:3" x14ac:dyDescent="0.25">
      <c r="A70" s="5" t="s">
        <v>181</v>
      </c>
      <c r="B70" s="5">
        <v>7.53</v>
      </c>
      <c r="C70" s="5">
        <v>235</v>
      </c>
    </row>
    <row r="71" spans="1:3" x14ac:dyDescent="0.25">
      <c r="A71" s="5" t="s">
        <v>182</v>
      </c>
      <c r="B71" s="5">
        <v>7.62</v>
      </c>
      <c r="C71" s="5">
        <v>231</v>
      </c>
    </row>
    <row r="72" spans="1:3" x14ac:dyDescent="0.25">
      <c r="A72" s="5" t="s">
        <v>183</v>
      </c>
      <c r="B72" s="5">
        <v>7.59</v>
      </c>
      <c r="C72" s="5">
        <v>234</v>
      </c>
    </row>
    <row r="73" spans="1:3" x14ac:dyDescent="0.25">
      <c r="A73" s="5" t="s">
        <v>184</v>
      </c>
      <c r="B73" s="5">
        <v>7.59</v>
      </c>
      <c r="C73" s="5">
        <v>241</v>
      </c>
    </row>
    <row r="74" spans="1:3" x14ac:dyDescent="0.25">
      <c r="A74" s="5" t="s">
        <v>185</v>
      </c>
      <c r="B74" s="5">
        <v>7.64</v>
      </c>
      <c r="C74" s="5">
        <v>238</v>
      </c>
    </row>
    <row r="75" spans="1:3" x14ac:dyDescent="0.25">
      <c r="A75" s="5" t="s">
        <v>186</v>
      </c>
      <c r="B75" s="5">
        <v>7.49</v>
      </c>
      <c r="C75" s="5">
        <v>231</v>
      </c>
    </row>
    <row r="76" spans="1:3" x14ac:dyDescent="0.25">
      <c r="A76" s="5" t="s">
        <v>187</v>
      </c>
      <c r="B76" s="5">
        <v>7.57</v>
      </c>
      <c r="C76" s="5">
        <v>229</v>
      </c>
    </row>
    <row r="77" spans="1:3" x14ac:dyDescent="0.25">
      <c r="A77" s="5" t="s">
        <v>188</v>
      </c>
      <c r="B77" s="5">
        <v>7.97</v>
      </c>
      <c r="C77" s="5">
        <v>218</v>
      </c>
    </row>
    <row r="78" spans="1:3" x14ac:dyDescent="0.25">
      <c r="A78" s="5" t="s">
        <v>189</v>
      </c>
      <c r="B78" s="5">
        <v>7.93</v>
      </c>
      <c r="C78" s="5">
        <v>216</v>
      </c>
    </row>
    <row r="79" spans="1:3" x14ac:dyDescent="0.25">
      <c r="A79" s="5" t="s">
        <v>190</v>
      </c>
      <c r="B79" s="5">
        <v>8.01</v>
      </c>
      <c r="C79" s="5">
        <v>217</v>
      </c>
    </row>
    <row r="80" spans="1:3" x14ac:dyDescent="0.25">
      <c r="A80" s="5" t="s">
        <v>191</v>
      </c>
      <c r="B80" s="5">
        <v>7.97</v>
      </c>
      <c r="C80" s="5">
        <v>225</v>
      </c>
    </row>
    <row r="81" spans="1:3" x14ac:dyDescent="0.25">
      <c r="A81" s="5" t="s">
        <v>192</v>
      </c>
      <c r="B81" s="5">
        <v>8.09</v>
      </c>
      <c r="C81" s="5">
        <v>216</v>
      </c>
    </row>
    <row r="82" spans="1:3" x14ac:dyDescent="0.25">
      <c r="A82" s="5" t="s">
        <v>193</v>
      </c>
      <c r="B82" s="5">
        <v>8.01</v>
      </c>
      <c r="C82" s="5">
        <v>231</v>
      </c>
    </row>
    <row r="83" spans="1:3" x14ac:dyDescent="0.25">
      <c r="A83" s="5" t="s">
        <v>194</v>
      </c>
      <c r="B83" s="5">
        <v>7.97</v>
      </c>
      <c r="C83" s="5">
        <v>223</v>
      </c>
    </row>
    <row r="84" spans="1:3" x14ac:dyDescent="0.25">
      <c r="A84" s="5" t="s">
        <v>195</v>
      </c>
      <c r="B84" s="5">
        <v>8.0399999999999991</v>
      </c>
      <c r="C84" s="5">
        <v>214</v>
      </c>
    </row>
    <row r="85" spans="1:3" x14ac:dyDescent="0.25">
      <c r="A85" s="5" t="s">
        <v>196</v>
      </c>
      <c r="B85" s="5">
        <v>7.81</v>
      </c>
      <c r="C85" s="5">
        <v>223</v>
      </c>
    </row>
    <row r="86" spans="1:3" x14ac:dyDescent="0.25">
      <c r="A86" s="5" t="s">
        <v>197</v>
      </c>
      <c r="B86" s="5">
        <v>7.99</v>
      </c>
      <c r="C86" s="5">
        <v>213</v>
      </c>
    </row>
    <row r="87" spans="1:3" x14ac:dyDescent="0.25">
      <c r="A87" s="5" t="s">
        <v>198</v>
      </c>
      <c r="B87" s="5">
        <v>8.0299999999999994</v>
      </c>
      <c r="C87" s="5">
        <v>212</v>
      </c>
    </row>
    <row r="88" spans="1:3" x14ac:dyDescent="0.25">
      <c r="A88" s="5" t="s">
        <v>199</v>
      </c>
      <c r="B88" s="5">
        <v>8.0299999999999994</v>
      </c>
      <c r="C88" s="5">
        <v>211</v>
      </c>
    </row>
    <row r="89" spans="1:3" x14ac:dyDescent="0.25">
      <c r="A89" s="5" t="s">
        <v>200</v>
      </c>
      <c r="B89" s="5">
        <v>7.99</v>
      </c>
      <c r="C89" s="5">
        <v>213</v>
      </c>
    </row>
    <row r="90" spans="1:3" x14ac:dyDescent="0.25">
      <c r="A90" s="5" t="s">
        <v>201</v>
      </c>
      <c r="B90" s="5">
        <v>7.44</v>
      </c>
      <c r="C90" s="5">
        <v>250</v>
      </c>
    </row>
    <row r="91" spans="1:3" x14ac:dyDescent="0.25">
      <c r="A91" s="5" t="s">
        <v>202</v>
      </c>
      <c r="B91" s="5">
        <v>7.9</v>
      </c>
      <c r="C91" s="5">
        <v>217</v>
      </c>
    </row>
    <row r="92" spans="1:3" x14ac:dyDescent="0.25">
      <c r="A92" s="5" t="s">
        <v>203</v>
      </c>
      <c r="B92" s="5">
        <v>8.11</v>
      </c>
      <c r="C92" s="5">
        <v>219</v>
      </c>
    </row>
    <row r="93" spans="1:3" x14ac:dyDescent="0.25">
      <c r="A93" s="5" t="s">
        <v>204</v>
      </c>
      <c r="B93" s="5">
        <v>8.15</v>
      </c>
      <c r="C93" s="5">
        <v>220</v>
      </c>
    </row>
    <row r="94" spans="1:3" x14ac:dyDescent="0.25">
      <c r="A94" s="5" t="s">
        <v>205</v>
      </c>
      <c r="B94" s="5">
        <v>8.1199999999999992</v>
      </c>
      <c r="C94" s="5">
        <v>218</v>
      </c>
    </row>
    <row r="95" spans="1:3" x14ac:dyDescent="0.25">
      <c r="A95" s="5" t="s">
        <v>206</v>
      </c>
      <c r="B95" s="5">
        <v>8.1300000000000008</v>
      </c>
      <c r="C95" s="5">
        <v>218</v>
      </c>
    </row>
    <row r="96" spans="1:3" x14ac:dyDescent="0.25">
      <c r="A96" s="5" t="s">
        <v>207</v>
      </c>
      <c r="B96" s="5">
        <v>8.18</v>
      </c>
      <c r="C96" s="5">
        <v>214</v>
      </c>
    </row>
    <row r="97" spans="1:3" x14ac:dyDescent="0.25">
      <c r="A97" s="5" t="s">
        <v>208</v>
      </c>
      <c r="B97" s="5">
        <v>7.99</v>
      </c>
      <c r="C97" s="5">
        <v>233</v>
      </c>
    </row>
    <row r="98" spans="1:3" x14ac:dyDescent="0.25">
      <c r="A98" s="5" t="s">
        <v>209</v>
      </c>
      <c r="B98" s="5">
        <v>8.1300000000000008</v>
      </c>
      <c r="C98" s="5">
        <v>221</v>
      </c>
    </row>
    <row r="99" spans="1:3" x14ac:dyDescent="0.25">
      <c r="A99" s="5" t="s">
        <v>210</v>
      </c>
      <c r="B99" s="5">
        <v>8.1199999999999992</v>
      </c>
      <c r="C99" s="5">
        <v>220</v>
      </c>
    </row>
    <row r="100" spans="1:3" x14ac:dyDescent="0.25">
      <c r="A100" s="5" t="s">
        <v>211</v>
      </c>
      <c r="B100" s="5">
        <v>8.1</v>
      </c>
      <c r="C100" s="5">
        <v>218</v>
      </c>
    </row>
    <row r="101" spans="1:3" x14ac:dyDescent="0.25">
      <c r="A101" s="5" t="s">
        <v>212</v>
      </c>
      <c r="B101" s="5">
        <v>8.11</v>
      </c>
      <c r="C101" s="5">
        <v>205</v>
      </c>
    </row>
    <row r="102" spans="1:3" x14ac:dyDescent="0.25">
      <c r="A102" s="5" t="s">
        <v>213</v>
      </c>
      <c r="B102" s="5">
        <v>8.0500000000000007</v>
      </c>
      <c r="C102" s="5">
        <v>218</v>
      </c>
    </row>
    <row r="103" spans="1:3" x14ac:dyDescent="0.25">
      <c r="A103" s="5" t="s">
        <v>214</v>
      </c>
      <c r="B103" s="5">
        <v>8.0500000000000007</v>
      </c>
      <c r="C103" s="5">
        <v>294</v>
      </c>
    </row>
    <row r="104" spans="1:3" x14ac:dyDescent="0.25">
      <c r="A104" s="5" t="s">
        <v>215</v>
      </c>
      <c r="B104" s="5">
        <v>8.06</v>
      </c>
      <c r="C104" s="5">
        <v>214</v>
      </c>
    </row>
    <row r="105" spans="1:3" x14ac:dyDescent="0.25">
      <c r="A105" s="5" t="s">
        <v>216</v>
      </c>
      <c r="B105" s="5">
        <v>7.97</v>
      </c>
      <c r="C105" s="5">
        <v>211</v>
      </c>
    </row>
    <row r="106" spans="1:3" x14ac:dyDescent="0.25">
      <c r="A106" s="5" t="s">
        <v>217</v>
      </c>
      <c r="B106" s="5">
        <v>8</v>
      </c>
      <c r="C106" s="5">
        <v>207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87"/>
  <sheetViews>
    <sheetView workbookViewId="0">
      <selection activeCell="L26" sqref="L26"/>
    </sheetView>
  </sheetViews>
  <sheetFormatPr defaultRowHeight="15" x14ac:dyDescent="0.25"/>
  <cols>
    <col min="1" max="1" width="18" bestFit="1" customWidth="1"/>
    <col min="5" max="5" width="21" style="25" customWidth="1"/>
    <col min="6" max="6" width="21" customWidth="1"/>
    <col min="7" max="7" width="12" bestFit="1" customWidth="1"/>
  </cols>
  <sheetData>
    <row r="1" spans="1:9" s="15" customFormat="1" ht="15.75" thickBot="1" x14ac:dyDescent="0.3">
      <c r="A1" s="88" t="s">
        <v>394</v>
      </c>
      <c r="B1" s="89" t="s">
        <v>553</v>
      </c>
      <c r="C1" s="92" t="s">
        <v>554</v>
      </c>
      <c r="E1" s="87"/>
      <c r="F1" s="88" t="s">
        <v>0</v>
      </c>
      <c r="G1" s="90" t="s">
        <v>680</v>
      </c>
      <c r="H1" s="93" t="s">
        <v>681</v>
      </c>
      <c r="I1" s="94" t="s">
        <v>682</v>
      </c>
    </row>
    <row r="2" spans="1:9" x14ac:dyDescent="0.25">
      <c r="A2" s="75" t="s">
        <v>555</v>
      </c>
      <c r="B2" s="47">
        <v>5.8929666842940245</v>
      </c>
      <c r="C2" s="76">
        <v>14.889322997835134</v>
      </c>
      <c r="F2" s="75" t="s">
        <v>3</v>
      </c>
      <c r="G2" s="47">
        <f>AVERAGE(C2:C10)</f>
        <v>14.86881574361664</v>
      </c>
      <c r="H2" s="47">
        <f>STDEV(C2:C10)</f>
        <v>0.65727343214183609</v>
      </c>
      <c r="I2" s="76">
        <f>H2/SQRT(9)</f>
        <v>0.2190911440472787</v>
      </c>
    </row>
    <row r="3" spans="1:9" x14ac:dyDescent="0.25">
      <c r="A3" s="35" t="s">
        <v>555</v>
      </c>
      <c r="B3" s="5">
        <v>5.9952053587167287</v>
      </c>
      <c r="C3" s="36">
        <v>15.147641893546407</v>
      </c>
      <c r="E3" s="77"/>
      <c r="F3" s="72" t="s">
        <v>4</v>
      </c>
      <c r="G3" s="5">
        <f>AVERAGE(C11:C19)</f>
        <v>17.498965729783315</v>
      </c>
      <c r="H3" s="5">
        <f>STDEV(C11:C19)</f>
        <v>1.1456105858868799</v>
      </c>
      <c r="I3" s="36">
        <f t="shared" ref="I3:I22" si="0">H3/SQRT(9)</f>
        <v>0.38187019529562666</v>
      </c>
    </row>
    <row r="4" spans="1:9" x14ac:dyDescent="0.25">
      <c r="A4" s="35" t="s">
        <v>555</v>
      </c>
      <c r="B4" s="5">
        <v>6.0163581879076329</v>
      </c>
      <c r="C4" s="36">
        <v>15.201087182314255</v>
      </c>
      <c r="E4" s="77"/>
      <c r="F4" s="72" t="s">
        <v>5</v>
      </c>
      <c r="G4" s="5">
        <f>AVERAGE(C20:C28)</f>
        <v>16.48391688968222</v>
      </c>
      <c r="H4" s="5">
        <f>STDEV(C20:C28)</f>
        <v>0.96030769270034577</v>
      </c>
      <c r="I4" s="36">
        <f t="shared" si="0"/>
        <v>0.32010256423344857</v>
      </c>
    </row>
    <row r="5" spans="1:9" x14ac:dyDescent="0.25">
      <c r="A5" s="35" t="s">
        <v>556</v>
      </c>
      <c r="B5" s="5">
        <v>5.4628591574123044</v>
      </c>
      <c r="C5" s="36">
        <v>13.802602126222201</v>
      </c>
      <c r="E5" s="77"/>
      <c r="F5" s="72" t="s">
        <v>6</v>
      </c>
      <c r="G5" s="5">
        <f>AVERAGE(C29:C36)</f>
        <v>16.400927506079469</v>
      </c>
      <c r="H5" s="5">
        <f>STDEV(C29:C36)</f>
        <v>2.3915179066830152</v>
      </c>
      <c r="I5" s="36">
        <f t="shared" si="0"/>
        <v>0.79717263556100504</v>
      </c>
    </row>
    <row r="6" spans="1:9" x14ac:dyDescent="0.25">
      <c r="A6" s="35" t="s">
        <v>556</v>
      </c>
      <c r="B6" s="5">
        <v>5.6215053763440865</v>
      </c>
      <c r="C6" s="36">
        <v>14.203441791981069</v>
      </c>
      <c r="E6" s="77"/>
      <c r="F6" s="72" t="s">
        <v>7</v>
      </c>
      <c r="G6" s="5">
        <f>AVERAGE(C37:C46)</f>
        <v>23.818388678884965</v>
      </c>
      <c r="H6" s="5">
        <f>STDEV(C37:C46)</f>
        <v>3.1005239259127837</v>
      </c>
      <c r="I6" s="36">
        <f t="shared" si="0"/>
        <v>1.0335079753042613</v>
      </c>
    </row>
    <row r="7" spans="1:9" x14ac:dyDescent="0.25">
      <c r="A7" s="35" t="s">
        <v>556</v>
      </c>
      <c r="B7" s="5">
        <v>5.5968270756213645</v>
      </c>
      <c r="C7" s="36">
        <v>14.141088955085246</v>
      </c>
      <c r="E7" s="77"/>
      <c r="F7" s="72" t="s">
        <v>8</v>
      </c>
      <c r="G7" s="5">
        <f>AVERAGE(C47:C55)</f>
        <v>21.4507366407707</v>
      </c>
      <c r="H7" s="5">
        <f>STDEV(C47:C55)</f>
        <v>1.2560042445829582</v>
      </c>
      <c r="I7" s="36">
        <f t="shared" si="0"/>
        <v>0.41866808152765272</v>
      </c>
    </row>
    <row r="8" spans="1:9" x14ac:dyDescent="0.25">
      <c r="A8" s="35" t="s">
        <v>557</v>
      </c>
      <c r="B8" s="5">
        <v>6.0625579058699106</v>
      </c>
      <c r="C8" s="36">
        <v>15.317816592134712</v>
      </c>
      <c r="E8" s="77"/>
      <c r="F8" s="72" t="s">
        <v>9</v>
      </c>
      <c r="G8" s="5">
        <f>AVERAGE(C56:C64)</f>
        <v>19.373070911106659</v>
      </c>
      <c r="H8" s="5">
        <f>STDEV(C56:C64)</f>
        <v>1.0242354001772513</v>
      </c>
      <c r="I8" s="36">
        <f t="shared" si="0"/>
        <v>0.34141180005908378</v>
      </c>
    </row>
    <row r="9" spans="1:9" x14ac:dyDescent="0.25">
      <c r="A9" s="35" t="s">
        <v>557</v>
      </c>
      <c r="B9" s="5">
        <v>6.1800001762735768</v>
      </c>
      <c r="C9" s="36">
        <v>15.614549289147872</v>
      </c>
      <c r="E9" s="77"/>
      <c r="F9" s="72" t="s">
        <v>10</v>
      </c>
      <c r="G9" s="5">
        <f>AVERAGE(C65:C73)</f>
        <v>16.480601676908179</v>
      </c>
      <c r="H9" s="5">
        <f>STDEV(C65:C73)</f>
        <v>1.3357116604471111</v>
      </c>
      <c r="I9" s="36">
        <f t="shared" si="0"/>
        <v>0.44523722014903705</v>
      </c>
    </row>
    <row r="10" spans="1:9" x14ac:dyDescent="0.25">
      <c r="A10" s="35" t="s">
        <v>557</v>
      </c>
      <c r="B10" s="5">
        <v>6.1353721135201846</v>
      </c>
      <c r="C10" s="36">
        <v>15.501790864282873</v>
      </c>
      <c r="E10" s="77"/>
      <c r="F10" s="72" t="s">
        <v>11</v>
      </c>
      <c r="G10" s="5">
        <f>AVERAGE(C74:C82)</f>
        <v>19.589787519365888</v>
      </c>
      <c r="H10" s="5">
        <f>STDEV(C74:C82)</f>
        <v>1.3853315983545949</v>
      </c>
      <c r="I10" s="36">
        <f t="shared" si="0"/>
        <v>0.46177719945153162</v>
      </c>
    </row>
    <row r="11" spans="1:9" x14ac:dyDescent="0.25">
      <c r="A11" s="35" t="s">
        <v>558</v>
      </c>
      <c r="B11" s="5">
        <v>7.1938656795346381</v>
      </c>
      <c r="C11" s="36">
        <v>16.125112648920673</v>
      </c>
      <c r="E11" s="78"/>
      <c r="F11" s="73" t="s">
        <v>12</v>
      </c>
      <c r="G11" s="5">
        <f>AVERAGE(C83:C91)</f>
        <v>19.250490903041317</v>
      </c>
      <c r="H11" s="5">
        <f>STDEV(C83:C91)</f>
        <v>0.33240017986473014</v>
      </c>
      <c r="I11" s="36">
        <f t="shared" si="0"/>
        <v>0.11080005995491005</v>
      </c>
    </row>
    <row r="12" spans="1:9" x14ac:dyDescent="0.25">
      <c r="A12" s="35" t="s">
        <v>558</v>
      </c>
      <c r="B12" s="5">
        <v>7.1780010576414597</v>
      </c>
      <c r="C12" s="36">
        <v>16.089551960612603</v>
      </c>
      <c r="E12" s="78"/>
      <c r="F12" s="73" t="s">
        <v>13</v>
      </c>
      <c r="G12" s="5">
        <f>AVERAGE(C92:C100)</f>
        <v>16.978143684008337</v>
      </c>
      <c r="H12" s="5">
        <f>STDEV(C92:C100)</f>
        <v>1.719926303109286</v>
      </c>
      <c r="I12" s="36">
        <f t="shared" si="0"/>
        <v>0.57330876770309536</v>
      </c>
    </row>
    <row r="13" spans="1:9" x14ac:dyDescent="0.25">
      <c r="A13" s="35" t="s">
        <v>558</v>
      </c>
      <c r="B13" s="5">
        <v>7.2449850167459902</v>
      </c>
      <c r="C13" s="36">
        <v>16.239697089024443</v>
      </c>
      <c r="E13" s="78"/>
      <c r="F13" s="73" t="s">
        <v>14</v>
      </c>
      <c r="G13" s="5">
        <f>AVERAGE(C101:C109)</f>
        <v>17.69226278592329</v>
      </c>
      <c r="H13" s="5">
        <f>STDEV(C101:C109)</f>
        <v>1.0947818231875561</v>
      </c>
      <c r="I13" s="36">
        <f t="shared" si="0"/>
        <v>0.36492727439585204</v>
      </c>
    </row>
    <row r="14" spans="1:9" x14ac:dyDescent="0.25">
      <c r="A14" s="35" t="s">
        <v>559</v>
      </c>
      <c r="B14" s="5">
        <v>8.2074387449321353</v>
      </c>
      <c r="C14" s="36">
        <v>18.397045513047175</v>
      </c>
      <c r="E14" s="78"/>
      <c r="F14" s="73" t="s">
        <v>15</v>
      </c>
      <c r="G14" s="5">
        <f>AVERAGE(C110:C118)</f>
        <v>25.775485476060933</v>
      </c>
      <c r="H14" s="5">
        <f>STDEV(C110:C118)</f>
        <v>2.6954543009523033</v>
      </c>
      <c r="I14" s="36">
        <f t="shared" si="0"/>
        <v>0.89848476698410107</v>
      </c>
    </row>
    <row r="15" spans="1:9" x14ac:dyDescent="0.25">
      <c r="A15" s="35" t="s">
        <v>559</v>
      </c>
      <c r="B15" s="5">
        <v>8.3925260003525484</v>
      </c>
      <c r="C15" s="36">
        <v>18.811920209974623</v>
      </c>
      <c r="E15" s="78"/>
      <c r="F15" s="73" t="s">
        <v>16</v>
      </c>
      <c r="G15" s="5">
        <f>AVERAGE(C119:C127)</f>
        <v>20.680995834350796</v>
      </c>
      <c r="H15" s="5">
        <f>STDEV(C119:C127)</f>
        <v>0.33975503202705631</v>
      </c>
      <c r="I15" s="36">
        <f t="shared" si="0"/>
        <v>0.1132516773423521</v>
      </c>
    </row>
    <row r="16" spans="1:9" x14ac:dyDescent="0.25">
      <c r="A16" s="35" t="s">
        <v>559</v>
      </c>
      <c r="B16" s="5">
        <v>8.3978142076502742</v>
      </c>
      <c r="C16" s="36">
        <v>18.82377377274398</v>
      </c>
      <c r="E16" s="78"/>
      <c r="F16" s="73" t="s">
        <v>17</v>
      </c>
      <c r="G16" s="5">
        <f>AVERAGE(C128:C136)</f>
        <v>21.29883067124242</v>
      </c>
      <c r="H16" s="5">
        <f>STDEV(C128:C136)</f>
        <v>0.6332404002440597</v>
      </c>
      <c r="I16" s="36">
        <f t="shared" si="0"/>
        <v>0.21108013341468657</v>
      </c>
    </row>
    <row r="17" spans="1:9" x14ac:dyDescent="0.25">
      <c r="A17" s="35" t="s">
        <v>560</v>
      </c>
      <c r="B17" s="5">
        <v>7.6362843292790421</v>
      </c>
      <c r="C17" s="36">
        <v>17.116797910074084</v>
      </c>
      <c r="E17" s="78"/>
      <c r="F17" s="73" t="s">
        <v>18</v>
      </c>
      <c r="G17" s="5">
        <f>AVERAGE(C137:C145)</f>
        <v>19.282881738170889</v>
      </c>
      <c r="H17" s="5">
        <f>STDEV(C137:C145)</f>
        <v>1.3635085554720681</v>
      </c>
      <c r="I17" s="36">
        <f t="shared" si="0"/>
        <v>0.45450285182402267</v>
      </c>
    </row>
    <row r="18" spans="1:9" x14ac:dyDescent="0.25">
      <c r="A18" s="35" t="s">
        <v>560</v>
      </c>
      <c r="B18" s="5">
        <v>7.8594246430460073</v>
      </c>
      <c r="C18" s="36">
        <v>17.61696886909602</v>
      </c>
      <c r="E18" s="78"/>
      <c r="F18" s="73" t="s">
        <v>19</v>
      </c>
      <c r="G18" s="5">
        <f>AVERAGE(C146:C151)</f>
        <v>20.179853539970882</v>
      </c>
      <c r="H18" s="5">
        <f>STDEV(C146:C151)</f>
        <v>1.2756542966752351</v>
      </c>
      <c r="I18" s="36">
        <f>H18/SQRT(6)</f>
        <v>0.52078368584054635</v>
      </c>
    </row>
    <row r="19" spans="1:9" x14ac:dyDescent="0.25">
      <c r="A19" s="35" t="s">
        <v>560</v>
      </c>
      <c r="B19" s="5">
        <v>8.1506814736471007</v>
      </c>
      <c r="C19" s="36">
        <v>18.269823594556232</v>
      </c>
      <c r="E19" s="78"/>
      <c r="F19" s="73" t="s">
        <v>20</v>
      </c>
      <c r="G19" s="5">
        <f>AVERAGE(C152:C160)</f>
        <v>18.576087679377547</v>
      </c>
      <c r="H19" s="5">
        <f>STDEV(C152:C160)</f>
        <v>1.3220420678023983</v>
      </c>
      <c r="I19" s="36">
        <f t="shared" si="0"/>
        <v>0.44068068926746612</v>
      </c>
    </row>
    <row r="20" spans="1:9" x14ac:dyDescent="0.25">
      <c r="A20" s="35" t="s">
        <v>561</v>
      </c>
      <c r="B20" s="5">
        <v>6.2684294024325755</v>
      </c>
      <c r="C20" s="36">
        <v>15.942451602925154</v>
      </c>
      <c r="E20" s="78"/>
      <c r="F20" s="73" t="s">
        <v>21</v>
      </c>
      <c r="G20" s="5">
        <f>AVERAGE(C161:C169)</f>
        <v>29.588405509899822</v>
      </c>
      <c r="H20" s="5">
        <f>STDEV(C161:C169)</f>
        <v>5.2037235974306864</v>
      </c>
      <c r="I20" s="36">
        <f t="shared" si="0"/>
        <v>1.7345745324768955</v>
      </c>
    </row>
    <row r="21" spans="1:9" x14ac:dyDescent="0.25">
      <c r="A21" s="35" t="s">
        <v>561</v>
      </c>
      <c r="B21" s="5">
        <v>6.3389388330689229</v>
      </c>
      <c r="C21" s="36">
        <v>16.121777732853896</v>
      </c>
      <c r="E21" s="78"/>
      <c r="F21" s="73" t="s">
        <v>22</v>
      </c>
      <c r="G21" s="5">
        <f>AVERAGE(C170:C178)</f>
        <v>18.874872115652632</v>
      </c>
      <c r="H21" s="5">
        <f>STDEV(C170:C178)</f>
        <v>1.3426531705151787</v>
      </c>
      <c r="I21" s="36">
        <f t="shared" si="0"/>
        <v>0.44755105683839291</v>
      </c>
    </row>
    <row r="22" spans="1:9" ht="15.75" thickBot="1" x14ac:dyDescent="0.3">
      <c r="A22" s="35" t="s">
        <v>561</v>
      </c>
      <c r="B22" s="5">
        <v>6.4658558082143491</v>
      </c>
      <c r="C22" s="36">
        <v>16.444564766725634</v>
      </c>
      <c r="E22" s="78"/>
      <c r="F22" s="74" t="s">
        <v>23</v>
      </c>
      <c r="G22" s="38">
        <f>AVERAGE(C179:C187)</f>
        <v>20.116426827606421</v>
      </c>
      <c r="H22" s="38">
        <f>STDEV(C179:C187)</f>
        <v>0.72083450683648631</v>
      </c>
      <c r="I22" s="39">
        <f t="shared" si="0"/>
        <v>0.24027816894549545</v>
      </c>
    </row>
    <row r="23" spans="1:9" x14ac:dyDescent="0.25">
      <c r="A23" s="35" t="s">
        <v>562</v>
      </c>
      <c r="B23" s="5">
        <v>6.0304600740349024</v>
      </c>
      <c r="C23" s="36">
        <v>15.337225914415646</v>
      </c>
    </row>
    <row r="24" spans="1:9" x14ac:dyDescent="0.25">
      <c r="A24" s="35" t="s">
        <v>562</v>
      </c>
      <c r="B24" s="5">
        <v>6.1926317644985023</v>
      </c>
      <c r="C24" s="36">
        <v>15.749676013251756</v>
      </c>
    </row>
    <row r="25" spans="1:9" x14ac:dyDescent="0.25">
      <c r="A25" s="35" t="s">
        <v>562</v>
      </c>
      <c r="B25" s="5">
        <v>6.175004406839415</v>
      </c>
      <c r="C25" s="36">
        <v>15.70484448076957</v>
      </c>
    </row>
    <row r="26" spans="1:9" x14ac:dyDescent="0.25">
      <c r="A26" s="35" t="s">
        <v>563</v>
      </c>
      <c r="B26" s="5">
        <v>6.8289793759915396</v>
      </c>
      <c r="C26" s="36">
        <v>17.368094335858668</v>
      </c>
    </row>
    <row r="27" spans="1:9" x14ac:dyDescent="0.25">
      <c r="A27" s="35" t="s">
        <v>563</v>
      </c>
      <c r="B27" s="5">
        <v>6.9841001233915039</v>
      </c>
      <c r="C27" s="36">
        <v>17.762611821701899</v>
      </c>
    </row>
    <row r="28" spans="1:9" x14ac:dyDescent="0.25">
      <c r="A28" s="35" t="s">
        <v>563</v>
      </c>
      <c r="B28" s="5">
        <v>7.0475586109642165</v>
      </c>
      <c r="C28" s="36">
        <v>17.92400533863777</v>
      </c>
    </row>
    <row r="29" spans="1:9" x14ac:dyDescent="0.25">
      <c r="A29" s="35" t="s">
        <v>564</v>
      </c>
      <c r="B29" s="5">
        <v>7.4582760444209422</v>
      </c>
      <c r="C29" s="36">
        <v>18.948594180943644</v>
      </c>
    </row>
    <row r="30" spans="1:9" x14ac:dyDescent="0.25">
      <c r="A30" s="35" t="s">
        <v>564</v>
      </c>
      <c r="B30" s="5">
        <v>7.6433632998413543</v>
      </c>
      <c r="C30" s="36">
        <v>19.418829295618639</v>
      </c>
    </row>
    <row r="31" spans="1:9" x14ac:dyDescent="0.25">
      <c r="A31" s="35" t="s">
        <v>564</v>
      </c>
      <c r="B31" s="5">
        <v>7.6028203772254548</v>
      </c>
      <c r="C31" s="36">
        <v>19.315825413356499</v>
      </c>
    </row>
    <row r="32" spans="1:9" x14ac:dyDescent="0.25">
      <c r="A32" s="35" t="s">
        <v>565</v>
      </c>
      <c r="B32" s="5">
        <v>5.5686233033668255</v>
      </c>
      <c r="C32" s="36">
        <v>14.147717581595112</v>
      </c>
    </row>
    <row r="33" spans="1:3" x14ac:dyDescent="0.25">
      <c r="A33" s="35" t="s">
        <v>565</v>
      </c>
      <c r="B33" s="5">
        <v>5.6444209413008997</v>
      </c>
      <c r="C33" s="36">
        <v>14.34029005712868</v>
      </c>
    </row>
    <row r="34" spans="1:3" x14ac:dyDescent="0.25">
      <c r="A34" s="35" t="s">
        <v>565</v>
      </c>
      <c r="B34" s="5">
        <v>5.6373699982372649</v>
      </c>
      <c r="C34" s="36">
        <v>14.322376338474395</v>
      </c>
    </row>
    <row r="35" spans="1:3" x14ac:dyDescent="0.25">
      <c r="A35" s="35" t="s">
        <v>566</v>
      </c>
      <c r="B35" s="5">
        <v>5.9493742288031024</v>
      </c>
      <c r="C35" s="36">
        <v>15.11505838892653</v>
      </c>
    </row>
    <row r="36" spans="1:3" x14ac:dyDescent="0.25">
      <c r="A36" s="35" t="s">
        <v>566</v>
      </c>
      <c r="B36" s="5">
        <v>6.1397496915212413</v>
      </c>
      <c r="C36" s="36">
        <v>15.59872879259224</v>
      </c>
    </row>
    <row r="37" spans="1:3" x14ac:dyDescent="0.25">
      <c r="A37" s="35" t="s">
        <v>566</v>
      </c>
      <c r="B37" s="5">
        <v>6.1573770491803286</v>
      </c>
      <c r="C37" s="36">
        <v>15.643513089227959</v>
      </c>
    </row>
    <row r="38" spans="1:3" x14ac:dyDescent="0.25">
      <c r="A38" s="35" t="s">
        <v>567</v>
      </c>
      <c r="B38" s="5">
        <v>9.1628415300546457</v>
      </c>
      <c r="C38" s="36">
        <v>23.47142614831797</v>
      </c>
    </row>
    <row r="39" spans="1:3" x14ac:dyDescent="0.25">
      <c r="A39" s="35" t="s">
        <v>567</v>
      </c>
      <c r="B39" s="5">
        <v>9.2897585052000711</v>
      </c>
      <c r="C39" s="36">
        <v>23.796535166008905</v>
      </c>
    </row>
    <row r="40" spans="1:3" x14ac:dyDescent="0.25">
      <c r="A40" s="35" t="s">
        <v>567</v>
      </c>
      <c r="B40" s="5">
        <v>9.2650802044773499</v>
      </c>
      <c r="C40" s="36">
        <v>23.733319523680112</v>
      </c>
    </row>
    <row r="41" spans="1:3" x14ac:dyDescent="0.25">
      <c r="A41" s="35" t="s">
        <v>568</v>
      </c>
      <c r="B41" s="5">
        <v>10.135871672836242</v>
      </c>
      <c r="C41" s="36">
        <v>25.963928617281798</v>
      </c>
    </row>
    <row r="42" spans="1:3" x14ac:dyDescent="0.25">
      <c r="A42" s="35" t="s">
        <v>568</v>
      </c>
      <c r="B42" s="5">
        <v>10.269839591045303</v>
      </c>
      <c r="C42" s="36">
        <v>26.307099247066677</v>
      </c>
    </row>
    <row r="43" spans="1:3" x14ac:dyDescent="0.25">
      <c r="A43" s="35" t="s">
        <v>568</v>
      </c>
      <c r="B43" s="5">
        <v>10.409095716552089</v>
      </c>
      <c r="C43" s="36">
        <v>26.663816085922008</v>
      </c>
    </row>
    <row r="44" spans="1:3" x14ac:dyDescent="0.25">
      <c r="A44" s="35" t="s">
        <v>569</v>
      </c>
      <c r="B44" s="5">
        <v>9.2968094482637067</v>
      </c>
      <c r="C44" s="36">
        <v>23.814596778102846</v>
      </c>
    </row>
    <row r="45" spans="1:3" x14ac:dyDescent="0.25">
      <c r="A45" s="35" t="s">
        <v>569</v>
      </c>
      <c r="B45" s="5">
        <v>9.5418297197250137</v>
      </c>
      <c r="C45" s="36">
        <v>24.442237798367287</v>
      </c>
    </row>
    <row r="46" spans="1:3" x14ac:dyDescent="0.25">
      <c r="A46" s="35" t="s">
        <v>569</v>
      </c>
      <c r="B46" s="5">
        <v>9.5048122686409311</v>
      </c>
      <c r="C46" s="36">
        <v>24.347414334874095</v>
      </c>
    </row>
    <row r="47" spans="1:3" x14ac:dyDescent="0.25">
      <c r="A47" s="35" t="s">
        <v>570</v>
      </c>
      <c r="B47" s="5">
        <v>8.4189670368411775</v>
      </c>
      <c r="C47" s="36">
        <v>21.696550033678729</v>
      </c>
    </row>
    <row r="48" spans="1:3" x14ac:dyDescent="0.25">
      <c r="A48" s="35" t="s">
        <v>570</v>
      </c>
      <c r="B48" s="5">
        <v>8.7732769257888243</v>
      </c>
      <c r="C48" s="36">
        <v>22.609643314521897</v>
      </c>
    </row>
    <row r="49" spans="1:3" x14ac:dyDescent="0.25">
      <c r="A49" s="35" t="s">
        <v>570</v>
      </c>
      <c r="B49" s="5">
        <v>8.6921910805570253</v>
      </c>
      <c r="C49" s="36">
        <v>22.400676693035404</v>
      </c>
    </row>
    <row r="50" spans="1:3" x14ac:dyDescent="0.25">
      <c r="A50" s="35" t="s">
        <v>571</v>
      </c>
      <c r="B50" s="5">
        <v>8.5317821258593334</v>
      </c>
      <c r="C50" s="36">
        <v>21.987286202703419</v>
      </c>
    </row>
    <row r="51" spans="1:3" x14ac:dyDescent="0.25">
      <c r="A51" s="35" t="s">
        <v>571</v>
      </c>
      <c r="B51" s="5">
        <v>8.7098184382161126</v>
      </c>
      <c r="C51" s="36">
        <v>22.446104219445512</v>
      </c>
    </row>
    <row r="52" spans="1:3" x14ac:dyDescent="0.25">
      <c r="A52" s="35" t="s">
        <v>571</v>
      </c>
      <c r="B52" s="5">
        <v>8.6974792878547511</v>
      </c>
      <c r="C52" s="36">
        <v>22.414304950958435</v>
      </c>
    </row>
    <row r="53" spans="1:3" x14ac:dyDescent="0.25">
      <c r="A53" s="35" t="s">
        <v>572</v>
      </c>
      <c r="B53" s="5">
        <v>7.5393618896527412</v>
      </c>
      <c r="C53" s="36">
        <v>19.429716465814355</v>
      </c>
    </row>
    <row r="54" spans="1:3" x14ac:dyDescent="0.25">
      <c r="A54" s="35" t="s">
        <v>572</v>
      </c>
      <c r="B54" s="5">
        <v>7.7350255596686059</v>
      </c>
      <c r="C54" s="36">
        <v>19.933962008966553</v>
      </c>
    </row>
    <row r="55" spans="1:3" x14ac:dyDescent="0.25">
      <c r="A55" s="35" t="s">
        <v>572</v>
      </c>
      <c r="B55" s="5">
        <v>7.814348669134497</v>
      </c>
      <c r="C55" s="36">
        <v>20.138385877812034</v>
      </c>
    </row>
    <row r="56" spans="1:3" x14ac:dyDescent="0.25">
      <c r="A56" s="35" t="s">
        <v>573</v>
      </c>
      <c r="B56" s="5">
        <v>7.0123038956460428</v>
      </c>
      <c r="C56" s="36">
        <v>18.01406807888943</v>
      </c>
    </row>
    <row r="57" spans="1:3" x14ac:dyDescent="0.25">
      <c r="A57" s="35" t="s">
        <v>573</v>
      </c>
      <c r="B57" s="5">
        <v>7.1480345496210118</v>
      </c>
      <c r="C57" s="36">
        <v>18.362749664497183</v>
      </c>
    </row>
    <row r="58" spans="1:3" x14ac:dyDescent="0.25">
      <c r="A58" s="35" t="s">
        <v>573</v>
      </c>
      <c r="B58" s="5">
        <v>7.1638991715141902</v>
      </c>
      <c r="C58" s="36">
        <v>18.403504655022765</v>
      </c>
    </row>
    <row r="59" spans="1:3" x14ac:dyDescent="0.25">
      <c r="A59" s="35" t="s">
        <v>574</v>
      </c>
      <c r="B59" s="5">
        <v>7.9254010223867448</v>
      </c>
      <c r="C59" s="36">
        <v>20.359744200250674</v>
      </c>
    </row>
    <row r="60" spans="1:3" x14ac:dyDescent="0.25">
      <c r="A60" s="35" t="s">
        <v>574</v>
      </c>
      <c r="B60" s="5">
        <v>8.0452670544685354</v>
      </c>
      <c r="C60" s="36">
        <v>20.667670795332842</v>
      </c>
    </row>
    <row r="61" spans="1:3" x14ac:dyDescent="0.25">
      <c r="A61" s="35" t="s">
        <v>574</v>
      </c>
      <c r="B61" s="5">
        <v>8.0417415829367176</v>
      </c>
      <c r="C61" s="36">
        <v>20.6586141307716</v>
      </c>
    </row>
    <row r="62" spans="1:3" x14ac:dyDescent="0.25">
      <c r="A62" s="35" t="s">
        <v>575</v>
      </c>
      <c r="B62" s="5">
        <v>7.3542746342323291</v>
      </c>
      <c r="C62" s="36">
        <v>18.892564541329744</v>
      </c>
    </row>
    <row r="63" spans="1:3" x14ac:dyDescent="0.25">
      <c r="A63" s="35" t="s">
        <v>575</v>
      </c>
      <c r="B63" s="5">
        <v>7.5517010400141027</v>
      </c>
      <c r="C63" s="36">
        <v>19.399737756759198</v>
      </c>
    </row>
    <row r="64" spans="1:3" x14ac:dyDescent="0.25">
      <c r="A64" s="35" t="s">
        <v>575</v>
      </c>
      <c r="B64" s="5">
        <v>7.6292614137140848</v>
      </c>
      <c r="C64" s="36">
        <v>19.598984377106486</v>
      </c>
    </row>
    <row r="65" spans="1:3" x14ac:dyDescent="0.25">
      <c r="A65" s="35" t="s">
        <v>576</v>
      </c>
      <c r="B65" s="5">
        <v>6.7831482460779133</v>
      </c>
      <c r="C65" s="36">
        <v>17.202317057162972</v>
      </c>
    </row>
    <row r="66" spans="1:3" x14ac:dyDescent="0.25">
      <c r="A66" s="35" t="s">
        <v>576</v>
      </c>
      <c r="B66" s="5">
        <v>7.1762383218755517</v>
      </c>
      <c r="C66" s="36">
        <v>18.199208157074445</v>
      </c>
    </row>
    <row r="67" spans="1:3" x14ac:dyDescent="0.25">
      <c r="A67" s="35" t="s">
        <v>576</v>
      </c>
      <c r="B67" s="5">
        <v>7.0405076679005818</v>
      </c>
      <c r="C67" s="36">
        <v>17.854990153965996</v>
      </c>
    </row>
    <row r="68" spans="1:3" x14ac:dyDescent="0.25">
      <c r="A68" s="35" t="s">
        <v>577</v>
      </c>
      <c r="B68" s="5">
        <v>5.9211704565485634</v>
      </c>
      <c r="C68" s="36">
        <v>15.016309219240501</v>
      </c>
    </row>
    <row r="69" spans="1:3" x14ac:dyDescent="0.25">
      <c r="A69" s="35" t="s">
        <v>577</v>
      </c>
      <c r="B69" s="5">
        <v>6.874810505905165</v>
      </c>
      <c r="C69" s="36">
        <v>17.43477596835309</v>
      </c>
    </row>
    <row r="70" spans="1:3" x14ac:dyDescent="0.25">
      <c r="A70" s="35" t="s">
        <v>577</v>
      </c>
      <c r="B70" s="5">
        <v>6.765520888418826</v>
      </c>
      <c r="C70" s="36">
        <v>17.157613420395638</v>
      </c>
    </row>
    <row r="71" spans="1:3" x14ac:dyDescent="0.25">
      <c r="A71" s="35" t="s">
        <v>578</v>
      </c>
      <c r="B71" s="5">
        <v>5.8753393266349381</v>
      </c>
      <c r="C71" s="36">
        <v>14.900079763645444</v>
      </c>
    </row>
    <row r="72" spans="1:3" x14ac:dyDescent="0.25">
      <c r="A72" s="35" t="s">
        <v>578</v>
      </c>
      <c r="B72" s="5">
        <v>6.0604265820553502</v>
      </c>
      <c r="C72" s="36">
        <v>15.369467949702415</v>
      </c>
    </row>
    <row r="73" spans="1:3" x14ac:dyDescent="0.25">
      <c r="A73" s="35" t="s">
        <v>578</v>
      </c>
      <c r="B73" s="5">
        <v>5.9899171514190028</v>
      </c>
      <c r="C73" s="36">
        <v>15.190653402633092</v>
      </c>
    </row>
    <row r="74" spans="1:3" x14ac:dyDescent="0.25">
      <c r="A74" s="35" t="s">
        <v>579</v>
      </c>
      <c r="B74" s="5">
        <v>8.084047241318526</v>
      </c>
      <c r="C74" s="36">
        <v>20.577933895167391</v>
      </c>
    </row>
    <row r="75" spans="1:3" x14ac:dyDescent="0.25">
      <c r="A75" s="35" t="s">
        <v>579</v>
      </c>
      <c r="B75" s="5">
        <v>8.2797109113343907</v>
      </c>
      <c r="C75" s="36">
        <v>21.075995564907906</v>
      </c>
    </row>
    <row r="76" spans="1:3" x14ac:dyDescent="0.25">
      <c r="A76" s="35" t="s">
        <v>579</v>
      </c>
      <c r="B76" s="5">
        <v>8.4207297726070873</v>
      </c>
      <c r="C76" s="36">
        <v>21.434958930486658</v>
      </c>
    </row>
    <row r="77" spans="1:3" x14ac:dyDescent="0.25">
      <c r="A77" s="35" t="s">
        <v>580</v>
      </c>
      <c r="B77" s="5">
        <v>6.8659968270756222</v>
      </c>
      <c r="C77" s="36">
        <v>17.477387824980944</v>
      </c>
    </row>
    <row r="78" spans="1:3" x14ac:dyDescent="0.25">
      <c r="A78" s="35" t="s">
        <v>580</v>
      </c>
      <c r="B78" s="5">
        <v>7.1022034197073864</v>
      </c>
      <c r="C78" s="36">
        <v>18.07865146232535</v>
      </c>
    </row>
    <row r="79" spans="1:3" x14ac:dyDescent="0.25">
      <c r="A79" s="35" t="s">
        <v>580</v>
      </c>
      <c r="B79" s="5">
        <v>7.1797637934073686</v>
      </c>
      <c r="C79" s="36">
        <v>18.276081313393661</v>
      </c>
    </row>
    <row r="80" spans="1:3" x14ac:dyDescent="0.25">
      <c r="A80" s="35" t="s">
        <v>581</v>
      </c>
      <c r="B80" s="5">
        <v>7.6574651859686238</v>
      </c>
      <c r="C80" s="36">
        <v>19.492069714291677</v>
      </c>
    </row>
    <row r="81" spans="1:3" x14ac:dyDescent="0.25">
      <c r="A81" s="35" t="s">
        <v>581</v>
      </c>
      <c r="B81" s="5">
        <v>7.8813326282390275</v>
      </c>
      <c r="C81" s="36">
        <v>20.061924057147937</v>
      </c>
    </row>
    <row r="82" spans="1:3" x14ac:dyDescent="0.25">
      <c r="A82" s="35" t="s">
        <v>581</v>
      </c>
      <c r="B82" s="5">
        <v>7.7914331041776839</v>
      </c>
      <c r="C82" s="36">
        <v>19.833084911591484</v>
      </c>
    </row>
    <row r="83" spans="1:3" x14ac:dyDescent="0.25">
      <c r="A83" s="35" t="s">
        <v>582</v>
      </c>
      <c r="B83" s="5">
        <v>7.4459368940595807</v>
      </c>
      <c r="C83" s="36">
        <v>18.792260280308842</v>
      </c>
    </row>
    <row r="84" spans="1:3" x14ac:dyDescent="0.25">
      <c r="A84" s="35" t="s">
        <v>582</v>
      </c>
      <c r="B84" s="5">
        <v>7.6592279217345327</v>
      </c>
      <c r="C84" s="36">
        <v>19.330570040994569</v>
      </c>
    </row>
    <row r="85" spans="1:3" x14ac:dyDescent="0.25">
      <c r="A85" s="35" t="s">
        <v>582</v>
      </c>
      <c r="B85" s="5">
        <v>7.6486515071390802</v>
      </c>
      <c r="C85" s="36">
        <v>19.30387699501015</v>
      </c>
    </row>
    <row r="86" spans="1:3" x14ac:dyDescent="0.25">
      <c r="A86" s="35" t="s">
        <v>583</v>
      </c>
      <c r="B86" s="5">
        <v>7.4970562312709328</v>
      </c>
      <c r="C86" s="36">
        <v>18.921276669233521</v>
      </c>
    </row>
    <row r="87" spans="1:3" x14ac:dyDescent="0.25">
      <c r="A87" s="35" t="s">
        <v>583</v>
      </c>
      <c r="B87" s="5">
        <v>7.5781420765027327</v>
      </c>
      <c r="C87" s="36">
        <v>19.125923355114043</v>
      </c>
    </row>
    <row r="88" spans="1:3" x14ac:dyDescent="0.25">
      <c r="A88" s="35" t="s">
        <v>583</v>
      </c>
      <c r="B88" s="5">
        <v>7.5305482108231985</v>
      </c>
      <c r="C88" s="36">
        <v>19.005804648184171</v>
      </c>
    </row>
    <row r="89" spans="1:3" x14ac:dyDescent="0.25">
      <c r="A89" s="35" t="s">
        <v>584</v>
      </c>
      <c r="B89" s="5">
        <v>7.6486515071390802</v>
      </c>
      <c r="C89" s="36">
        <v>19.30387699501015</v>
      </c>
    </row>
    <row r="90" spans="1:3" x14ac:dyDescent="0.25">
      <c r="A90" s="35" t="s">
        <v>584</v>
      </c>
      <c r="B90" s="5">
        <v>7.8443151771549449</v>
      </c>
      <c r="C90" s="36">
        <v>19.797698345721852</v>
      </c>
    </row>
    <row r="91" spans="1:3" x14ac:dyDescent="0.25">
      <c r="A91" s="35" t="s">
        <v>584</v>
      </c>
      <c r="B91" s="5">
        <v>7.7949585757095017</v>
      </c>
      <c r="C91" s="36">
        <v>19.673130797794578</v>
      </c>
    </row>
    <row r="92" spans="1:3" x14ac:dyDescent="0.25">
      <c r="A92" s="35" t="s">
        <v>585</v>
      </c>
      <c r="B92" s="5">
        <v>6.282531288559845</v>
      </c>
      <c r="C92" s="36">
        <v>15.91954453505331</v>
      </c>
    </row>
    <row r="93" spans="1:3" x14ac:dyDescent="0.25">
      <c r="A93" s="35" t="s">
        <v>585</v>
      </c>
      <c r="B93" s="5">
        <v>6.5134496738938834</v>
      </c>
      <c r="C93" s="36">
        <v>16.504677397977819</v>
      </c>
    </row>
    <row r="94" spans="1:3" x14ac:dyDescent="0.25">
      <c r="A94" s="35" t="s">
        <v>585</v>
      </c>
      <c r="B94" s="5">
        <v>6.4517539220870797</v>
      </c>
      <c r="C94" s="36">
        <v>16.348344190326234</v>
      </c>
    </row>
    <row r="95" spans="1:3" x14ac:dyDescent="0.25">
      <c r="A95" s="35" t="s">
        <v>586</v>
      </c>
      <c r="B95" s="5">
        <v>5.931746871144016</v>
      </c>
      <c r="C95" s="36">
        <v>15.030678582977147</v>
      </c>
    </row>
    <row r="96" spans="1:3" x14ac:dyDescent="0.25">
      <c r="A96" s="35" t="s">
        <v>586</v>
      </c>
      <c r="B96" s="5">
        <v>6.2137845936894065</v>
      </c>
      <c r="C96" s="36">
        <v>15.745344675098686</v>
      </c>
    </row>
    <row r="97" spans="1:3" x14ac:dyDescent="0.25">
      <c r="A97" s="35" t="s">
        <v>586</v>
      </c>
      <c r="B97" s="5">
        <v>6.1820553499030497</v>
      </c>
      <c r="C97" s="36">
        <v>15.664944739735011</v>
      </c>
    </row>
    <row r="98" spans="1:3" x14ac:dyDescent="0.25">
      <c r="A98" s="35" t="s">
        <v>587</v>
      </c>
      <c r="B98" s="5">
        <v>7.4653269874845769</v>
      </c>
      <c r="C98" s="36">
        <v>18.916675458888012</v>
      </c>
    </row>
    <row r="99" spans="1:3" x14ac:dyDescent="0.25">
      <c r="A99" s="35" t="s">
        <v>587</v>
      </c>
      <c r="B99" s="5">
        <v>7.6504142429049891</v>
      </c>
      <c r="C99" s="36">
        <v>19.38567508184277</v>
      </c>
    </row>
    <row r="100" spans="1:3" x14ac:dyDescent="0.25">
      <c r="A100" s="35" t="s">
        <v>587</v>
      </c>
      <c r="B100" s="5">
        <v>7.6116340560549975</v>
      </c>
      <c r="C100" s="36">
        <v>19.287408494176056</v>
      </c>
    </row>
    <row r="101" spans="1:3" x14ac:dyDescent="0.25">
      <c r="A101" s="35" t="s">
        <v>588</v>
      </c>
      <c r="B101" s="5">
        <v>6.8113520183324523</v>
      </c>
      <c r="C101" s="36">
        <v>17.223258638027456</v>
      </c>
    </row>
    <row r="102" spans="1:3" x14ac:dyDescent="0.25">
      <c r="A102" s="35" t="s">
        <v>588</v>
      </c>
      <c r="B102" s="5">
        <v>6.9893883306892297</v>
      </c>
      <c r="C102" s="36">
        <v>17.673443189703608</v>
      </c>
    </row>
    <row r="103" spans="1:3" x14ac:dyDescent="0.25">
      <c r="A103" s="35" t="s">
        <v>588</v>
      </c>
      <c r="B103" s="5">
        <v>7.0405076679005818</v>
      </c>
      <c r="C103" s="36">
        <v>17.802704100580918</v>
      </c>
    </row>
    <row r="104" spans="1:3" x14ac:dyDescent="0.25">
      <c r="A104" s="35" t="s">
        <v>589</v>
      </c>
      <c r="B104" s="5">
        <v>6.3988718491098187</v>
      </c>
      <c r="C104" s="36">
        <v>16.180256805431231</v>
      </c>
    </row>
    <row r="105" spans="1:3" x14ac:dyDescent="0.25">
      <c r="A105" s="35" t="s">
        <v>589</v>
      </c>
      <c r="B105" s="5">
        <v>6.6015864621893181</v>
      </c>
      <c r="C105" s="36">
        <v>16.692843176151598</v>
      </c>
    </row>
    <row r="106" spans="1:3" x14ac:dyDescent="0.25">
      <c r="A106" s="35" t="s">
        <v>589</v>
      </c>
      <c r="B106" s="5">
        <v>6.6068746694870439</v>
      </c>
      <c r="C106" s="36">
        <v>16.706214994518216</v>
      </c>
    </row>
    <row r="107" spans="1:3" x14ac:dyDescent="0.25">
      <c r="A107" s="35" t="s">
        <v>590</v>
      </c>
      <c r="B107" s="5">
        <v>7.410682178741407</v>
      </c>
      <c r="C107" s="36">
        <v>18.738731386244194</v>
      </c>
    </row>
    <row r="108" spans="1:3" x14ac:dyDescent="0.25">
      <c r="A108" s="35" t="s">
        <v>590</v>
      </c>
      <c r="B108" s="5">
        <v>7.5393618896527412</v>
      </c>
      <c r="C108" s="36">
        <v>19.064112299831908</v>
      </c>
    </row>
    <row r="109" spans="1:3" x14ac:dyDescent="0.25">
      <c r="A109" s="35" t="s">
        <v>590</v>
      </c>
      <c r="B109" s="5">
        <v>7.5728538692050069</v>
      </c>
      <c r="C109" s="36">
        <v>19.148800482820491</v>
      </c>
    </row>
    <row r="110" spans="1:3" x14ac:dyDescent="0.25">
      <c r="A110" s="35" t="s">
        <v>591</v>
      </c>
      <c r="B110" s="5">
        <v>11.436770668076855</v>
      </c>
      <c r="C110" s="36">
        <v>29.246120671658129</v>
      </c>
    </row>
    <row r="111" spans="1:3" x14ac:dyDescent="0.25">
      <c r="A111" s="35" t="s">
        <v>591</v>
      </c>
      <c r="B111" s="5">
        <v>11.489652741054117</v>
      </c>
      <c r="C111" s="36">
        <v>29.381350758239947</v>
      </c>
    </row>
    <row r="112" spans="1:3" x14ac:dyDescent="0.25">
      <c r="A112" s="35" t="s">
        <v>591</v>
      </c>
      <c r="B112" s="5">
        <v>11.498466419883661</v>
      </c>
      <c r="C112" s="36">
        <v>29.403889106003582</v>
      </c>
    </row>
    <row r="113" spans="1:3" x14ac:dyDescent="0.25">
      <c r="A113" s="35" t="s">
        <v>592</v>
      </c>
      <c r="B113" s="5">
        <v>9.4448792526000354</v>
      </c>
      <c r="C113" s="36">
        <v>24.15245407707642</v>
      </c>
    </row>
    <row r="114" spans="1:3" x14ac:dyDescent="0.25">
      <c r="A114" s="35" t="s">
        <v>592</v>
      </c>
      <c r="B114" s="5">
        <v>9.4924731182795714</v>
      </c>
      <c r="C114" s="36">
        <v>24.274161155000058</v>
      </c>
    </row>
    <row r="115" spans="1:3" x14ac:dyDescent="0.25">
      <c r="A115" s="35" t="s">
        <v>592</v>
      </c>
      <c r="B115" s="5">
        <v>9.5242023620659264</v>
      </c>
      <c r="C115" s="36">
        <v>24.355299206949141</v>
      </c>
    </row>
    <row r="116" spans="1:3" x14ac:dyDescent="0.25">
      <c r="A116" s="35" t="s">
        <v>593</v>
      </c>
      <c r="B116" s="5">
        <v>9.0878707914683599</v>
      </c>
      <c r="C116" s="36">
        <v>23.239511705659993</v>
      </c>
    </row>
    <row r="117" spans="1:3" x14ac:dyDescent="0.25">
      <c r="A117" s="35" t="s">
        <v>593</v>
      </c>
      <c r="B117" s="5">
        <v>9.3932206945178915</v>
      </c>
      <c r="C117" s="36">
        <v>24.020352763931154</v>
      </c>
    </row>
    <row r="118" spans="1:3" x14ac:dyDescent="0.25">
      <c r="A118" s="35" t="s">
        <v>593</v>
      </c>
      <c r="B118" s="5">
        <v>9.3485926317645003</v>
      </c>
      <c r="C118" s="36">
        <v>23.906229840029987</v>
      </c>
    </row>
    <row r="119" spans="1:3" x14ac:dyDescent="0.25">
      <c r="A119" s="35" t="s">
        <v>594</v>
      </c>
      <c r="B119" s="5">
        <v>8.0435043187026274</v>
      </c>
      <c r="C119" s="36">
        <v>20.61023361672687</v>
      </c>
    </row>
    <row r="120" spans="1:3" x14ac:dyDescent="0.25">
      <c r="A120" s="35" t="s">
        <v>594</v>
      </c>
      <c r="B120" s="5">
        <v>8.1527939361889654</v>
      </c>
      <c r="C120" s="36">
        <v>20.890271329025811</v>
      </c>
    </row>
    <row r="121" spans="1:3" x14ac:dyDescent="0.25">
      <c r="A121" s="35" t="s">
        <v>594</v>
      </c>
      <c r="B121" s="5">
        <v>8.1263528997003363</v>
      </c>
      <c r="C121" s="36">
        <v>20.822520269598648</v>
      </c>
    </row>
    <row r="122" spans="1:3" x14ac:dyDescent="0.25">
      <c r="A122" s="35" t="s">
        <v>595</v>
      </c>
      <c r="B122" s="5">
        <v>7.8249250837299495</v>
      </c>
      <c r="C122" s="36">
        <v>20.050158192128979</v>
      </c>
    </row>
    <row r="123" spans="1:3" x14ac:dyDescent="0.25">
      <c r="A123" s="35" t="s">
        <v>595</v>
      </c>
      <c r="B123" s="5">
        <v>8.0188260179799045</v>
      </c>
      <c r="C123" s="36">
        <v>20.546999294594844</v>
      </c>
    </row>
    <row r="124" spans="1:3" x14ac:dyDescent="0.25">
      <c r="A124" s="35" t="s">
        <v>595</v>
      </c>
      <c r="B124" s="5">
        <v>8.0241142252776321</v>
      </c>
      <c r="C124" s="36">
        <v>20.560549506480285</v>
      </c>
    </row>
    <row r="125" spans="1:3" x14ac:dyDescent="0.25">
      <c r="A125" s="35" t="s">
        <v>596</v>
      </c>
      <c r="B125" s="5">
        <v>8.0011986603208189</v>
      </c>
      <c r="C125" s="36">
        <v>20.501831921643404</v>
      </c>
    </row>
    <row r="126" spans="1:3" x14ac:dyDescent="0.25">
      <c r="A126" s="35" t="s">
        <v>596</v>
      </c>
      <c r="B126" s="5">
        <v>8.1439802573594218</v>
      </c>
      <c r="C126" s="36">
        <v>20.867687642550088</v>
      </c>
    </row>
    <row r="127" spans="1:3" x14ac:dyDescent="0.25">
      <c r="A127" s="35" t="s">
        <v>596</v>
      </c>
      <c r="B127" s="5">
        <v>8.3043892120571137</v>
      </c>
      <c r="C127" s="36">
        <v>21.278710736408218</v>
      </c>
    </row>
    <row r="128" spans="1:3" x14ac:dyDescent="0.25">
      <c r="A128" s="35" t="s">
        <v>597</v>
      </c>
      <c r="B128" s="5">
        <v>8.3202538339502912</v>
      </c>
      <c r="C128" s="36">
        <v>21.29682535444417</v>
      </c>
    </row>
    <row r="129" spans="1:3" x14ac:dyDescent="0.25">
      <c r="A129" s="35" t="s">
        <v>597</v>
      </c>
      <c r="B129" s="5">
        <v>8.4912392032434347</v>
      </c>
      <c r="C129" s="36">
        <v>21.734485745662347</v>
      </c>
    </row>
    <row r="130" spans="1:3" x14ac:dyDescent="0.25">
      <c r="A130" s="35" t="s">
        <v>597</v>
      </c>
      <c r="B130" s="5">
        <v>8.5617486338797821</v>
      </c>
      <c r="C130" s="36">
        <v>21.914964257504895</v>
      </c>
    </row>
    <row r="131" spans="1:3" x14ac:dyDescent="0.25">
      <c r="A131" s="35" t="s">
        <v>598</v>
      </c>
      <c r="B131" s="5">
        <v>8.3660849638639174</v>
      </c>
      <c r="C131" s="36">
        <v>21.414136387141827</v>
      </c>
    </row>
    <row r="132" spans="1:3" x14ac:dyDescent="0.25">
      <c r="A132" s="35" t="s">
        <v>598</v>
      </c>
      <c r="B132" s="5">
        <v>8.5864269346025033</v>
      </c>
      <c r="C132" s="36">
        <v>21.978131736649782</v>
      </c>
    </row>
    <row r="133" spans="1:3" x14ac:dyDescent="0.25">
      <c r="A133" s="35" t="s">
        <v>598</v>
      </c>
      <c r="B133" s="5">
        <v>8.4894764674775249</v>
      </c>
      <c r="C133" s="36">
        <v>21.729973782866281</v>
      </c>
    </row>
    <row r="134" spans="1:3" x14ac:dyDescent="0.25">
      <c r="A134" s="35" t="s">
        <v>599</v>
      </c>
      <c r="B134" s="5">
        <v>7.8813326282390275</v>
      </c>
      <c r="C134" s="36">
        <v>20.173346618224318</v>
      </c>
    </row>
    <row r="135" spans="1:3" x14ac:dyDescent="0.25">
      <c r="A135" s="35" t="s">
        <v>599</v>
      </c>
      <c r="B135" s="5">
        <v>8.1580821434866913</v>
      </c>
      <c r="C135" s="36">
        <v>20.881724777206312</v>
      </c>
    </row>
    <row r="136" spans="1:3" x14ac:dyDescent="0.25">
      <c r="A136" s="35" t="s">
        <v>599</v>
      </c>
      <c r="B136" s="5">
        <v>8.0346906398730837</v>
      </c>
      <c r="C136" s="36">
        <v>20.565887381481861</v>
      </c>
    </row>
    <row r="137" spans="1:3" x14ac:dyDescent="0.25">
      <c r="A137" s="35" t="s">
        <v>600</v>
      </c>
      <c r="B137" s="5">
        <v>8.1210646924026086</v>
      </c>
      <c r="C137" s="36">
        <v>20.880777618823334</v>
      </c>
    </row>
    <row r="138" spans="1:3" x14ac:dyDescent="0.25">
      <c r="A138" s="35" t="s">
        <v>600</v>
      </c>
      <c r="B138" s="5">
        <v>8.1052000705094311</v>
      </c>
      <c r="C138" s="36">
        <v>20.839986706017523</v>
      </c>
    </row>
    <row r="139" spans="1:3" x14ac:dyDescent="0.25">
      <c r="A139" s="35" t="s">
        <v>600</v>
      </c>
      <c r="B139" s="5">
        <v>8.2215406310594048</v>
      </c>
      <c r="C139" s="36">
        <v>21.139120066593492</v>
      </c>
    </row>
    <row r="140" spans="1:3" x14ac:dyDescent="0.25">
      <c r="A140" s="35" t="s">
        <v>601</v>
      </c>
      <c r="B140" s="5">
        <v>6.7708090957165528</v>
      </c>
      <c r="C140" s="36">
        <v>17.409017706684047</v>
      </c>
    </row>
    <row r="141" spans="1:3" x14ac:dyDescent="0.25">
      <c r="A141" s="35" t="s">
        <v>601</v>
      </c>
      <c r="B141" s="5">
        <v>7.0105411598801348</v>
      </c>
      <c r="C141" s="36">
        <v>18.025413722416349</v>
      </c>
    </row>
    <row r="142" spans="1:3" x14ac:dyDescent="0.25">
      <c r="A142" s="35" t="s">
        <v>601</v>
      </c>
      <c r="B142" s="5">
        <v>7.0933897408778428</v>
      </c>
      <c r="C142" s="36">
        <v>18.238432933735599</v>
      </c>
    </row>
    <row r="143" spans="1:3" x14ac:dyDescent="0.25">
      <c r="A143" s="35" t="s">
        <v>602</v>
      </c>
      <c r="B143" s="5">
        <v>7.3331218050414249</v>
      </c>
      <c r="C143" s="36">
        <v>18.854828949467901</v>
      </c>
    </row>
    <row r="144" spans="1:3" x14ac:dyDescent="0.25">
      <c r="A144" s="35" t="s">
        <v>602</v>
      </c>
      <c r="B144" s="5">
        <v>7.4177331218050417</v>
      </c>
      <c r="C144" s="36">
        <v>19.072380484432244</v>
      </c>
    </row>
    <row r="145" spans="1:3" x14ac:dyDescent="0.25">
      <c r="A145" s="35" t="s">
        <v>602</v>
      </c>
      <c r="B145" s="5">
        <v>7.4230213291027676</v>
      </c>
      <c r="C145" s="36">
        <v>19.085977455367516</v>
      </c>
    </row>
    <row r="146" spans="1:3" x14ac:dyDescent="0.25">
      <c r="A146" s="35" t="s">
        <v>603</v>
      </c>
      <c r="B146" s="5">
        <v>7.6733298078618022</v>
      </c>
      <c r="C146" s="36">
        <v>19.849266502419219</v>
      </c>
    </row>
    <row r="147" spans="1:3" x14ac:dyDescent="0.25">
      <c r="A147" s="35" t="s">
        <v>603</v>
      </c>
      <c r="B147" s="5">
        <v>8.4771373171161652</v>
      </c>
      <c r="C147" s="36">
        <v>21.928544973088986</v>
      </c>
    </row>
    <row r="148" spans="1:3" x14ac:dyDescent="0.25">
      <c r="A148" s="35" t="s">
        <v>603</v>
      </c>
      <c r="B148" s="5">
        <v>8.3555085492684658</v>
      </c>
      <c r="C148" s="36">
        <v>21.613917309763956</v>
      </c>
    </row>
    <row r="149" spans="1:3" x14ac:dyDescent="0.25">
      <c r="A149" s="35" t="s">
        <v>604</v>
      </c>
      <c r="B149" s="5">
        <v>7.2925788824255244</v>
      </c>
      <c r="C149" s="36">
        <v>18.864345121575639</v>
      </c>
    </row>
    <row r="150" spans="1:3" x14ac:dyDescent="0.25">
      <c r="A150" s="35" t="s">
        <v>604</v>
      </c>
      <c r="B150" s="5">
        <v>7.5146835889300201</v>
      </c>
      <c r="C150" s="36">
        <v>19.438882593734395</v>
      </c>
    </row>
    <row r="151" spans="1:3" x14ac:dyDescent="0.25">
      <c r="A151" s="35" t="s">
        <v>604</v>
      </c>
      <c r="B151" s="5">
        <v>7.4935307597391159</v>
      </c>
      <c r="C151" s="36">
        <v>19.384164739243086</v>
      </c>
    </row>
    <row r="152" spans="1:3" x14ac:dyDescent="0.25">
      <c r="A152" s="35" t="s">
        <v>605</v>
      </c>
      <c r="B152" s="5">
        <v>6.4940595804688881</v>
      </c>
      <c r="C152" s="36">
        <v>16.745332678313336</v>
      </c>
    </row>
    <row r="153" spans="1:3" x14ac:dyDescent="0.25">
      <c r="A153" s="35" t="s">
        <v>605</v>
      </c>
      <c r="B153" s="5">
        <v>6.5680944826370533</v>
      </c>
      <c r="C153" s="36">
        <v>16.936236234286376</v>
      </c>
    </row>
    <row r="154" spans="1:3" x14ac:dyDescent="0.25">
      <c r="A154" s="35" t="s">
        <v>605</v>
      </c>
      <c r="B154" s="5">
        <v>6.5293142957870618</v>
      </c>
      <c r="C154" s="36">
        <v>16.836239133538594</v>
      </c>
    </row>
    <row r="155" spans="1:3" x14ac:dyDescent="0.25">
      <c r="A155" s="35" t="s">
        <v>606</v>
      </c>
      <c r="B155" s="5">
        <v>7.518209060461837</v>
      </c>
      <c r="C155" s="36">
        <v>19.386165202607064</v>
      </c>
    </row>
    <row r="156" spans="1:3" x14ac:dyDescent="0.25">
      <c r="A156" s="35" t="s">
        <v>606</v>
      </c>
      <c r="B156" s="5">
        <v>7.706821787414067</v>
      </c>
      <c r="C156" s="36">
        <v>19.872514738062193</v>
      </c>
    </row>
    <row r="157" spans="1:3" x14ac:dyDescent="0.25">
      <c r="A157" s="35" t="s">
        <v>606</v>
      </c>
      <c r="B157" s="5">
        <v>7.6345496210118107</v>
      </c>
      <c r="C157" s="36">
        <v>19.686156504850416</v>
      </c>
    </row>
    <row r="158" spans="1:3" x14ac:dyDescent="0.25">
      <c r="A158" s="35" t="s">
        <v>607</v>
      </c>
      <c r="B158" s="5">
        <v>7.4247840648686765</v>
      </c>
      <c r="C158" s="36">
        <v>19.145263096260134</v>
      </c>
    </row>
    <row r="159" spans="1:3" x14ac:dyDescent="0.25">
      <c r="A159" s="35" t="s">
        <v>607</v>
      </c>
      <c r="B159" s="5">
        <v>7.5023444385686586</v>
      </c>
      <c r="C159" s="36">
        <v>19.345257297755698</v>
      </c>
    </row>
    <row r="160" spans="1:3" x14ac:dyDescent="0.25">
      <c r="A160" s="35" t="s">
        <v>607</v>
      </c>
      <c r="B160" s="5">
        <v>7.4582760444209422</v>
      </c>
      <c r="C160" s="36">
        <v>19.231624228724129</v>
      </c>
    </row>
    <row r="161" spans="1:3" x14ac:dyDescent="0.25">
      <c r="A161" s="35" t="s">
        <v>608</v>
      </c>
      <c r="B161" s="5">
        <v>8.9213467301251548</v>
      </c>
      <c r="C161" s="36">
        <v>23.244284340347164</v>
      </c>
    </row>
    <row r="162" spans="1:3" x14ac:dyDescent="0.25">
      <c r="A162" s="35" t="s">
        <v>608</v>
      </c>
      <c r="B162" s="5">
        <v>9.0535519125683059</v>
      </c>
      <c r="C162" s="36">
        <v>23.588740726242271</v>
      </c>
    </row>
    <row r="163" spans="1:3" x14ac:dyDescent="0.25">
      <c r="A163" s="35" t="s">
        <v>608</v>
      </c>
      <c r="B163" s="5">
        <v>9.0799929490569369</v>
      </c>
      <c r="C163" s="36">
        <v>23.657632003421298</v>
      </c>
    </row>
    <row r="164" spans="1:3" x14ac:dyDescent="0.25">
      <c r="A164" s="35" t="s">
        <v>609</v>
      </c>
      <c r="B164" s="5">
        <v>13.569680944826372</v>
      </c>
      <c r="C164" s="36">
        <v>35.355370868419328</v>
      </c>
    </row>
    <row r="165" spans="1:3" x14ac:dyDescent="0.25">
      <c r="A165" s="35" t="s">
        <v>609</v>
      </c>
      <c r="B165" s="5">
        <v>13.627851225101358</v>
      </c>
      <c r="C165" s="36">
        <v>35.506931678213178</v>
      </c>
    </row>
    <row r="166" spans="1:3" x14ac:dyDescent="0.25">
      <c r="A166" s="35" t="s">
        <v>609</v>
      </c>
      <c r="B166" s="5">
        <v>13.673682355014984</v>
      </c>
      <c r="C166" s="36">
        <v>35.626343225323481</v>
      </c>
    </row>
    <row r="167" spans="1:3" x14ac:dyDescent="0.25">
      <c r="A167" s="35" t="s">
        <v>610</v>
      </c>
      <c r="B167" s="5">
        <v>11.237581526529175</v>
      </c>
      <c r="C167" s="36">
        <v>29.279160221229539</v>
      </c>
    </row>
    <row r="168" spans="1:3" x14ac:dyDescent="0.25">
      <c r="A168" s="35" t="s">
        <v>610</v>
      </c>
      <c r="B168" s="5">
        <v>11.535483870967743</v>
      </c>
      <c r="C168" s="36">
        <v>30.055335277446527</v>
      </c>
    </row>
    <row r="169" spans="1:3" x14ac:dyDescent="0.25">
      <c r="A169" s="35" t="s">
        <v>610</v>
      </c>
      <c r="B169" s="5">
        <v>11.507280098713204</v>
      </c>
      <c r="C169" s="36">
        <v>29.98185124845557</v>
      </c>
    </row>
    <row r="170" spans="1:3" x14ac:dyDescent="0.25">
      <c r="A170" s="35" t="s">
        <v>611</v>
      </c>
      <c r="B170" s="5">
        <v>7.6891944297549806</v>
      </c>
      <c r="C170" s="36">
        <v>20.115341541881918</v>
      </c>
    </row>
    <row r="171" spans="1:3" x14ac:dyDescent="0.25">
      <c r="A171" s="35" t="s">
        <v>611</v>
      </c>
      <c r="B171" s="5">
        <v>7.9959104530230922</v>
      </c>
      <c r="C171" s="36">
        <v>20.917726970000487</v>
      </c>
    </row>
    <row r="172" spans="1:3" x14ac:dyDescent="0.25">
      <c r="A172" s="35" t="s">
        <v>611</v>
      </c>
      <c r="B172" s="5">
        <v>7.9289264939185617</v>
      </c>
      <c r="C172" s="36">
        <v>20.7424933707562</v>
      </c>
    </row>
    <row r="173" spans="1:3" x14ac:dyDescent="0.25">
      <c r="A173" s="35" t="s">
        <v>612</v>
      </c>
      <c r="B173" s="5">
        <v>6.6720958928256655</v>
      </c>
      <c r="C173" s="36">
        <v>17.454557679672636</v>
      </c>
    </row>
    <row r="174" spans="1:3" x14ac:dyDescent="0.25">
      <c r="A174" s="35" t="s">
        <v>612</v>
      </c>
      <c r="B174" s="5">
        <v>6.9576590869028738</v>
      </c>
      <c r="C174" s="36">
        <v>18.201606181714062</v>
      </c>
    </row>
    <row r="175" spans="1:3" x14ac:dyDescent="0.25">
      <c r="A175" s="35" t="s">
        <v>612</v>
      </c>
      <c r="B175" s="5">
        <v>6.7461307949938307</v>
      </c>
      <c r="C175" s="36">
        <v>17.648236920942633</v>
      </c>
    </row>
    <row r="176" spans="1:3" x14ac:dyDescent="0.25">
      <c r="A176" s="35" t="s">
        <v>613</v>
      </c>
      <c r="B176" s="5">
        <v>6.8695222986074391</v>
      </c>
      <c r="C176" s="36">
        <v>17.971035656392633</v>
      </c>
    </row>
    <row r="177" spans="1:3" x14ac:dyDescent="0.25">
      <c r="A177" s="35" t="s">
        <v>613</v>
      </c>
      <c r="B177" s="5">
        <v>7.0369821963687649</v>
      </c>
      <c r="C177" s="36">
        <v>18.409119654503346</v>
      </c>
    </row>
    <row r="178" spans="1:3" x14ac:dyDescent="0.25">
      <c r="A178" s="35" t="s">
        <v>613</v>
      </c>
      <c r="B178" s="5">
        <v>7.0387449321346738</v>
      </c>
      <c r="C178" s="36">
        <v>18.413731065009777</v>
      </c>
    </row>
    <row r="179" spans="1:3" x14ac:dyDescent="0.25">
      <c r="A179" s="35" t="s">
        <v>614</v>
      </c>
      <c r="B179" s="5">
        <v>7.7561783888595102</v>
      </c>
      <c r="C179" s="36">
        <v>20.24731618881848</v>
      </c>
    </row>
    <row r="180" spans="1:3" x14ac:dyDescent="0.25">
      <c r="A180" s="35" t="s">
        <v>614</v>
      </c>
      <c r="B180" s="5">
        <v>7.8196368764322237</v>
      </c>
      <c r="C180" s="36">
        <v>20.412973036602494</v>
      </c>
    </row>
    <row r="181" spans="1:3" x14ac:dyDescent="0.25">
      <c r="A181" s="35" t="s">
        <v>614</v>
      </c>
      <c r="B181" s="5">
        <v>7.7367882954345149</v>
      </c>
      <c r="C181" s="36">
        <v>20.196698818662256</v>
      </c>
    </row>
    <row r="182" spans="1:3" x14ac:dyDescent="0.25">
      <c r="A182" s="35" t="s">
        <v>615</v>
      </c>
      <c r="B182" s="5">
        <v>7.3049180327868859</v>
      </c>
      <c r="C182" s="36">
        <v>19.069311937909973</v>
      </c>
    </row>
    <row r="183" spans="1:3" x14ac:dyDescent="0.25">
      <c r="A183" s="35" t="s">
        <v>615</v>
      </c>
      <c r="B183" s="5">
        <v>7.4001057641459553</v>
      </c>
      <c r="C183" s="36">
        <v>19.317797209585986</v>
      </c>
    </row>
    <row r="184" spans="1:3" x14ac:dyDescent="0.25">
      <c r="A184" s="35" t="s">
        <v>615</v>
      </c>
      <c r="B184" s="5">
        <v>7.3860038780186859</v>
      </c>
      <c r="C184" s="36">
        <v>19.280984576745094</v>
      </c>
    </row>
    <row r="185" spans="1:3" x14ac:dyDescent="0.25">
      <c r="A185" s="35" t="s">
        <v>616</v>
      </c>
      <c r="B185" s="5">
        <v>7.9254010223867448</v>
      </c>
      <c r="C185" s="36">
        <v>20.689067782909177</v>
      </c>
    </row>
    <row r="186" spans="1:3" x14ac:dyDescent="0.25">
      <c r="A186" s="35" t="s">
        <v>616</v>
      </c>
      <c r="B186" s="5">
        <v>8.0294024325753579</v>
      </c>
      <c r="C186" s="36">
        <v>20.960560950110747</v>
      </c>
    </row>
    <row r="187" spans="1:3" ht="15.75" thickBot="1" x14ac:dyDescent="0.3">
      <c r="A187" s="37" t="s">
        <v>616</v>
      </c>
      <c r="B187" s="38">
        <v>7.9959104530230922</v>
      </c>
      <c r="C187" s="39">
        <v>20.87313094711363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90"/>
  <sheetViews>
    <sheetView workbookViewId="0">
      <selection activeCell="K9" sqref="K9"/>
    </sheetView>
  </sheetViews>
  <sheetFormatPr defaultRowHeight="15" x14ac:dyDescent="0.25"/>
  <cols>
    <col min="1" max="1" width="20.140625" bestFit="1" customWidth="1"/>
    <col min="6" max="6" width="21" customWidth="1"/>
    <col min="7" max="7" width="12" bestFit="1" customWidth="1"/>
  </cols>
  <sheetData>
    <row r="1" spans="1:9" s="15" customFormat="1" ht="15.75" thickBot="1" x14ac:dyDescent="0.3">
      <c r="A1" s="88" t="s">
        <v>394</v>
      </c>
      <c r="B1" s="95" t="s">
        <v>553</v>
      </c>
      <c r="C1" s="91" t="s">
        <v>554</v>
      </c>
      <c r="F1" s="88" t="s">
        <v>0</v>
      </c>
      <c r="G1" s="89" t="s">
        <v>680</v>
      </c>
      <c r="H1" s="93" t="s">
        <v>681</v>
      </c>
      <c r="I1" s="94" t="s">
        <v>682</v>
      </c>
    </row>
    <row r="2" spans="1:9" x14ac:dyDescent="0.25">
      <c r="A2" s="47" t="s">
        <v>617</v>
      </c>
      <c r="B2" s="47">
        <v>7.4562334217506629</v>
      </c>
      <c r="C2" s="47">
        <v>18.95754894275067</v>
      </c>
      <c r="F2" s="75" t="s">
        <v>3</v>
      </c>
      <c r="G2" s="47">
        <f>AVERAGE(C2:C10)</f>
        <v>20.623081656168345</v>
      </c>
      <c r="H2" s="47">
        <f>STDEV(C2:C10)</f>
        <v>1.5120452802928905</v>
      </c>
      <c r="I2" s="76">
        <f>H2/SQRT(9)</f>
        <v>0.50401509343096351</v>
      </c>
    </row>
    <row r="3" spans="1:9" x14ac:dyDescent="0.25">
      <c r="A3" s="5" t="s">
        <v>617</v>
      </c>
      <c r="B3" s="5">
        <v>7.3041556145004423</v>
      </c>
      <c r="C3" s="5">
        <v>18.570889578567922</v>
      </c>
      <c r="F3" s="72" t="s">
        <v>4</v>
      </c>
      <c r="G3" s="5">
        <f>AVERAGE(C11:C19)</f>
        <v>26.146215933176698</v>
      </c>
      <c r="H3" s="5">
        <f>STDEV(C11:C19)</f>
        <v>1.7926140485763564</v>
      </c>
      <c r="I3" s="36">
        <f t="shared" ref="I3:I22" si="0">H3/SQRT(9)</f>
        <v>0.59753801619211877</v>
      </c>
    </row>
    <row r="4" spans="1:9" x14ac:dyDescent="0.25">
      <c r="A4" s="5" t="s">
        <v>617</v>
      </c>
      <c r="B4" s="5">
        <v>7.4297082228116711</v>
      </c>
      <c r="C4" s="5">
        <v>18.890108355974608</v>
      </c>
      <c r="F4" s="72" t="s">
        <v>5</v>
      </c>
      <c r="G4" s="5">
        <f>AVERAGE(C20:C28)</f>
        <v>22.116266203380537</v>
      </c>
      <c r="H4" s="5">
        <f>STDEV(C20:C28)</f>
        <v>0.86833552612252163</v>
      </c>
      <c r="I4" s="36">
        <f t="shared" si="0"/>
        <v>0.28944517537417386</v>
      </c>
    </row>
    <row r="5" spans="1:9" x14ac:dyDescent="0.25">
      <c r="A5" s="5" t="s">
        <v>618</v>
      </c>
      <c r="B5" s="5">
        <v>8.0769230769230766</v>
      </c>
      <c r="C5" s="5">
        <v>20.53565867331049</v>
      </c>
      <c r="F5" s="72" t="s">
        <v>6</v>
      </c>
      <c r="G5" s="5">
        <f>AVERAGE(C29:C35)</f>
        <v>21.739312574437516</v>
      </c>
      <c r="H5" s="5">
        <f>STDEV(C29:C35)</f>
        <v>0.67646946127828833</v>
      </c>
      <c r="I5" s="36">
        <f>H5/SQRT(8)</f>
        <v>0.23916807166774415</v>
      </c>
    </row>
    <row r="6" spans="1:9" x14ac:dyDescent="0.25">
      <c r="A6" s="5" t="s">
        <v>618</v>
      </c>
      <c r="B6" s="5">
        <v>8.213085764809902</v>
      </c>
      <c r="C6" s="5">
        <v>20.8818536854276</v>
      </c>
      <c r="F6" s="72" t="s">
        <v>7</v>
      </c>
      <c r="G6" s="5">
        <f>AVERAGE(C36:C46)</f>
        <v>36.332696481237583</v>
      </c>
      <c r="H6" s="5">
        <f>STDEV(C36:C46)</f>
        <v>7.1920371898593123</v>
      </c>
      <c r="I6" s="36">
        <f>H6/SQRT(10)</f>
        <v>2.2743218536592269</v>
      </c>
    </row>
    <row r="7" spans="1:9" x14ac:dyDescent="0.25">
      <c r="A7" s="5" t="s">
        <v>618</v>
      </c>
      <c r="B7" s="5">
        <v>8.2961980548187437</v>
      </c>
      <c r="C7" s="5">
        <v>21.093167523992591</v>
      </c>
      <c r="F7" s="72" t="s">
        <v>8</v>
      </c>
      <c r="G7" s="5">
        <f>AVERAGE(C47:C55)</f>
        <v>30.30605123750453</v>
      </c>
      <c r="H7" s="5">
        <f>STDEV(C47:C55)</f>
        <v>1.5668348710363862</v>
      </c>
      <c r="I7" s="36">
        <f t="shared" si="0"/>
        <v>0.52227829034546203</v>
      </c>
    </row>
    <row r="8" spans="1:9" x14ac:dyDescent="0.25">
      <c r="A8" s="5" t="s">
        <v>619</v>
      </c>
      <c r="B8" s="5">
        <v>8.5702917771883289</v>
      </c>
      <c r="C8" s="5">
        <v>21.790053587345223</v>
      </c>
      <c r="F8" s="72" t="s">
        <v>9</v>
      </c>
      <c r="G8" s="5">
        <f>AVERAGE(C56:C64)</f>
        <v>28.96223510100377</v>
      </c>
      <c r="H8" s="5">
        <f>STDEV(C56:C64)</f>
        <v>1.1792481046257159</v>
      </c>
      <c r="I8" s="36">
        <f t="shared" si="0"/>
        <v>0.39308270154190533</v>
      </c>
    </row>
    <row r="9" spans="1:9" x14ac:dyDescent="0.25">
      <c r="A9" s="5" t="s">
        <v>619</v>
      </c>
      <c r="B9" s="5">
        <v>8.7984084880636608</v>
      </c>
      <c r="C9" s="5">
        <v>22.370042633619342</v>
      </c>
      <c r="F9" s="72" t="s">
        <v>10</v>
      </c>
      <c r="G9" s="5">
        <f>AVERAGE(C65:C73)</f>
        <v>22.490936129914207</v>
      </c>
      <c r="H9" s="5">
        <f>STDEV(C65:C73)</f>
        <v>1.3313314737728794</v>
      </c>
      <c r="I9" s="36">
        <f t="shared" si="0"/>
        <v>0.44377715792429312</v>
      </c>
    </row>
    <row r="10" spans="1:9" x14ac:dyDescent="0.25">
      <c r="A10" s="5" t="s">
        <v>619</v>
      </c>
      <c r="B10" s="5">
        <v>8.8567639257294424</v>
      </c>
      <c r="C10" s="5">
        <v>22.518411924526674</v>
      </c>
      <c r="F10" s="72" t="s">
        <v>11</v>
      </c>
      <c r="G10" s="5">
        <f>AVERAGE(C74:C82)</f>
        <v>24.069045860474031</v>
      </c>
      <c r="H10" s="5">
        <f>STDEV(C74:C82)</f>
        <v>2.875708624720509</v>
      </c>
      <c r="I10" s="36">
        <f t="shared" si="0"/>
        <v>0.95856954157350305</v>
      </c>
    </row>
    <row r="11" spans="1:9" x14ac:dyDescent="0.25">
      <c r="A11" s="5" t="s">
        <v>620</v>
      </c>
      <c r="B11" s="5">
        <v>10.826702033598586</v>
      </c>
      <c r="C11" s="5">
        <v>27.52699950242879</v>
      </c>
      <c r="F11" s="73" t="s">
        <v>12</v>
      </c>
      <c r="G11" s="5">
        <f>AVERAGE(C83:C91)</f>
        <v>25.674631385646318</v>
      </c>
      <c r="H11" s="5">
        <f>STDEV(C83:C91)</f>
        <v>1.2741472636571241</v>
      </c>
      <c r="I11" s="36">
        <f t="shared" si="0"/>
        <v>0.4247157545523747</v>
      </c>
    </row>
    <row r="12" spans="1:9" x14ac:dyDescent="0.25">
      <c r="A12" s="5" t="s">
        <v>620</v>
      </c>
      <c r="B12" s="5">
        <v>11.162687886825818</v>
      </c>
      <c r="C12" s="5">
        <v>28.381246934925557</v>
      </c>
      <c r="F12" s="73" t="s">
        <v>13</v>
      </c>
      <c r="G12" s="5">
        <f>AVERAGE(C92:C100)</f>
        <v>20.958536130391494</v>
      </c>
      <c r="H12" s="5">
        <f>STDEV(C92:C100)</f>
        <v>1.5466690873352142</v>
      </c>
      <c r="I12" s="36">
        <f t="shared" si="0"/>
        <v>0.51555636244507141</v>
      </c>
    </row>
    <row r="13" spans="1:9" x14ac:dyDescent="0.25">
      <c r="A13" s="5" t="s">
        <v>620</v>
      </c>
      <c r="B13" s="5">
        <v>11.014146772767463</v>
      </c>
      <c r="C13" s="5">
        <v>28.00357964897962</v>
      </c>
      <c r="F13" s="73" t="s">
        <v>14</v>
      </c>
      <c r="G13" s="5">
        <f>AVERAGE(C101:C109)</f>
        <v>23.600958232257963</v>
      </c>
      <c r="H13" s="5">
        <f>STDEV(C101:C109)</f>
        <v>2.3487240984623963</v>
      </c>
      <c r="I13" s="36">
        <f t="shared" si="0"/>
        <v>0.78290803282079879</v>
      </c>
    </row>
    <row r="14" spans="1:9" x14ac:dyDescent="0.25">
      <c r="A14" s="5" t="s">
        <v>621</v>
      </c>
      <c r="B14" s="5">
        <v>9.2811671087533156</v>
      </c>
      <c r="C14" s="5">
        <v>23.597461312943647</v>
      </c>
      <c r="F14" s="73" t="s">
        <v>15</v>
      </c>
      <c r="G14" s="5">
        <f>AVERAGE(C110:C118)</f>
        <v>38.976912457297772</v>
      </c>
      <c r="H14" s="5">
        <f>STDEV(C110:C118)</f>
        <v>2.3747185272064479</v>
      </c>
      <c r="I14" s="36">
        <f t="shared" si="0"/>
        <v>0.79157284240214931</v>
      </c>
    </row>
    <row r="15" spans="1:9" x14ac:dyDescent="0.25">
      <c r="A15" s="5" t="s">
        <v>621</v>
      </c>
      <c r="B15" s="5">
        <v>9.4739168877099917</v>
      </c>
      <c r="C15" s="5">
        <v>24.08752957684969</v>
      </c>
      <c r="F15" s="73" t="s">
        <v>16</v>
      </c>
      <c r="G15" s="5">
        <f>AVERAGE(C119:C127)</f>
        <v>36.926718619305518</v>
      </c>
      <c r="H15" s="5">
        <f>STDEV(C119:C127)</f>
        <v>9.1263641640959587</v>
      </c>
      <c r="I15" s="36">
        <f t="shared" si="0"/>
        <v>3.0421213880319864</v>
      </c>
    </row>
    <row r="16" spans="1:9" x14ac:dyDescent="0.25">
      <c r="A16" s="5" t="s">
        <v>621</v>
      </c>
      <c r="B16" s="5">
        <v>9.5110521662245802</v>
      </c>
      <c r="C16" s="5">
        <v>24.181946398336176</v>
      </c>
      <c r="F16" s="73" t="s">
        <v>17</v>
      </c>
      <c r="G16" s="5">
        <f>AVERAGE(C128:C136)</f>
        <v>43.046327419355471</v>
      </c>
      <c r="H16" s="5">
        <f>STDEV(C128:C136)</f>
        <v>2.0226927197661086</v>
      </c>
      <c r="I16" s="36">
        <f t="shared" si="0"/>
        <v>0.67423090658870288</v>
      </c>
    </row>
    <row r="17" spans="1:9" x14ac:dyDescent="0.25">
      <c r="A17" s="5" t="s">
        <v>622</v>
      </c>
      <c r="B17" s="5">
        <v>10.283819628647215</v>
      </c>
      <c r="C17" s="5">
        <v>26.146715493078744</v>
      </c>
      <c r="F17" s="73" t="s">
        <v>18</v>
      </c>
      <c r="G17" s="5">
        <f>AVERAGE(C137:C145)</f>
        <v>41.420759498101383</v>
      </c>
      <c r="H17" s="5">
        <f>STDEV(C137:C145)</f>
        <v>1.6247486952691788</v>
      </c>
      <c r="I17" s="36">
        <f t="shared" si="0"/>
        <v>0.54158289842305962</v>
      </c>
    </row>
    <row r="18" spans="1:9" x14ac:dyDescent="0.25">
      <c r="A18" s="5" t="s">
        <v>622</v>
      </c>
      <c r="B18" s="5">
        <v>10.38815207780725</v>
      </c>
      <c r="C18" s="5">
        <v>26.411981801064581</v>
      </c>
      <c r="F18" s="73" t="s">
        <v>19</v>
      </c>
      <c r="G18" s="5">
        <f>AVERAGE(C146:C154)</f>
        <v>37.868389034660154</v>
      </c>
      <c r="H18" s="5">
        <f>STDEV(C146:C154)</f>
        <v>1.2043542018314457</v>
      </c>
      <c r="I18" s="36">
        <f t="shared" si="0"/>
        <v>0.4014514006104819</v>
      </c>
    </row>
    <row r="19" spans="1:9" x14ac:dyDescent="0.25">
      <c r="A19" s="5" t="s">
        <v>622</v>
      </c>
      <c r="B19" s="5">
        <v>10.610963748894783</v>
      </c>
      <c r="C19" s="5">
        <v>26.97848272998349</v>
      </c>
      <c r="F19" s="73" t="s">
        <v>20</v>
      </c>
      <c r="G19" s="5">
        <f>AVERAGE(C155:C163)</f>
        <v>26.950132705542448</v>
      </c>
      <c r="H19" s="5">
        <f>STDEV(C155:C163)</f>
        <v>11.317507379310598</v>
      </c>
      <c r="I19" s="36">
        <f t="shared" si="0"/>
        <v>3.7725024597701995</v>
      </c>
    </row>
    <row r="20" spans="1:9" x14ac:dyDescent="0.25">
      <c r="A20" s="5" t="s">
        <v>623</v>
      </c>
      <c r="B20" s="5">
        <v>8.5685234305923963</v>
      </c>
      <c r="C20" s="5">
        <v>21.785557548226819</v>
      </c>
      <c r="F20" s="73" t="s">
        <v>21</v>
      </c>
      <c r="G20" s="5">
        <f>AVERAGE(C164:C172)</f>
        <v>51.705199201499632</v>
      </c>
      <c r="H20" s="5">
        <f>STDEV(C164:C172)</f>
        <v>1.1207499201479749</v>
      </c>
      <c r="I20" s="36">
        <f t="shared" si="0"/>
        <v>0.37358330671599166</v>
      </c>
    </row>
    <row r="21" spans="1:9" x14ac:dyDescent="0.25">
      <c r="A21" s="5" t="s">
        <v>623</v>
      </c>
      <c r="B21" s="5">
        <v>8.7294429708222818</v>
      </c>
      <c r="C21" s="5">
        <v>22.194697108001588</v>
      </c>
      <c r="F21" s="73" t="s">
        <v>22</v>
      </c>
      <c r="G21" s="5">
        <f>AVERAGE(C173:C181)</f>
        <v>45.017091232922581</v>
      </c>
      <c r="H21" s="5">
        <f>STDEV(C173:C181)</f>
        <v>1.7289410784753869</v>
      </c>
      <c r="I21" s="36">
        <f t="shared" si="0"/>
        <v>0.57631369282512901</v>
      </c>
    </row>
    <row r="22" spans="1:9" ht="15.75" thickBot="1" x14ac:dyDescent="0.3">
      <c r="A22" s="5" t="s">
        <v>624</v>
      </c>
      <c r="B22" s="5">
        <v>8.8037135278514587</v>
      </c>
      <c r="C22" s="5">
        <v>22.383530750974554</v>
      </c>
      <c r="F22" s="74" t="s">
        <v>23</v>
      </c>
      <c r="G22" s="38">
        <f>AVERAGE(C182:C190)</f>
        <v>43.58535255366192</v>
      </c>
      <c r="H22" s="38">
        <f>STDEV(C182:C190)</f>
        <v>1.1065600840116965</v>
      </c>
      <c r="I22" s="39">
        <f t="shared" si="0"/>
        <v>0.36885336133723218</v>
      </c>
    </row>
    <row r="23" spans="1:9" x14ac:dyDescent="0.25">
      <c r="A23" s="5" t="s">
        <v>624</v>
      </c>
      <c r="B23" s="5">
        <v>8.1458885941644557</v>
      </c>
      <c r="C23" s="5">
        <v>20.711004198928251</v>
      </c>
    </row>
    <row r="24" spans="1:9" x14ac:dyDescent="0.25">
      <c r="A24" s="5" t="s">
        <v>624</v>
      </c>
      <c r="B24" s="5">
        <v>8.414677276746243</v>
      </c>
      <c r="C24" s="5">
        <v>21.394402144925667</v>
      </c>
    </row>
    <row r="25" spans="1:9" x14ac:dyDescent="0.25">
      <c r="A25" s="5" t="s">
        <v>625</v>
      </c>
      <c r="B25" s="5">
        <v>8.4730327144120245</v>
      </c>
      <c r="C25" s="5">
        <v>21.542771435832996</v>
      </c>
    </row>
    <row r="26" spans="1:9" x14ac:dyDescent="0.25">
      <c r="A26" s="5" t="s">
        <v>625</v>
      </c>
      <c r="B26" s="5">
        <v>8.8019451812555261</v>
      </c>
      <c r="C26" s="5">
        <v>22.37903471185615</v>
      </c>
    </row>
    <row r="27" spans="1:9" x14ac:dyDescent="0.25">
      <c r="A27" s="5" t="s">
        <v>625</v>
      </c>
      <c r="B27" s="5">
        <v>9.1396993810786906</v>
      </c>
      <c r="C27" s="5">
        <v>23.237778183471324</v>
      </c>
    </row>
    <row r="28" spans="1:9" x14ac:dyDescent="0.25">
      <c r="A28" s="5" t="s">
        <v>625</v>
      </c>
      <c r="B28" s="5">
        <v>9.210433244916004</v>
      </c>
      <c r="C28" s="5">
        <v>23.417619748207485</v>
      </c>
    </row>
    <row r="29" spans="1:9" x14ac:dyDescent="0.25">
      <c r="A29" s="5" t="s">
        <v>626</v>
      </c>
      <c r="B29" s="5">
        <v>8.5614500442086641</v>
      </c>
      <c r="C29" s="5">
        <v>21.767573391753199</v>
      </c>
    </row>
    <row r="30" spans="1:9" x14ac:dyDescent="0.25">
      <c r="A30" s="5" t="s">
        <v>626</v>
      </c>
      <c r="B30" s="5">
        <v>8.9292661361626884</v>
      </c>
      <c r="C30" s="5">
        <v>22.702749528381243</v>
      </c>
    </row>
    <row r="31" spans="1:9" x14ac:dyDescent="0.25">
      <c r="A31" s="5" t="s">
        <v>627</v>
      </c>
      <c r="B31" s="5">
        <v>8.7488947833775423</v>
      </c>
      <c r="C31" s="5">
        <v>22.24415353830403</v>
      </c>
    </row>
    <row r="32" spans="1:9" x14ac:dyDescent="0.25">
      <c r="A32" s="5" t="s">
        <v>627</v>
      </c>
      <c r="B32" s="5">
        <v>8.1034482758620694</v>
      </c>
      <c r="C32" s="5">
        <v>20.603099260086555</v>
      </c>
    </row>
    <row r="33" spans="1:3" x14ac:dyDescent="0.25">
      <c r="A33" s="5" t="s">
        <v>627</v>
      </c>
      <c r="B33" s="5">
        <v>8.6339522546419101</v>
      </c>
      <c r="C33" s="5">
        <v>21.951910995607768</v>
      </c>
    </row>
    <row r="34" spans="1:3" x14ac:dyDescent="0.25">
      <c r="A34" s="5" t="s">
        <v>628</v>
      </c>
      <c r="B34" s="5">
        <v>8.3687002652519897</v>
      </c>
      <c r="C34" s="5">
        <v>21.27750512784716</v>
      </c>
    </row>
    <row r="35" spans="1:3" x14ac:dyDescent="0.25">
      <c r="A35" s="5" t="s">
        <v>628</v>
      </c>
      <c r="B35" s="5">
        <v>8.5066312997347477</v>
      </c>
      <c r="C35" s="5">
        <v>21.628196179082675</v>
      </c>
    </row>
    <row r="36" spans="1:3" x14ac:dyDescent="0.25">
      <c r="A36" s="5" t="s">
        <v>628</v>
      </c>
      <c r="B36" s="5">
        <v>8.6976127320954912</v>
      </c>
      <c r="C36" s="5">
        <v>22.113768403870314</v>
      </c>
    </row>
    <row r="37" spans="1:3" x14ac:dyDescent="0.25">
      <c r="A37" s="5" t="s">
        <v>629</v>
      </c>
      <c r="B37" s="5">
        <v>8.7948717948717956</v>
      </c>
      <c r="C37" s="5">
        <v>22.361050555382537</v>
      </c>
    </row>
    <row r="38" spans="1:3" x14ac:dyDescent="0.25">
      <c r="A38" s="5" t="s">
        <v>629</v>
      </c>
      <c r="B38" s="5">
        <v>15.332449160035367</v>
      </c>
      <c r="C38" s="5">
        <v>38.982907176122303</v>
      </c>
    </row>
    <row r="39" spans="1:3" x14ac:dyDescent="0.25">
      <c r="A39" s="5" t="s">
        <v>629</v>
      </c>
      <c r="B39" s="5">
        <v>15.75154730327144</v>
      </c>
      <c r="C39" s="5">
        <v>40.048468447184064</v>
      </c>
    </row>
    <row r="40" spans="1:3" x14ac:dyDescent="0.25">
      <c r="A40" s="5" t="s">
        <v>629</v>
      </c>
      <c r="B40" s="5">
        <v>15.859416445623342</v>
      </c>
      <c r="C40" s="5">
        <v>40.322726833406712</v>
      </c>
    </row>
    <row r="41" spans="1:3" x14ac:dyDescent="0.25">
      <c r="A41" s="5" t="s">
        <v>630</v>
      </c>
      <c r="B41" s="5">
        <v>15.953138815207781</v>
      </c>
      <c r="C41" s="5">
        <v>40.561016906682127</v>
      </c>
    </row>
    <row r="42" spans="1:3" x14ac:dyDescent="0.25">
      <c r="A42" s="5" t="s">
        <v>630</v>
      </c>
      <c r="B42" s="5">
        <v>16.467727674624225</v>
      </c>
      <c r="C42" s="5">
        <v>41.869364290137696</v>
      </c>
    </row>
    <row r="43" spans="1:3" x14ac:dyDescent="0.25">
      <c r="A43" s="5" t="s">
        <v>630</v>
      </c>
      <c r="B43" s="5">
        <v>16.471264367816094</v>
      </c>
      <c r="C43" s="5">
        <v>41.878356368374511</v>
      </c>
    </row>
    <row r="44" spans="1:3" x14ac:dyDescent="0.25">
      <c r="A44" s="5" t="s">
        <v>631</v>
      </c>
      <c r="B44" s="5">
        <v>14.221927497789567</v>
      </c>
      <c r="C44" s="5">
        <v>36.159394609764561</v>
      </c>
    </row>
    <row r="45" spans="1:3" x14ac:dyDescent="0.25">
      <c r="A45" s="5" t="s">
        <v>631</v>
      </c>
      <c r="B45" s="5">
        <v>14.708222811671087</v>
      </c>
      <c r="C45" s="5">
        <v>37.395805367325671</v>
      </c>
    </row>
    <row r="46" spans="1:3" x14ac:dyDescent="0.25">
      <c r="A46" s="5" t="s">
        <v>631</v>
      </c>
      <c r="B46" s="5">
        <v>14.932802829354554</v>
      </c>
      <c r="C46" s="5">
        <v>37.966802335362985</v>
      </c>
    </row>
    <row r="47" spans="1:3" x14ac:dyDescent="0.25">
      <c r="A47" s="5" t="s">
        <v>632</v>
      </c>
      <c r="B47" s="5">
        <v>11.23342175066313</v>
      </c>
      <c r="C47" s="5">
        <v>28.561088499661718</v>
      </c>
    </row>
    <row r="48" spans="1:3" x14ac:dyDescent="0.25">
      <c r="A48" s="5" t="s">
        <v>632</v>
      </c>
      <c r="B48" s="5">
        <v>11.613616268788682</v>
      </c>
      <c r="C48" s="5">
        <v>29.527736910118591</v>
      </c>
    </row>
    <row r="49" spans="1:3" x14ac:dyDescent="0.25">
      <c r="A49" s="5" t="s">
        <v>632</v>
      </c>
      <c r="B49" s="5">
        <v>11.401414677276746</v>
      </c>
      <c r="C49" s="5">
        <v>28.988212215910103</v>
      </c>
    </row>
    <row r="50" spans="1:3" x14ac:dyDescent="0.25">
      <c r="A50" s="5" t="s">
        <v>633</v>
      </c>
      <c r="B50" s="5">
        <v>11.412024756852343</v>
      </c>
      <c r="C50" s="5">
        <v>29.015188450620528</v>
      </c>
    </row>
    <row r="51" spans="1:3" x14ac:dyDescent="0.25">
      <c r="A51" s="5" t="s">
        <v>633</v>
      </c>
      <c r="B51" s="5">
        <v>11.717948717948717</v>
      </c>
      <c r="C51" s="5">
        <v>29.793003218104428</v>
      </c>
    </row>
    <row r="52" spans="1:3" x14ac:dyDescent="0.25">
      <c r="A52" s="5" t="s">
        <v>633</v>
      </c>
      <c r="B52" s="5">
        <v>11.799292661361626</v>
      </c>
      <c r="C52" s="5">
        <v>29.999821017551014</v>
      </c>
    </row>
    <row r="53" spans="1:3" x14ac:dyDescent="0.25">
      <c r="A53" s="5" t="s">
        <v>634</v>
      </c>
      <c r="B53" s="5">
        <v>12.492484526967285</v>
      </c>
      <c r="C53" s="5">
        <v>31.762268351965396</v>
      </c>
    </row>
    <row r="54" spans="1:3" x14ac:dyDescent="0.25">
      <c r="A54" s="5" t="s">
        <v>634</v>
      </c>
      <c r="B54" s="5">
        <v>12.824933687002652</v>
      </c>
      <c r="C54" s="5">
        <v>32.607523706225358</v>
      </c>
    </row>
    <row r="55" spans="1:3" x14ac:dyDescent="0.25">
      <c r="A55" s="5" t="s">
        <v>634</v>
      </c>
      <c r="B55" s="5">
        <v>12.782493368700266</v>
      </c>
      <c r="C55" s="5">
        <v>32.499618767383666</v>
      </c>
    </row>
    <row r="56" spans="1:3" x14ac:dyDescent="0.25">
      <c r="A56" s="5" t="s">
        <v>635</v>
      </c>
      <c r="B56" s="5">
        <v>11.696728558797524</v>
      </c>
      <c r="C56" s="5">
        <v>29.739050748683578</v>
      </c>
    </row>
    <row r="57" spans="1:3" x14ac:dyDescent="0.25">
      <c r="A57" s="5" t="s">
        <v>635</v>
      </c>
      <c r="B57" s="5">
        <v>12.03448275862069</v>
      </c>
      <c r="C57" s="5">
        <v>30.597794220298756</v>
      </c>
    </row>
    <row r="58" spans="1:3" x14ac:dyDescent="0.25">
      <c r="A58" s="5" t="s">
        <v>635</v>
      </c>
      <c r="B58" s="5">
        <v>12.055702917771884</v>
      </c>
      <c r="C58" s="5">
        <v>30.651746689719605</v>
      </c>
    </row>
    <row r="59" spans="1:3" x14ac:dyDescent="0.25">
      <c r="A59" s="5" t="s">
        <v>636</v>
      </c>
      <c r="B59" s="5">
        <v>10.76657824933687</v>
      </c>
      <c r="C59" s="5">
        <v>27.374134172403053</v>
      </c>
    </row>
    <row r="60" spans="1:3" x14ac:dyDescent="0.25">
      <c r="A60" s="5" t="s">
        <v>636</v>
      </c>
      <c r="B60" s="5">
        <v>10.973474801061007</v>
      </c>
      <c r="C60" s="5">
        <v>27.900170749256326</v>
      </c>
    </row>
    <row r="61" spans="1:3" x14ac:dyDescent="0.25">
      <c r="A61" s="5" t="s">
        <v>636</v>
      </c>
      <c r="B61" s="5">
        <v>11.056587091069849</v>
      </c>
      <c r="C61" s="5">
        <v>28.111484587821312</v>
      </c>
    </row>
    <row r="62" spans="1:3" x14ac:dyDescent="0.25">
      <c r="A62" s="5" t="s">
        <v>637</v>
      </c>
      <c r="B62" s="5">
        <v>11.086648983200707</v>
      </c>
      <c r="C62" s="5">
        <v>28.187917252834183</v>
      </c>
    </row>
    <row r="63" spans="1:3" x14ac:dyDescent="0.25">
      <c r="A63" s="5" t="s">
        <v>637</v>
      </c>
      <c r="B63" s="5">
        <v>11.408488063660478</v>
      </c>
      <c r="C63" s="5">
        <v>29.006196372383723</v>
      </c>
    </row>
    <row r="64" spans="1:3" x14ac:dyDescent="0.25">
      <c r="A64" s="5" t="s">
        <v>637</v>
      </c>
      <c r="B64" s="5">
        <v>11.442086648983201</v>
      </c>
      <c r="C64" s="5">
        <v>29.091621115633398</v>
      </c>
    </row>
    <row r="65" spans="1:3" x14ac:dyDescent="0.25">
      <c r="A65" s="5" t="s">
        <v>638</v>
      </c>
      <c r="B65" s="5">
        <v>9.236958443854995</v>
      </c>
      <c r="C65" s="5">
        <v>23.485060334983544</v>
      </c>
    </row>
    <row r="66" spans="1:3" x14ac:dyDescent="0.25">
      <c r="A66" s="5" t="s">
        <v>638</v>
      </c>
      <c r="B66" s="5">
        <v>9.5534924845269664</v>
      </c>
      <c r="C66" s="5">
        <v>24.289851337177868</v>
      </c>
    </row>
    <row r="67" spans="1:3" x14ac:dyDescent="0.25">
      <c r="A67" s="5" t="s">
        <v>638</v>
      </c>
      <c r="B67" s="5">
        <v>9.6631299734748008</v>
      </c>
      <c r="C67" s="5">
        <v>24.568605762518924</v>
      </c>
    </row>
    <row r="68" spans="1:3" x14ac:dyDescent="0.25">
      <c r="A68" s="5" t="s">
        <v>639</v>
      </c>
      <c r="B68" s="5">
        <v>8.2201591511936343</v>
      </c>
      <c r="C68" s="5">
        <v>20.899837841901221</v>
      </c>
    </row>
    <row r="69" spans="1:3" x14ac:dyDescent="0.25">
      <c r="A69" s="5" t="s">
        <v>639</v>
      </c>
      <c r="B69" s="5">
        <v>8.4270557029177713</v>
      </c>
      <c r="C69" s="5">
        <v>21.425874418754493</v>
      </c>
    </row>
    <row r="70" spans="1:3" x14ac:dyDescent="0.25">
      <c r="A70" s="5" t="s">
        <v>639</v>
      </c>
      <c r="B70" s="5">
        <v>8.5349248452696731</v>
      </c>
      <c r="C70" s="5">
        <v>21.700132804977141</v>
      </c>
    </row>
    <row r="71" spans="1:3" x14ac:dyDescent="0.25">
      <c r="A71" s="5" t="s">
        <v>640</v>
      </c>
      <c r="B71" s="5">
        <v>8.414677276746243</v>
      </c>
      <c r="C71" s="5">
        <v>21.394402144925667</v>
      </c>
    </row>
    <row r="72" spans="1:3" x14ac:dyDescent="0.25">
      <c r="A72" s="5" t="s">
        <v>640</v>
      </c>
      <c r="B72" s="5">
        <v>8.8656056587091072</v>
      </c>
      <c r="C72" s="5">
        <v>22.540892120118698</v>
      </c>
    </row>
    <row r="73" spans="1:3" x14ac:dyDescent="0.25">
      <c r="A73" s="5" t="s">
        <v>640</v>
      </c>
      <c r="B73" s="5">
        <v>8.6976127320954912</v>
      </c>
      <c r="C73" s="5">
        <v>22.113768403870314</v>
      </c>
    </row>
    <row r="74" spans="1:3" x14ac:dyDescent="0.25">
      <c r="A74" s="5" t="s">
        <v>641</v>
      </c>
      <c r="B74" s="5">
        <v>10.688770999115826</v>
      </c>
      <c r="C74" s="5">
        <v>27.176308451193272</v>
      </c>
    </row>
    <row r="75" spans="1:3" x14ac:dyDescent="0.25">
      <c r="A75" s="5" t="s">
        <v>641</v>
      </c>
      <c r="B75" s="5">
        <v>10.962864721485412</v>
      </c>
      <c r="C75" s="5">
        <v>27.873194514545901</v>
      </c>
    </row>
    <row r="76" spans="1:3" x14ac:dyDescent="0.25">
      <c r="A76" s="5" t="s">
        <v>641</v>
      </c>
      <c r="B76" s="5">
        <v>10.98762157382847</v>
      </c>
      <c r="C76" s="5">
        <v>27.936139062203551</v>
      </c>
    </row>
    <row r="77" spans="1:3" x14ac:dyDescent="0.25">
      <c r="A77" s="5" t="s">
        <v>642</v>
      </c>
      <c r="B77" s="5">
        <v>8.1175950486295321</v>
      </c>
      <c r="C77" s="5">
        <v>20.639067573033785</v>
      </c>
    </row>
    <row r="78" spans="1:3" x14ac:dyDescent="0.25">
      <c r="A78" s="5" t="s">
        <v>642</v>
      </c>
      <c r="B78" s="5">
        <v>8.5490716180371358</v>
      </c>
      <c r="C78" s="5">
        <v>21.736101117924374</v>
      </c>
    </row>
    <row r="79" spans="1:3" x14ac:dyDescent="0.25">
      <c r="A79" s="5" t="s">
        <v>642</v>
      </c>
      <c r="B79" s="5">
        <v>8.3580901856763923</v>
      </c>
      <c r="C79" s="5">
        <v>21.250528893136735</v>
      </c>
    </row>
    <row r="80" spans="1:3" x14ac:dyDescent="0.25">
      <c r="A80" s="5" t="s">
        <v>643</v>
      </c>
      <c r="B80" s="5">
        <v>8.9982316534040674</v>
      </c>
      <c r="C80" s="5">
        <v>22.878095053999001</v>
      </c>
    </row>
    <row r="81" spans="1:3" x14ac:dyDescent="0.25">
      <c r="A81" s="5" t="s">
        <v>643</v>
      </c>
      <c r="B81" s="5">
        <v>9.2617152961980551</v>
      </c>
      <c r="C81" s="5">
        <v>23.548004882641205</v>
      </c>
    </row>
    <row r="82" spans="1:3" x14ac:dyDescent="0.25">
      <c r="A82" s="5" t="s">
        <v>643</v>
      </c>
      <c r="B82" s="5">
        <v>9.2758620689655178</v>
      </c>
      <c r="C82" s="5">
        <v>23.583973195588438</v>
      </c>
    </row>
    <row r="83" spans="1:3" x14ac:dyDescent="0.25">
      <c r="A83" s="5" t="s">
        <v>644</v>
      </c>
      <c r="B83" s="5">
        <v>10.630415561450045</v>
      </c>
      <c r="C83" s="5">
        <v>27.027939160285943</v>
      </c>
    </row>
    <row r="84" spans="1:3" x14ac:dyDescent="0.25">
      <c r="A84" s="5" t="s">
        <v>644</v>
      </c>
      <c r="B84" s="5">
        <v>10.752431476569408</v>
      </c>
      <c r="C84" s="5">
        <v>27.338165859455817</v>
      </c>
    </row>
    <row r="85" spans="1:3" x14ac:dyDescent="0.25">
      <c r="A85" s="5" t="s">
        <v>644</v>
      </c>
      <c r="B85" s="5">
        <v>10.85499557913351</v>
      </c>
      <c r="C85" s="5">
        <v>27.598936128323253</v>
      </c>
    </row>
    <row r="86" spans="1:3" x14ac:dyDescent="0.25">
      <c r="A86" s="5" t="s">
        <v>645</v>
      </c>
      <c r="B86" s="5">
        <v>9.588859416445624</v>
      </c>
      <c r="C86" s="5">
        <v>24.379772119545954</v>
      </c>
    </row>
    <row r="87" spans="1:3" x14ac:dyDescent="0.25">
      <c r="A87" s="5" t="s">
        <v>645</v>
      </c>
      <c r="B87" s="5">
        <v>9.765694076038903</v>
      </c>
      <c r="C87" s="5">
        <v>24.829376031386357</v>
      </c>
    </row>
    <row r="88" spans="1:3" x14ac:dyDescent="0.25">
      <c r="A88" s="5" t="s">
        <v>645</v>
      </c>
      <c r="B88" s="5">
        <v>9.795755968169761</v>
      </c>
      <c r="C88" s="5">
        <v>24.905808696399227</v>
      </c>
    </row>
    <row r="89" spans="1:3" x14ac:dyDescent="0.25">
      <c r="A89" s="5" t="s">
        <v>646</v>
      </c>
      <c r="B89" s="5">
        <v>9.6489832007073382</v>
      </c>
      <c r="C89" s="5">
        <v>24.532637449571688</v>
      </c>
    </row>
    <row r="90" spans="1:3" x14ac:dyDescent="0.25">
      <c r="A90" s="5" t="s">
        <v>646</v>
      </c>
      <c r="B90" s="5">
        <v>9.9389920424403186</v>
      </c>
      <c r="C90" s="5">
        <v>25.269987864989954</v>
      </c>
    </row>
    <row r="91" spans="1:3" x14ac:dyDescent="0.25">
      <c r="A91" s="5" t="s">
        <v>646</v>
      </c>
      <c r="B91" s="5">
        <v>9.9071618037135281</v>
      </c>
      <c r="C91" s="5">
        <v>25.189059160858683</v>
      </c>
    </row>
    <row r="92" spans="1:3" x14ac:dyDescent="0.25">
      <c r="A92" s="5" t="s">
        <v>647</v>
      </c>
      <c r="B92" s="5">
        <v>7.4880636604774535</v>
      </c>
      <c r="C92" s="5">
        <v>19.038477646881944</v>
      </c>
    </row>
    <row r="93" spans="1:3" x14ac:dyDescent="0.25">
      <c r="A93" s="5" t="s">
        <v>647</v>
      </c>
      <c r="B93" s="5">
        <v>7.4650751547303269</v>
      </c>
      <c r="C93" s="5">
        <v>18.98002913834269</v>
      </c>
    </row>
    <row r="94" spans="1:3" x14ac:dyDescent="0.25">
      <c r="A94" s="5" t="s">
        <v>647</v>
      </c>
      <c r="B94" s="5">
        <v>7.5747126436781613</v>
      </c>
      <c r="C94" s="5">
        <v>19.258783563683743</v>
      </c>
    </row>
    <row r="95" spans="1:3" x14ac:dyDescent="0.25">
      <c r="A95" s="5" t="s">
        <v>648</v>
      </c>
      <c r="B95" s="5">
        <v>8.4969053934571175</v>
      </c>
      <c r="C95" s="5">
        <v>21.603467963931454</v>
      </c>
    </row>
    <row r="96" spans="1:3" x14ac:dyDescent="0.25">
      <c r="A96" s="5" t="s">
        <v>648</v>
      </c>
      <c r="B96" s="5">
        <v>8.9566755083996465</v>
      </c>
      <c r="C96" s="5">
        <v>22.772438134716506</v>
      </c>
    </row>
    <row r="97" spans="1:3" x14ac:dyDescent="0.25">
      <c r="A97" s="5" t="s">
        <v>648</v>
      </c>
      <c r="B97" s="5">
        <v>8.9991158267020328</v>
      </c>
      <c r="C97" s="5">
        <v>22.880343073558201</v>
      </c>
    </row>
    <row r="98" spans="1:3" x14ac:dyDescent="0.25">
      <c r="A98" s="5" t="s">
        <v>649</v>
      </c>
      <c r="B98" s="5">
        <v>8.2077807250221042</v>
      </c>
      <c r="C98" s="5">
        <v>20.868365568072392</v>
      </c>
    </row>
    <row r="99" spans="1:3" x14ac:dyDescent="0.25">
      <c r="A99" s="5" t="s">
        <v>649</v>
      </c>
      <c r="B99" s="5">
        <v>8.3280282935455343</v>
      </c>
      <c r="C99" s="5">
        <v>21.174096228123865</v>
      </c>
    </row>
    <row r="100" spans="1:3" x14ac:dyDescent="0.25">
      <c r="A100" s="5" t="s">
        <v>649</v>
      </c>
      <c r="B100" s="5">
        <v>8.6728558797524311</v>
      </c>
      <c r="C100" s="5">
        <v>22.050823856212656</v>
      </c>
    </row>
    <row r="101" spans="1:3" x14ac:dyDescent="0.25">
      <c r="A101" s="5" t="s">
        <v>650</v>
      </c>
      <c r="B101" s="5">
        <v>10.13527851458886</v>
      </c>
      <c r="C101" s="5">
        <v>25.769048207132808</v>
      </c>
    </row>
    <row r="102" spans="1:3" x14ac:dyDescent="0.25">
      <c r="A102" s="5" t="s">
        <v>650</v>
      </c>
      <c r="B102" s="5">
        <v>10.193633952254642</v>
      </c>
      <c r="C102" s="5">
        <v>25.917417498040138</v>
      </c>
    </row>
    <row r="103" spans="1:3" x14ac:dyDescent="0.25">
      <c r="A103" s="5" t="s">
        <v>650</v>
      </c>
      <c r="B103" s="5">
        <v>10.292661361626879</v>
      </c>
      <c r="C103" s="5">
        <v>26.169195688670762</v>
      </c>
    </row>
    <row r="104" spans="1:3" x14ac:dyDescent="0.25">
      <c r="A104" s="5" t="s">
        <v>651</v>
      </c>
      <c r="B104" s="5">
        <v>9.3412908930150316</v>
      </c>
      <c r="C104" s="5">
        <v>23.750326642969387</v>
      </c>
    </row>
    <row r="105" spans="1:3" x14ac:dyDescent="0.25">
      <c r="A105" s="5" t="s">
        <v>651</v>
      </c>
      <c r="B105" s="5">
        <v>9.5481874447391686</v>
      </c>
      <c r="C105" s="5">
        <v>24.27636321982266</v>
      </c>
    </row>
    <row r="106" spans="1:3" x14ac:dyDescent="0.25">
      <c r="A106" s="5" t="s">
        <v>651</v>
      </c>
      <c r="B106" s="5">
        <v>9.6525198938992034</v>
      </c>
      <c r="C106" s="5">
        <v>24.541629527808496</v>
      </c>
    </row>
    <row r="107" spans="1:3" x14ac:dyDescent="0.25">
      <c r="A107" s="5" t="s">
        <v>652</v>
      </c>
      <c r="B107" s="5">
        <v>7.9973474801061011</v>
      </c>
      <c r="C107" s="5">
        <v>20.333336912982311</v>
      </c>
    </row>
    <row r="108" spans="1:3" x14ac:dyDescent="0.25">
      <c r="A108" s="5" t="s">
        <v>652</v>
      </c>
      <c r="B108" s="5">
        <v>8.234305923961097</v>
      </c>
      <c r="C108" s="5">
        <v>20.935806154848454</v>
      </c>
    </row>
    <row r="109" spans="1:3" x14ac:dyDescent="0.25">
      <c r="A109" s="5" t="s">
        <v>652</v>
      </c>
      <c r="B109" s="5">
        <v>8.1476569407603883</v>
      </c>
      <c r="C109" s="5">
        <v>20.715500238046651</v>
      </c>
    </row>
    <row r="110" spans="1:3" x14ac:dyDescent="0.25">
      <c r="A110" s="5" t="s">
        <v>653</v>
      </c>
      <c r="B110" s="5">
        <v>16.190097259062778</v>
      </c>
      <c r="C110" s="5">
        <v>41.163486148548273</v>
      </c>
    </row>
    <row r="111" spans="1:3" x14ac:dyDescent="0.25">
      <c r="A111" s="5" t="s">
        <v>653</v>
      </c>
      <c r="B111" s="5">
        <v>16.402298850574713</v>
      </c>
      <c r="C111" s="5">
        <v>41.703010842756754</v>
      </c>
    </row>
    <row r="112" spans="1:3" x14ac:dyDescent="0.25">
      <c r="A112" s="5" t="s">
        <v>653</v>
      </c>
      <c r="B112" s="5">
        <v>16.559681697612731</v>
      </c>
      <c r="C112" s="5">
        <v>42.103158324294711</v>
      </c>
    </row>
    <row r="113" spans="1:3" x14ac:dyDescent="0.25">
      <c r="A113" s="5" t="s">
        <v>654</v>
      </c>
      <c r="B113" s="5">
        <v>14.027409372236958</v>
      </c>
      <c r="C113" s="5">
        <v>35.664830306740114</v>
      </c>
    </row>
    <row r="114" spans="1:3" x14ac:dyDescent="0.25">
      <c r="A114" s="5" t="s">
        <v>654</v>
      </c>
      <c r="B114" s="5">
        <v>14.453580901856764</v>
      </c>
      <c r="C114" s="5">
        <v>36.748375734275491</v>
      </c>
    </row>
    <row r="115" spans="1:3" x14ac:dyDescent="0.25">
      <c r="A115" s="5" t="s">
        <v>654</v>
      </c>
      <c r="B115" s="5">
        <v>14.527851458885941</v>
      </c>
      <c r="C115" s="5">
        <v>36.937209377248458</v>
      </c>
    </row>
    <row r="116" spans="1:3" x14ac:dyDescent="0.25">
      <c r="A116" s="5" t="s">
        <v>655</v>
      </c>
      <c r="B116" s="5">
        <v>14.725906277630415</v>
      </c>
      <c r="C116" s="5">
        <v>37.440765758509713</v>
      </c>
    </row>
    <row r="117" spans="1:3" x14ac:dyDescent="0.25">
      <c r="A117" s="5" t="s">
        <v>655</v>
      </c>
      <c r="B117" s="5">
        <v>15.458001768346596</v>
      </c>
      <c r="C117" s="5">
        <v>39.302125953528993</v>
      </c>
    </row>
    <row r="118" spans="1:3" x14ac:dyDescent="0.25">
      <c r="A118" s="5" t="s">
        <v>655</v>
      </c>
      <c r="B118" s="5">
        <v>15.625994694960212</v>
      </c>
      <c r="C118" s="5">
        <v>39.729249669777374</v>
      </c>
    </row>
    <row r="119" spans="1:3" x14ac:dyDescent="0.25">
      <c r="A119" s="5" t="s">
        <v>656</v>
      </c>
      <c r="B119" s="5">
        <v>9.477453580901857</v>
      </c>
      <c r="C119" s="5">
        <v>24.096521655086498</v>
      </c>
    </row>
    <row r="120" spans="1:3" x14ac:dyDescent="0.25">
      <c r="A120" s="5" t="s">
        <v>656</v>
      </c>
      <c r="B120" s="5">
        <v>9.9973474801061002</v>
      </c>
      <c r="C120" s="5">
        <v>25.41835715589729</v>
      </c>
    </row>
    <row r="121" spans="1:3" x14ac:dyDescent="0.25">
      <c r="A121" s="5" t="s">
        <v>656</v>
      </c>
      <c r="B121" s="5">
        <v>9.765694076038903</v>
      </c>
      <c r="C121" s="5">
        <v>24.829376031386357</v>
      </c>
    </row>
    <row r="122" spans="1:3" x14ac:dyDescent="0.25">
      <c r="A122" s="5" t="s">
        <v>657</v>
      </c>
      <c r="B122" s="5">
        <v>16.794871794871796</v>
      </c>
      <c r="C122" s="5">
        <v>42.701131527042456</v>
      </c>
    </row>
    <row r="123" spans="1:3" x14ac:dyDescent="0.25">
      <c r="A123" s="5" t="s">
        <v>657</v>
      </c>
      <c r="B123" s="5">
        <v>16.786030061892131</v>
      </c>
      <c r="C123" s="5">
        <v>42.678651331450432</v>
      </c>
    </row>
    <row r="124" spans="1:3" x14ac:dyDescent="0.25">
      <c r="A124" s="5" t="s">
        <v>657</v>
      </c>
      <c r="B124" s="5">
        <v>16.948717948717949</v>
      </c>
      <c r="C124" s="5">
        <v>43.092286930343604</v>
      </c>
    </row>
    <row r="125" spans="1:3" x14ac:dyDescent="0.25">
      <c r="A125" s="5" t="s">
        <v>658</v>
      </c>
      <c r="B125" s="5">
        <v>16.612732095490717</v>
      </c>
      <c r="C125" s="5">
        <v>42.238039497846835</v>
      </c>
    </row>
    <row r="126" spans="1:3" x14ac:dyDescent="0.25">
      <c r="A126" s="5" t="s">
        <v>658</v>
      </c>
      <c r="B126" s="5">
        <v>17.102564102564102</v>
      </c>
      <c r="C126" s="5">
        <v>43.483442333644753</v>
      </c>
    </row>
    <row r="127" spans="1:3" x14ac:dyDescent="0.25">
      <c r="A127" s="5" t="s">
        <v>658</v>
      </c>
      <c r="B127" s="5">
        <v>17.22811671087533</v>
      </c>
      <c r="C127" s="5">
        <v>43.802661111051442</v>
      </c>
    </row>
    <row r="128" spans="1:3" x14ac:dyDescent="0.25">
      <c r="A128" s="5" t="s">
        <v>659</v>
      </c>
      <c r="B128" s="5">
        <v>17.343059239610962</v>
      </c>
      <c r="C128" s="5">
        <v>44.0949036537477</v>
      </c>
    </row>
    <row r="129" spans="1:3" x14ac:dyDescent="0.25">
      <c r="A129" s="5" t="s">
        <v>659</v>
      </c>
      <c r="B129" s="5">
        <v>17.861184792219277</v>
      </c>
      <c r="C129" s="5">
        <v>45.412243115440099</v>
      </c>
    </row>
    <row r="130" spans="1:3" x14ac:dyDescent="0.25">
      <c r="A130" s="5" t="s">
        <v>659</v>
      </c>
      <c r="B130" s="5">
        <v>17.882404951370468</v>
      </c>
      <c r="C130" s="5">
        <v>45.466195584860941</v>
      </c>
    </row>
    <row r="131" spans="1:3" x14ac:dyDescent="0.25">
      <c r="A131" s="5" t="s">
        <v>660</v>
      </c>
      <c r="B131" s="5">
        <v>15.680813439434129</v>
      </c>
      <c r="C131" s="5">
        <v>39.868626882447899</v>
      </c>
    </row>
    <row r="132" spans="1:3" x14ac:dyDescent="0.25">
      <c r="A132" s="5" t="s">
        <v>660</v>
      </c>
      <c r="B132" s="5">
        <v>16.032714412024756</v>
      </c>
      <c r="C132" s="5">
        <v>40.763338667010309</v>
      </c>
    </row>
    <row r="133" spans="1:3" x14ac:dyDescent="0.25">
      <c r="A133" s="5" t="s">
        <v>660</v>
      </c>
      <c r="B133" s="5">
        <v>16.211317418213969</v>
      </c>
      <c r="C133" s="5">
        <v>41.217438617969115</v>
      </c>
    </row>
    <row r="134" spans="1:3" x14ac:dyDescent="0.25">
      <c r="A134" s="5" t="s">
        <v>661</v>
      </c>
      <c r="B134" s="5">
        <v>16.885057471264368</v>
      </c>
      <c r="C134" s="5">
        <v>42.930429522081056</v>
      </c>
    </row>
    <row r="135" spans="1:3" x14ac:dyDescent="0.25">
      <c r="A135" s="5" t="s">
        <v>661</v>
      </c>
      <c r="B135" s="5">
        <v>17.093722369584437</v>
      </c>
      <c r="C135" s="5">
        <v>43.460962138052729</v>
      </c>
    </row>
    <row r="136" spans="1:3" x14ac:dyDescent="0.25">
      <c r="A136" s="5" t="s">
        <v>661</v>
      </c>
      <c r="B136" s="5">
        <v>17.385499557913352</v>
      </c>
      <c r="C136" s="5">
        <v>44.202808592589406</v>
      </c>
    </row>
    <row r="137" spans="1:3" x14ac:dyDescent="0.25">
      <c r="A137" s="5" t="s">
        <v>662</v>
      </c>
      <c r="B137" s="5">
        <v>15.323607427055704</v>
      </c>
      <c r="C137" s="5">
        <v>38.960426980530286</v>
      </c>
    </row>
    <row r="138" spans="1:3" x14ac:dyDescent="0.25">
      <c r="A138" s="5" t="s">
        <v>662</v>
      </c>
      <c r="B138" s="5">
        <v>15.657824933687003</v>
      </c>
      <c r="C138" s="5">
        <v>39.810178373908649</v>
      </c>
    </row>
    <row r="139" spans="1:3" x14ac:dyDescent="0.25">
      <c r="A139" s="5" t="s">
        <v>662</v>
      </c>
      <c r="B139" s="5">
        <v>15.620689655172415</v>
      </c>
      <c r="C139" s="5">
        <v>39.715761552422165</v>
      </c>
    </row>
    <row r="140" spans="1:3" x14ac:dyDescent="0.25">
      <c r="A140" s="5" t="s">
        <v>663</v>
      </c>
      <c r="B140" s="5">
        <v>16.066312997347481</v>
      </c>
      <c r="C140" s="5">
        <v>40.848763410259984</v>
      </c>
    </row>
    <row r="141" spans="1:3" x14ac:dyDescent="0.25">
      <c r="A141" s="5" t="s">
        <v>663</v>
      </c>
      <c r="B141" s="5">
        <v>16.589743589743591</v>
      </c>
      <c r="C141" s="5">
        <v>42.179590989307584</v>
      </c>
    </row>
    <row r="142" spans="1:3" x14ac:dyDescent="0.25">
      <c r="A142" s="5" t="s">
        <v>663</v>
      </c>
      <c r="B142" s="5">
        <v>16.633952254641908</v>
      </c>
      <c r="C142" s="5">
        <v>42.291991967267677</v>
      </c>
    </row>
    <row r="143" spans="1:3" x14ac:dyDescent="0.25">
      <c r="A143" s="5" t="s">
        <v>664</v>
      </c>
      <c r="B143" s="5">
        <v>16.687002652519894</v>
      </c>
      <c r="C143" s="5">
        <v>42.426873140819801</v>
      </c>
    </row>
    <row r="144" spans="1:3" x14ac:dyDescent="0.25">
      <c r="A144" s="5" t="s">
        <v>664</v>
      </c>
      <c r="B144" s="5">
        <v>17.010610079575596</v>
      </c>
      <c r="C144" s="5">
        <v>43.249648299487745</v>
      </c>
    </row>
    <row r="145" spans="1:3" x14ac:dyDescent="0.25">
      <c r="A145" s="5" t="s">
        <v>664</v>
      </c>
      <c r="B145" s="5">
        <v>17.031830238726791</v>
      </c>
      <c r="C145" s="5">
        <v>43.303600768908595</v>
      </c>
    </row>
    <row r="146" spans="1:3" x14ac:dyDescent="0.25">
      <c r="A146" s="5" t="s">
        <v>665</v>
      </c>
      <c r="B146" s="5">
        <v>14.683465959328029</v>
      </c>
      <c r="C146" s="5">
        <v>37.332860819668021</v>
      </c>
    </row>
    <row r="147" spans="1:3" x14ac:dyDescent="0.25">
      <c r="A147" s="5" t="s">
        <v>665</v>
      </c>
      <c r="B147" s="5">
        <v>14.630415561450045</v>
      </c>
      <c r="C147" s="5">
        <v>37.197979646115897</v>
      </c>
    </row>
    <row r="148" spans="1:3" x14ac:dyDescent="0.25">
      <c r="A148" s="5" t="s">
        <v>665</v>
      </c>
      <c r="B148" s="5">
        <v>14.695844385499559</v>
      </c>
      <c r="C148" s="5">
        <v>37.364333093496846</v>
      </c>
    </row>
    <row r="149" spans="1:3" x14ac:dyDescent="0.25">
      <c r="A149" s="5" t="s">
        <v>666</v>
      </c>
      <c r="B149" s="5">
        <v>14.266136162687888</v>
      </c>
      <c r="C149" s="5">
        <v>36.271795587724668</v>
      </c>
    </row>
    <row r="150" spans="1:3" x14ac:dyDescent="0.25">
      <c r="A150" s="5" t="s">
        <v>666</v>
      </c>
      <c r="B150" s="5">
        <v>14.593280282935455</v>
      </c>
      <c r="C150" s="5">
        <v>37.103562824629407</v>
      </c>
    </row>
    <row r="151" spans="1:3" x14ac:dyDescent="0.25">
      <c r="A151" s="5" t="s">
        <v>666</v>
      </c>
      <c r="B151" s="5">
        <v>14.736516357206012</v>
      </c>
      <c r="C151" s="5">
        <v>37.467741993220137</v>
      </c>
    </row>
    <row r="152" spans="1:3" x14ac:dyDescent="0.25">
      <c r="A152" s="5" t="s">
        <v>667</v>
      </c>
      <c r="B152" s="5">
        <v>15.25287356321839</v>
      </c>
      <c r="C152" s="5">
        <v>38.780585415794121</v>
      </c>
    </row>
    <row r="153" spans="1:3" x14ac:dyDescent="0.25">
      <c r="A153" s="5" t="s">
        <v>667</v>
      </c>
      <c r="B153" s="5">
        <v>15.48629531388152</v>
      </c>
      <c r="C153" s="5">
        <v>39.374062579423452</v>
      </c>
    </row>
    <row r="154" spans="1:3" x14ac:dyDescent="0.25">
      <c r="A154" s="5" t="s">
        <v>667</v>
      </c>
      <c r="B154" s="5">
        <v>15.702033598585322</v>
      </c>
      <c r="C154" s="5">
        <v>39.922579351868748</v>
      </c>
    </row>
    <row r="155" spans="1:3" x14ac:dyDescent="0.25">
      <c r="A155" s="5" t="s">
        <v>668</v>
      </c>
      <c r="B155" s="5">
        <v>13.323607427055704</v>
      </c>
      <c r="C155" s="5">
        <v>33.875406737615307</v>
      </c>
    </row>
    <row r="156" spans="1:3" x14ac:dyDescent="0.25">
      <c r="A156" s="5" t="s">
        <v>668</v>
      </c>
      <c r="B156" s="5">
        <v>13.595932802829354</v>
      </c>
      <c r="C156" s="5">
        <v>34.567796761849529</v>
      </c>
    </row>
    <row r="157" spans="1:3" x14ac:dyDescent="0.25">
      <c r="A157" s="5" t="s">
        <v>668</v>
      </c>
      <c r="B157" s="5">
        <v>13.702033598585322</v>
      </c>
      <c r="C157" s="5">
        <v>34.837559108953762</v>
      </c>
    </row>
    <row r="158" spans="1:3" x14ac:dyDescent="0.25">
      <c r="A158" s="5" t="s">
        <v>669</v>
      </c>
      <c r="B158" s="5">
        <v>12.980548187444739</v>
      </c>
      <c r="C158" s="5">
        <v>33.003175148644921</v>
      </c>
    </row>
    <row r="159" spans="1:3" x14ac:dyDescent="0.25">
      <c r="A159" s="5" t="s">
        <v>669</v>
      </c>
      <c r="B159" s="5">
        <v>13.235190097259062</v>
      </c>
      <c r="C159" s="5">
        <v>33.650604781695101</v>
      </c>
    </row>
    <row r="160" spans="1:3" x14ac:dyDescent="0.25">
      <c r="A160" s="5" t="s">
        <v>669</v>
      </c>
      <c r="B160" s="5">
        <v>13.373121131741822</v>
      </c>
      <c r="C160" s="5">
        <v>34.001295832930616</v>
      </c>
    </row>
    <row r="161" spans="1:3" x14ac:dyDescent="0.25">
      <c r="A161" s="5" t="s">
        <v>670</v>
      </c>
      <c r="B161" s="5">
        <v>1.4257294429708223</v>
      </c>
      <c r="C161" s="5">
        <v>3.6249315392132639</v>
      </c>
    </row>
    <row r="162" spans="1:3" x14ac:dyDescent="0.25">
      <c r="A162" s="5" t="s">
        <v>670</v>
      </c>
      <c r="B162" s="5">
        <v>6.452254641909815</v>
      </c>
      <c r="C162" s="5">
        <v>16.404922733276774</v>
      </c>
    </row>
    <row r="163" spans="1:3" x14ac:dyDescent="0.25">
      <c r="A163" s="5" t="s">
        <v>670</v>
      </c>
      <c r="B163" s="5">
        <v>7.3099027409372237</v>
      </c>
      <c r="C163" s="5">
        <v>18.585501705702736</v>
      </c>
    </row>
    <row r="164" spans="1:3" x14ac:dyDescent="0.25">
      <c r="A164" s="5" t="s">
        <v>671</v>
      </c>
      <c r="B164" s="5">
        <v>19.70733863837312</v>
      </c>
      <c r="C164" s="5">
        <v>50.106107955053915</v>
      </c>
    </row>
    <row r="165" spans="1:3" x14ac:dyDescent="0.25">
      <c r="A165" s="5" t="s">
        <v>671</v>
      </c>
      <c r="B165" s="5">
        <v>19.914235190097259</v>
      </c>
      <c r="C165" s="5">
        <v>50.632144531907187</v>
      </c>
    </row>
    <row r="166" spans="1:3" x14ac:dyDescent="0.25">
      <c r="A166" s="5" t="s">
        <v>671</v>
      </c>
      <c r="B166" s="5">
        <v>19.914235190097259</v>
      </c>
      <c r="C166" s="5">
        <v>50.632144531907187</v>
      </c>
    </row>
    <row r="167" spans="1:3" x14ac:dyDescent="0.25">
      <c r="A167" s="5" t="s">
        <v>672</v>
      </c>
      <c r="B167" s="5">
        <v>20.289124668435012</v>
      </c>
      <c r="C167" s="5">
        <v>51.585304825008848</v>
      </c>
    </row>
    <row r="168" spans="1:3" x14ac:dyDescent="0.25">
      <c r="A168" s="5" t="s">
        <v>672</v>
      </c>
      <c r="B168" s="5">
        <v>21.01237842617153</v>
      </c>
      <c r="C168" s="5">
        <v>53.424184824436104</v>
      </c>
    </row>
    <row r="169" spans="1:3" x14ac:dyDescent="0.25">
      <c r="A169" s="5" t="s">
        <v>672</v>
      </c>
      <c r="B169" s="5">
        <v>20.826702033598586</v>
      </c>
      <c r="C169" s="5">
        <v>52.952100717003681</v>
      </c>
    </row>
    <row r="170" spans="1:3" x14ac:dyDescent="0.25">
      <c r="A170" s="5" t="s">
        <v>673</v>
      </c>
      <c r="B170" s="5">
        <v>20.271441202475685</v>
      </c>
      <c r="C170" s="5">
        <v>51.540344433824814</v>
      </c>
    </row>
    <row r="171" spans="1:3" x14ac:dyDescent="0.25">
      <c r="A171" s="5" t="s">
        <v>673</v>
      </c>
      <c r="B171" s="5">
        <v>20.471264367816094</v>
      </c>
      <c r="C171" s="5">
        <v>52.048396854204469</v>
      </c>
    </row>
    <row r="172" spans="1:3" x14ac:dyDescent="0.25">
      <c r="A172" s="5" t="s">
        <v>673</v>
      </c>
      <c r="B172" s="5">
        <v>20.619805481874447</v>
      </c>
      <c r="C172" s="5">
        <v>52.426064140150409</v>
      </c>
    </row>
    <row r="173" spans="1:3" x14ac:dyDescent="0.25">
      <c r="A173" s="5" t="s">
        <v>674</v>
      </c>
      <c r="B173" s="5">
        <v>17.525198938992041</v>
      </c>
      <c r="C173" s="5">
        <v>44.557995682943321</v>
      </c>
    </row>
    <row r="174" spans="1:3" x14ac:dyDescent="0.25">
      <c r="A174" s="5" t="s">
        <v>674</v>
      </c>
      <c r="B174" s="5">
        <v>17.594164456233422</v>
      </c>
      <c r="C174" s="5">
        <v>44.733341208561086</v>
      </c>
    </row>
    <row r="175" spans="1:3" x14ac:dyDescent="0.25">
      <c r="A175" s="5" t="s">
        <v>674</v>
      </c>
      <c r="B175" s="5">
        <v>17.76215738284704</v>
      </c>
      <c r="C175" s="5">
        <v>45.160464924809467</v>
      </c>
    </row>
    <row r="176" spans="1:3" x14ac:dyDescent="0.25">
      <c r="A176" s="5" t="s">
        <v>675</v>
      </c>
      <c r="B176" s="5">
        <v>16.711759504862954</v>
      </c>
      <c r="C176" s="5">
        <v>42.489817688477459</v>
      </c>
    </row>
    <row r="177" spans="1:3" x14ac:dyDescent="0.25">
      <c r="A177" s="5" t="s">
        <v>675</v>
      </c>
      <c r="B177" s="5">
        <v>17.187444739168878</v>
      </c>
      <c r="C177" s="5">
        <v>43.699252211328151</v>
      </c>
    </row>
    <row r="178" spans="1:3" x14ac:dyDescent="0.25">
      <c r="A178" s="5" t="s">
        <v>675</v>
      </c>
      <c r="B178" s="5">
        <v>17.072502210433246</v>
      </c>
      <c r="C178" s="5">
        <v>43.407009668631886</v>
      </c>
    </row>
    <row r="179" spans="1:3" x14ac:dyDescent="0.25">
      <c r="A179" s="5" t="s">
        <v>676</v>
      </c>
      <c r="B179" s="5">
        <v>18.239610963748895</v>
      </c>
      <c r="C179" s="5">
        <v>46.37439548677856</v>
      </c>
    </row>
    <row r="180" spans="1:3" x14ac:dyDescent="0.25">
      <c r="A180" s="5" t="s">
        <v>676</v>
      </c>
      <c r="B180" s="5">
        <v>18.658709106984968</v>
      </c>
      <c r="C180" s="5">
        <v>47.439956757840321</v>
      </c>
    </row>
    <row r="181" spans="1:3" x14ac:dyDescent="0.25">
      <c r="A181" s="5" t="s">
        <v>676</v>
      </c>
      <c r="B181" s="5">
        <v>18.600353669319187</v>
      </c>
      <c r="C181" s="5">
        <v>47.291587466932981</v>
      </c>
    </row>
    <row r="182" spans="1:3" x14ac:dyDescent="0.25">
      <c r="A182" s="5" t="s">
        <v>677</v>
      </c>
      <c r="B182" s="5">
        <v>17.190981432360743</v>
      </c>
      <c r="C182" s="5">
        <v>43.708244289564959</v>
      </c>
    </row>
    <row r="183" spans="1:3" x14ac:dyDescent="0.25">
      <c r="A183" s="5" t="s">
        <v>677</v>
      </c>
      <c r="B183" s="5">
        <v>17.673740053050398</v>
      </c>
      <c r="C183" s="5">
        <v>44.935662968889268</v>
      </c>
    </row>
    <row r="184" spans="1:3" x14ac:dyDescent="0.25">
      <c r="A184" s="5" t="s">
        <v>677</v>
      </c>
      <c r="B184" s="5">
        <v>17.868258178603007</v>
      </c>
      <c r="C184" s="5">
        <v>45.430227271913715</v>
      </c>
    </row>
    <row r="185" spans="1:3" x14ac:dyDescent="0.25">
      <c r="A185" s="5" t="s">
        <v>678</v>
      </c>
      <c r="B185" s="5">
        <v>16.421750663129973</v>
      </c>
      <c r="C185" s="5">
        <v>41.752467273059196</v>
      </c>
    </row>
    <row r="186" spans="1:3" x14ac:dyDescent="0.25">
      <c r="A186" s="5" t="s">
        <v>678</v>
      </c>
      <c r="B186" s="5">
        <v>16.948717948717949</v>
      </c>
      <c r="C186" s="5">
        <v>43.092286930343604</v>
      </c>
    </row>
    <row r="187" spans="1:3" x14ac:dyDescent="0.25">
      <c r="A187" s="5" t="s">
        <v>678</v>
      </c>
      <c r="B187" s="5">
        <v>16.9946949602122</v>
      </c>
      <c r="C187" s="5">
        <v>43.209183947422105</v>
      </c>
    </row>
    <row r="188" spans="1:3" x14ac:dyDescent="0.25">
      <c r="A188" s="5" t="s">
        <v>679</v>
      </c>
      <c r="B188" s="5">
        <v>16.796640141467726</v>
      </c>
      <c r="C188" s="5">
        <v>42.70562756616085</v>
      </c>
    </row>
    <row r="189" spans="1:3" x14ac:dyDescent="0.25">
      <c r="A189" s="5" t="s">
        <v>679</v>
      </c>
      <c r="B189" s="5">
        <v>17.185676392572944</v>
      </c>
      <c r="C189" s="5">
        <v>43.694756172209743</v>
      </c>
    </row>
    <row r="190" spans="1:3" x14ac:dyDescent="0.25">
      <c r="A190" s="5" t="s">
        <v>679</v>
      </c>
      <c r="B190" s="5">
        <v>17.203359858532274</v>
      </c>
      <c r="C190" s="5">
        <v>43.739716563393792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17"/>
  <sheetViews>
    <sheetView workbookViewId="0">
      <selection activeCell="D2" sqref="D2:D4"/>
    </sheetView>
  </sheetViews>
  <sheetFormatPr defaultRowHeight="15" x14ac:dyDescent="0.25"/>
  <cols>
    <col min="1" max="1" width="20.140625" bestFit="1" customWidth="1"/>
    <col min="2" max="2" width="12" bestFit="1" customWidth="1"/>
    <col min="6" max="6" width="17.85546875" customWidth="1"/>
    <col min="7" max="7" width="12" bestFit="1" customWidth="1"/>
    <col min="8" max="8" width="7.7109375" bestFit="1" customWidth="1"/>
  </cols>
  <sheetData>
    <row r="1" spans="1:9" s="107" customFormat="1" ht="15.75" thickBot="1" x14ac:dyDescent="0.3">
      <c r="A1" s="110"/>
      <c r="B1" s="110"/>
      <c r="C1" s="110"/>
    </row>
    <row r="2" spans="1:9" ht="15.75" thickBot="1" x14ac:dyDescent="0.3">
      <c r="A2" s="88" t="s">
        <v>394</v>
      </c>
      <c r="B2" s="95" t="s">
        <v>553</v>
      </c>
      <c r="C2" s="91" t="s">
        <v>554</v>
      </c>
      <c r="F2" s="88" t="s">
        <v>0</v>
      </c>
      <c r="G2" s="90" t="s">
        <v>680</v>
      </c>
      <c r="H2" s="93" t="s">
        <v>681</v>
      </c>
      <c r="I2" s="94" t="s">
        <v>682</v>
      </c>
    </row>
    <row r="3" spans="1:9" x14ac:dyDescent="0.25">
      <c r="A3" s="47" t="s">
        <v>694</v>
      </c>
      <c r="B3" s="111">
        <v>21.260920806538394</v>
      </c>
      <c r="C3" s="47">
        <v>54.028905209773541</v>
      </c>
      <c r="F3" s="75" t="s">
        <v>3</v>
      </c>
      <c r="G3" s="47">
        <f>AVERAGE(C3:C17)</f>
        <v>53.918221593323736</v>
      </c>
      <c r="H3" s="47">
        <f>STDEV(C3:C17)</f>
        <v>4.2831329915687428</v>
      </c>
      <c r="I3" s="76">
        <f>H3/SQRT(15)</f>
        <v>1.1059001830624862</v>
      </c>
    </row>
    <row r="4" spans="1:9" x14ac:dyDescent="0.25">
      <c r="A4" s="96" t="s">
        <v>694</v>
      </c>
      <c r="B4" s="108">
        <v>21.132817504035252</v>
      </c>
      <c r="C4" s="96">
        <v>53.703365161391773</v>
      </c>
      <c r="F4" s="72" t="s">
        <v>4</v>
      </c>
      <c r="G4" s="96">
        <f>AVERAGE(C18:C32)</f>
        <v>69.244518638720876</v>
      </c>
      <c r="H4" s="96">
        <f>STDEV(C18:C32)</f>
        <v>7.0121738449077027</v>
      </c>
      <c r="I4" s="76">
        <f t="shared" ref="I4:I23" si="0">H4/SQRT(15)</f>
        <v>1.8105355014692508</v>
      </c>
    </row>
    <row r="5" spans="1:9" x14ac:dyDescent="0.25">
      <c r="A5" s="96" t="s">
        <v>694</v>
      </c>
      <c r="B5" s="108">
        <v>20.979093541031489</v>
      </c>
      <c r="C5" s="96">
        <v>53.312717103333689</v>
      </c>
      <c r="F5" s="72" t="s">
        <v>5</v>
      </c>
      <c r="G5" s="96">
        <f>AVERAGE(C33:C47)</f>
        <v>57.922335788518623</v>
      </c>
      <c r="H5" s="96">
        <f>STDEV(C33:C47)</f>
        <v>6.5040362934880465</v>
      </c>
      <c r="I5" s="76">
        <f t="shared" si="0"/>
        <v>1.6793349498538546</v>
      </c>
    </row>
    <row r="6" spans="1:9" x14ac:dyDescent="0.25">
      <c r="A6" s="96" t="s">
        <v>695</v>
      </c>
      <c r="B6" s="108">
        <v>23.489918270093003</v>
      </c>
      <c r="C6" s="96">
        <v>59.693302051615944</v>
      </c>
      <c r="F6" s="72" t="s">
        <v>6</v>
      </c>
      <c r="G6" s="96">
        <f>AVERAGE(C48:C62)</f>
        <v>62.103295443991136</v>
      </c>
      <c r="H6" s="96">
        <f>STDEV(C48:C62)</f>
        <v>4.8341718590268297</v>
      </c>
      <c r="I6" s="76">
        <f t="shared" si="0"/>
        <v>1.2481778068476972</v>
      </c>
    </row>
    <row r="7" spans="1:9" x14ac:dyDescent="0.25">
      <c r="A7" s="96" t="s">
        <v>695</v>
      </c>
      <c r="B7" s="108">
        <v>24.322589736363405</v>
      </c>
      <c r="C7" s="96">
        <v>61.809312366097309</v>
      </c>
      <c r="F7" s="72" t="s">
        <v>7</v>
      </c>
      <c r="G7" s="96">
        <f>AVERAGE(C63:C77)</f>
        <v>105.84251954536414</v>
      </c>
      <c r="H7" s="96">
        <f>STDEV(C63:C77)</f>
        <v>21.364013973843733</v>
      </c>
      <c r="I7" s="76">
        <f t="shared" si="0"/>
        <v>5.5161646885892877</v>
      </c>
    </row>
    <row r="8" spans="1:9" x14ac:dyDescent="0.25">
      <c r="A8" s="96" t="s">
        <v>695</v>
      </c>
      <c r="B8" s="108">
        <v>23.707693884348338</v>
      </c>
      <c r="C8" s="96">
        <v>60.246720133864912</v>
      </c>
      <c r="F8" s="72" t="s">
        <v>8</v>
      </c>
      <c r="G8" s="96">
        <f>AVERAGE(C78:C92)</f>
        <v>90.347231431673393</v>
      </c>
      <c r="H8" s="96">
        <f>STDEV(C78:C92)</f>
        <v>16.898720086794658</v>
      </c>
      <c r="I8" s="76">
        <f t="shared" si="0"/>
        <v>4.3632307645584305</v>
      </c>
    </row>
    <row r="9" spans="1:9" x14ac:dyDescent="0.25">
      <c r="A9" s="96" t="s">
        <v>696</v>
      </c>
      <c r="B9" s="108">
        <v>18.903820040480642</v>
      </c>
      <c r="C9" s="96">
        <v>48.038968319549369</v>
      </c>
      <c r="F9" s="72" t="s">
        <v>9</v>
      </c>
      <c r="G9" s="96">
        <f>AVERAGE(C93:C107)</f>
        <v>79.207152164341707</v>
      </c>
      <c r="H9" s="96">
        <f>STDEV(C93:C107)</f>
        <v>7.5492777895783485</v>
      </c>
      <c r="I9" s="76">
        <f t="shared" si="0"/>
        <v>1.9492151436620322</v>
      </c>
    </row>
    <row r="10" spans="1:9" x14ac:dyDescent="0.25">
      <c r="A10" s="96" t="s">
        <v>696</v>
      </c>
      <c r="B10" s="108">
        <v>19.864594809254182</v>
      </c>
      <c r="C10" s="96">
        <v>50.480518682412473</v>
      </c>
      <c r="F10" s="72" t="s">
        <v>10</v>
      </c>
      <c r="G10" s="96">
        <f>AVERAGE(C108:C122)</f>
        <v>67.588181416541659</v>
      </c>
      <c r="H10" s="96">
        <f>STDEV(C108:C122)</f>
        <v>3.9722347957009041</v>
      </c>
      <c r="I10" s="76">
        <f t="shared" si="0"/>
        <v>1.0256266140650148</v>
      </c>
    </row>
    <row r="11" spans="1:9" x14ac:dyDescent="0.25">
      <c r="A11" s="96" t="s">
        <v>696</v>
      </c>
      <c r="B11" s="108">
        <v>19.954267121006378</v>
      </c>
      <c r="C11" s="96">
        <v>50.708396716279701</v>
      </c>
      <c r="F11" s="72" t="s">
        <v>11</v>
      </c>
      <c r="G11" s="96">
        <f>AVERAGE(C123:C137)</f>
        <v>70.146803389956077</v>
      </c>
      <c r="H11" s="96">
        <f>STDEV(C123:C137)</f>
        <v>3.7116036996462167</v>
      </c>
      <c r="I11" s="76">
        <f t="shared" si="0"/>
        <v>0.95833195443010877</v>
      </c>
    </row>
    <row r="12" spans="1:9" x14ac:dyDescent="0.25">
      <c r="A12" s="96" t="s">
        <v>697</v>
      </c>
      <c r="B12" s="108">
        <v>18.942251031231585</v>
      </c>
      <c r="C12" s="96">
        <v>48.136630334063895</v>
      </c>
      <c r="F12" s="73" t="s">
        <v>12</v>
      </c>
      <c r="G12" s="96">
        <f>AVERAGE(C138:C152)</f>
        <v>74.290266897120574</v>
      </c>
      <c r="H12" s="96">
        <f>STDEV(C138:C152)</f>
        <v>7.2607619259183096</v>
      </c>
      <c r="I12" s="76">
        <f t="shared" si="0"/>
        <v>1.8747206679905668</v>
      </c>
    </row>
    <row r="13" spans="1:9" x14ac:dyDescent="0.25">
      <c r="A13" s="96" t="s">
        <v>697</v>
      </c>
      <c r="B13" s="108">
        <v>20.991903871281803</v>
      </c>
      <c r="C13" s="96">
        <v>53.345271108171865</v>
      </c>
      <c r="F13" s="73" t="s">
        <v>13</v>
      </c>
      <c r="G13" s="96">
        <f>AVERAGE(C153:C167)</f>
        <v>76.386060789354531</v>
      </c>
      <c r="H13" s="96">
        <f>STDEV(C153:C167)</f>
        <v>5.4991590076871635</v>
      </c>
      <c r="I13" s="76">
        <f t="shared" si="0"/>
        <v>1.4198767503279259</v>
      </c>
    </row>
    <row r="14" spans="1:9" x14ac:dyDescent="0.25">
      <c r="A14" s="96" t="s">
        <v>697</v>
      </c>
      <c r="B14" s="108">
        <v>19.326560938741004</v>
      </c>
      <c r="C14" s="96">
        <v>49.113250479209142</v>
      </c>
      <c r="F14" s="73" t="s">
        <v>14</v>
      </c>
      <c r="G14" s="96">
        <f>AVERAGE(C168:C182)</f>
        <v>73.439754831931651</v>
      </c>
      <c r="H14" s="96">
        <f>STDEV(C168:C182)</f>
        <v>6.988658496607834</v>
      </c>
      <c r="I14" s="76">
        <f t="shared" si="0"/>
        <v>1.8044638646462068</v>
      </c>
    </row>
    <row r="15" spans="1:9" x14ac:dyDescent="0.25">
      <c r="A15" s="96" t="s">
        <v>698</v>
      </c>
      <c r="B15" s="108">
        <v>21.517127411544671</v>
      </c>
      <c r="C15" s="96">
        <v>54.679985306537034</v>
      </c>
      <c r="F15" s="73" t="s">
        <v>15</v>
      </c>
      <c r="G15" s="96">
        <f>AVERAGE(C183:C197)</f>
        <v>110.87133171020845</v>
      </c>
      <c r="H15" s="96">
        <f>STDEV(C183:C197)</f>
        <v>25.076120858087183</v>
      </c>
      <c r="I15" s="76">
        <f t="shared" si="0"/>
        <v>6.4746265647237395</v>
      </c>
    </row>
    <row r="16" spans="1:9" x14ac:dyDescent="0.25">
      <c r="A16" s="96" t="s">
        <v>698</v>
      </c>
      <c r="B16" s="108">
        <v>21.9142476493044</v>
      </c>
      <c r="C16" s="96">
        <v>55.689159456520443</v>
      </c>
      <c r="F16" s="73" t="s">
        <v>16</v>
      </c>
      <c r="G16" s="96">
        <f>AVERAGE(C198:C212)</f>
        <v>89.865213680925564</v>
      </c>
      <c r="H16" s="96">
        <f>STDEV(C198:C212)</f>
        <v>6.6018993624342679</v>
      </c>
      <c r="I16" s="76">
        <f t="shared" si="0"/>
        <v>1.7046030856030188</v>
      </c>
    </row>
    <row r="17" spans="1:9" x14ac:dyDescent="0.25">
      <c r="A17" s="96" t="s">
        <v>698</v>
      </c>
      <c r="B17" s="108">
        <v>21.952678640055339</v>
      </c>
      <c r="C17" s="96">
        <v>55.786821471034962</v>
      </c>
      <c r="F17" s="73" t="s">
        <v>17</v>
      </c>
      <c r="G17" s="96">
        <f>AVERAGE(C213:C227)</f>
        <v>82.589701888755215</v>
      </c>
      <c r="H17" s="96">
        <f>STDEV(C213:C227)</f>
        <v>4.8815327937775495</v>
      </c>
      <c r="I17" s="76">
        <f t="shared" si="0"/>
        <v>1.260406347617721</v>
      </c>
    </row>
    <row r="18" spans="1:9" x14ac:dyDescent="0.25">
      <c r="A18" s="96" t="s">
        <v>558</v>
      </c>
      <c r="B18" s="108">
        <v>29.895083395249927</v>
      </c>
      <c r="C18" s="96">
        <v>75.984452600367575</v>
      </c>
      <c r="F18" s="73" t="s">
        <v>18</v>
      </c>
      <c r="G18" s="96">
        <f>AVERAGE(C228:C242)</f>
        <v>81.329143825804763</v>
      </c>
      <c r="H18" s="96">
        <f>STDEV(C228:C242)</f>
        <v>7.0017063055704796</v>
      </c>
      <c r="I18" s="76">
        <f t="shared" si="0"/>
        <v>1.8078327944339951</v>
      </c>
    </row>
    <row r="19" spans="1:9" x14ac:dyDescent="0.25">
      <c r="A19" s="96" t="s">
        <v>558</v>
      </c>
      <c r="B19" s="108">
        <v>31.086444108529115</v>
      </c>
      <c r="C19" s="96">
        <v>79.01253887299147</v>
      </c>
      <c r="F19" s="73" t="s">
        <v>19</v>
      </c>
      <c r="G19" s="96">
        <f>AVERAGE(C243:C257)</f>
        <v>81.659547561117378</v>
      </c>
      <c r="H19" s="96">
        <f>STDEV(C243:C257)</f>
        <v>6.5988926578534413</v>
      </c>
      <c r="I19" s="76">
        <f t="shared" si="0"/>
        <v>1.7038267578184516</v>
      </c>
    </row>
    <row r="20" spans="1:9" x14ac:dyDescent="0.25">
      <c r="A20" s="96" t="s">
        <v>558</v>
      </c>
      <c r="B20" s="108">
        <v>30.420306935512798</v>
      </c>
      <c r="C20" s="96">
        <v>77.319415365717902</v>
      </c>
      <c r="F20" s="73" t="s">
        <v>20</v>
      </c>
      <c r="G20" s="96">
        <f>AVERAGE(C258:C272)</f>
        <v>78.54822623054217</v>
      </c>
      <c r="H20" s="96">
        <f>STDEV(C258:C272)</f>
        <v>7.2835264387157075</v>
      </c>
      <c r="I20" s="76">
        <f t="shared" si="0"/>
        <v>1.88059843992049</v>
      </c>
    </row>
    <row r="21" spans="1:9" x14ac:dyDescent="0.25">
      <c r="A21" s="96" t="s">
        <v>559</v>
      </c>
      <c r="B21" s="108">
        <v>23.566780251594889</v>
      </c>
      <c r="C21" s="96">
        <v>59.899779281268664</v>
      </c>
      <c r="F21" s="73" t="s">
        <v>21</v>
      </c>
      <c r="G21" s="96">
        <f>AVERAGE(C273:C287)</f>
        <v>81.154433739936977</v>
      </c>
      <c r="H21" s="96">
        <f>STDEV(C273:C287)</f>
        <v>17.922824201832054</v>
      </c>
      <c r="I21" s="76">
        <f t="shared" si="0"/>
        <v>4.6276533100465853</v>
      </c>
    </row>
    <row r="22" spans="1:9" x14ac:dyDescent="0.25">
      <c r="A22" s="96" t="s">
        <v>559</v>
      </c>
      <c r="B22" s="108">
        <v>24.489124029617486</v>
      </c>
      <c r="C22" s="96">
        <v>62.244104137493615</v>
      </c>
      <c r="F22" s="73" t="s">
        <v>22</v>
      </c>
      <c r="G22" s="96">
        <f>AVERAGE(C288:C302)</f>
        <v>96.45626841477474</v>
      </c>
      <c r="H22" s="96">
        <f>STDEV(C288:C302)</f>
        <v>12.387302540458112</v>
      </c>
      <c r="I22" s="76">
        <f t="shared" si="0"/>
        <v>3.1983877629084727</v>
      </c>
    </row>
    <row r="23" spans="1:9" ht="15.75" thickBot="1" x14ac:dyDescent="0.3">
      <c r="A23" s="96" t="s">
        <v>559</v>
      </c>
      <c r="B23" s="108">
        <v>24.860623606876583</v>
      </c>
      <c r="C23" s="96">
        <v>63.188346093473086</v>
      </c>
      <c r="F23" s="74" t="s">
        <v>23</v>
      </c>
      <c r="G23" s="38">
        <f>AVERAGE(C303:C317)</f>
        <v>92.733155263117879</v>
      </c>
      <c r="H23" s="38">
        <f>STDEV(C303:C317)</f>
        <v>9.7598733059571163</v>
      </c>
      <c r="I23" s="112">
        <f t="shared" si="0"/>
        <v>2.5199884516710824</v>
      </c>
    </row>
    <row r="24" spans="1:9" x14ac:dyDescent="0.25">
      <c r="A24" s="96" t="s">
        <v>560</v>
      </c>
      <c r="B24" s="108">
        <v>25.424278137890397</v>
      </c>
      <c r="C24" s="96">
        <v>64.620989061166128</v>
      </c>
    </row>
    <row r="25" spans="1:9" x14ac:dyDescent="0.25">
      <c r="A25" s="96" t="s">
        <v>560</v>
      </c>
      <c r="B25" s="108">
        <v>25.654864082396042</v>
      </c>
      <c r="C25" s="96">
        <v>65.20707027522235</v>
      </c>
    </row>
    <row r="26" spans="1:9" x14ac:dyDescent="0.25">
      <c r="A26" s="96" t="s">
        <v>560</v>
      </c>
      <c r="B26" s="108">
        <v>26.180087622658913</v>
      </c>
      <c r="C26" s="96">
        <v>66.542033040572662</v>
      </c>
    </row>
    <row r="27" spans="1:9" x14ac:dyDescent="0.25">
      <c r="A27" s="96" t="s">
        <v>699</v>
      </c>
      <c r="B27" s="108">
        <v>30.228151981758092</v>
      </c>
      <c r="C27" s="96">
        <v>76.831014354004381</v>
      </c>
    </row>
    <row r="28" spans="1:9" x14ac:dyDescent="0.25">
      <c r="A28" s="96" t="s">
        <v>699</v>
      </c>
      <c r="B28" s="108">
        <v>30.112859009505264</v>
      </c>
      <c r="C28" s="96">
        <v>76.537973746976249</v>
      </c>
    </row>
    <row r="29" spans="1:9" x14ac:dyDescent="0.25">
      <c r="A29" s="96" t="s">
        <v>699</v>
      </c>
      <c r="B29" s="108">
        <v>30.75337552202096</v>
      </c>
      <c r="C29" s="96">
        <v>78.165977119354679</v>
      </c>
    </row>
    <row r="30" spans="1:9" x14ac:dyDescent="0.25">
      <c r="A30" s="96" t="s">
        <v>700</v>
      </c>
      <c r="B30" s="108">
        <v>24.796571955625019</v>
      </c>
      <c r="C30" s="96">
        <v>63.025545756235253</v>
      </c>
    </row>
    <row r="31" spans="1:9" x14ac:dyDescent="0.25">
      <c r="A31" s="96" t="s">
        <v>700</v>
      </c>
      <c r="B31" s="108">
        <v>25.654864082396042</v>
      </c>
      <c r="C31" s="96">
        <v>65.20707027522235</v>
      </c>
    </row>
    <row r="32" spans="1:9" x14ac:dyDescent="0.25">
      <c r="A32" s="96" t="s">
        <v>700</v>
      </c>
      <c r="B32" s="108">
        <v>25.526760779892903</v>
      </c>
      <c r="C32" s="96">
        <v>64.881469600746655</v>
      </c>
    </row>
    <row r="33" spans="1:3" x14ac:dyDescent="0.25">
      <c r="A33" s="96" t="s">
        <v>561</v>
      </c>
      <c r="B33" s="108">
        <v>22.029540621557224</v>
      </c>
      <c r="C33" s="96">
        <v>56.34524005429062</v>
      </c>
    </row>
    <row r="34" spans="1:3" x14ac:dyDescent="0.25">
      <c r="A34" s="96" t="s">
        <v>561</v>
      </c>
      <c r="B34" s="108">
        <v>23.041556711332021</v>
      </c>
      <c r="C34" s="96">
        <v>58.933686654096974</v>
      </c>
    </row>
    <row r="35" spans="1:3" x14ac:dyDescent="0.25">
      <c r="A35" s="96" t="s">
        <v>561</v>
      </c>
      <c r="B35" s="108">
        <v>23.310573646588608</v>
      </c>
      <c r="C35" s="96">
        <v>59.621754737589782</v>
      </c>
    </row>
    <row r="36" spans="1:3" x14ac:dyDescent="0.25">
      <c r="A36" s="96" t="s">
        <v>562</v>
      </c>
      <c r="B36" s="108">
        <v>17.264097768440472</v>
      </c>
      <c r="C36" s="96">
        <v>44.156605432417763</v>
      </c>
    </row>
    <row r="37" spans="1:3" x14ac:dyDescent="0.25">
      <c r="A37" s="96" t="s">
        <v>562</v>
      </c>
      <c r="B37" s="108">
        <v>19.352181599241629</v>
      </c>
      <c r="C37" s="96">
        <v>49.497324366195386</v>
      </c>
    </row>
    <row r="38" spans="1:3" x14ac:dyDescent="0.25">
      <c r="A38" s="96" t="s">
        <v>562</v>
      </c>
      <c r="B38" s="108">
        <v>18.186441546463069</v>
      </c>
      <c r="C38" s="96">
        <v>46.515696004393156</v>
      </c>
    </row>
    <row r="39" spans="1:3" x14ac:dyDescent="0.25">
      <c r="A39" s="96" t="s">
        <v>563</v>
      </c>
      <c r="B39" s="108">
        <v>24.104814122108067</v>
      </c>
      <c r="C39" s="96">
        <v>61.653193841235257</v>
      </c>
    </row>
    <row r="40" spans="1:3" x14ac:dyDescent="0.25">
      <c r="A40" s="96" t="s">
        <v>563</v>
      </c>
      <c r="B40" s="108">
        <v>24.168865773359638</v>
      </c>
      <c r="C40" s="96">
        <v>61.817019575400224</v>
      </c>
    </row>
    <row r="41" spans="1:3" x14ac:dyDescent="0.25">
      <c r="A41" s="96" t="s">
        <v>563</v>
      </c>
      <c r="B41" s="108">
        <v>24.361020727114347</v>
      </c>
      <c r="C41" s="96">
        <v>62.308496777895101</v>
      </c>
    </row>
    <row r="42" spans="1:3" x14ac:dyDescent="0.25">
      <c r="A42" s="96" t="s">
        <v>701</v>
      </c>
      <c r="B42" s="108">
        <v>24.80938228587533</v>
      </c>
      <c r="C42" s="96">
        <v>63.455276917049801</v>
      </c>
    </row>
    <row r="43" spans="1:3" x14ac:dyDescent="0.25">
      <c r="A43" s="96" t="s">
        <v>701</v>
      </c>
      <c r="B43" s="108">
        <v>25.565191770643846</v>
      </c>
      <c r="C43" s="96">
        <v>65.388420580196311</v>
      </c>
    </row>
    <row r="44" spans="1:3" x14ac:dyDescent="0.25">
      <c r="A44" s="96" t="s">
        <v>701</v>
      </c>
      <c r="B44" s="108">
        <v>25.66767441264636</v>
      </c>
      <c r="C44" s="96">
        <v>65.650541754860242</v>
      </c>
    </row>
    <row r="45" spans="1:3" x14ac:dyDescent="0.25">
      <c r="A45" s="96" t="s">
        <v>702</v>
      </c>
      <c r="B45" s="108">
        <v>22.362609208065383</v>
      </c>
      <c r="C45" s="96">
        <v>57.197133871948402</v>
      </c>
    </row>
    <row r="46" spans="1:3" x14ac:dyDescent="0.25">
      <c r="A46" s="96" t="s">
        <v>702</v>
      </c>
      <c r="B46" s="108">
        <v>22.862212087827626</v>
      </c>
      <c r="C46" s="96">
        <v>58.474974598435082</v>
      </c>
    </row>
    <row r="47" spans="1:3" x14ac:dyDescent="0.25">
      <c r="A47" s="96" t="s">
        <v>702</v>
      </c>
      <c r="B47" s="108">
        <v>22.606005482821349</v>
      </c>
      <c r="C47" s="96">
        <v>57.819671661775253</v>
      </c>
    </row>
    <row r="48" spans="1:3" x14ac:dyDescent="0.25">
      <c r="A48" s="96" t="s">
        <v>564</v>
      </c>
      <c r="B48" s="108">
        <v>26.410673567164565</v>
      </c>
      <c r="C48" s="96">
        <v>67.30014198279774</v>
      </c>
    </row>
    <row r="49" spans="1:3" x14ac:dyDescent="0.25">
      <c r="A49" s="96" t="s">
        <v>564</v>
      </c>
      <c r="B49" s="108">
        <v>26.525966539417386</v>
      </c>
      <c r="C49" s="96">
        <v>67.593933558484039</v>
      </c>
    </row>
    <row r="50" spans="1:3" x14ac:dyDescent="0.25">
      <c r="A50" s="96" t="s">
        <v>564</v>
      </c>
      <c r="B50" s="108">
        <v>26.794983474673977</v>
      </c>
      <c r="C50" s="96">
        <v>68.279447235085414</v>
      </c>
    </row>
    <row r="51" spans="1:3" x14ac:dyDescent="0.25">
      <c r="A51" s="96" t="s">
        <v>565</v>
      </c>
      <c r="B51" s="108">
        <v>25.821398375650126</v>
      </c>
      <c r="C51" s="96">
        <v>65.798540595956638</v>
      </c>
    </row>
    <row r="52" spans="1:3" x14ac:dyDescent="0.25">
      <c r="A52" s="96" t="s">
        <v>565</v>
      </c>
      <c r="B52" s="108">
        <v>26.461914888165818</v>
      </c>
      <c r="C52" s="96">
        <v>67.430716016436094</v>
      </c>
    </row>
    <row r="53" spans="1:3" x14ac:dyDescent="0.25">
      <c r="A53" s="96" t="s">
        <v>565</v>
      </c>
      <c r="B53" s="108">
        <v>26.577207860418643</v>
      </c>
      <c r="C53" s="96">
        <v>67.724507592122393</v>
      </c>
    </row>
    <row r="54" spans="1:3" x14ac:dyDescent="0.25">
      <c r="A54" s="96" t="s">
        <v>566</v>
      </c>
      <c r="B54" s="108">
        <v>21.619610053547184</v>
      </c>
      <c r="C54" s="96">
        <v>55.091469837611392</v>
      </c>
    </row>
    <row r="55" spans="1:3" x14ac:dyDescent="0.25">
      <c r="A55" s="96" t="s">
        <v>566</v>
      </c>
      <c r="B55" s="108">
        <v>21.683661704798748</v>
      </c>
      <c r="C55" s="96">
        <v>55.254687379659323</v>
      </c>
    </row>
    <row r="56" spans="1:3" x14ac:dyDescent="0.25">
      <c r="A56" s="96" t="s">
        <v>566</v>
      </c>
      <c r="B56" s="108">
        <v>22.196074914811305</v>
      </c>
      <c r="C56" s="96">
        <v>56.560427716042895</v>
      </c>
    </row>
    <row r="57" spans="1:3" x14ac:dyDescent="0.25">
      <c r="A57" s="96" t="s">
        <v>703</v>
      </c>
      <c r="B57" s="108">
        <v>22.798160436576055</v>
      </c>
      <c r="C57" s="96">
        <v>58.094672611293589</v>
      </c>
    </row>
    <row r="58" spans="1:3" x14ac:dyDescent="0.25">
      <c r="A58" s="96" t="s">
        <v>703</v>
      </c>
      <c r="B58" s="108">
        <v>23.361814967589865</v>
      </c>
      <c r="C58" s="96">
        <v>59.530986981315515</v>
      </c>
    </row>
    <row r="59" spans="1:3" x14ac:dyDescent="0.25">
      <c r="A59" s="96" t="s">
        <v>703</v>
      </c>
      <c r="B59" s="108">
        <v>23.618021572596142</v>
      </c>
      <c r="C59" s="96">
        <v>60.183857149507297</v>
      </c>
    </row>
    <row r="60" spans="1:3" x14ac:dyDescent="0.25">
      <c r="A60" s="96" t="s">
        <v>704</v>
      </c>
      <c r="B60" s="108">
        <v>23.938279828853986</v>
      </c>
      <c r="C60" s="96">
        <v>60.999944859747018</v>
      </c>
    </row>
    <row r="61" spans="1:3" x14ac:dyDescent="0.25">
      <c r="A61" s="96" t="s">
        <v>704</v>
      </c>
      <c r="B61" s="108">
        <v>23.64364223309677</v>
      </c>
      <c r="C61" s="96">
        <v>60.249144166326481</v>
      </c>
    </row>
    <row r="62" spans="1:3" x14ac:dyDescent="0.25">
      <c r="A62" s="96" t="s">
        <v>704</v>
      </c>
      <c r="B62" s="108">
        <v>24.117624452358385</v>
      </c>
      <c r="C62" s="96">
        <v>61.456953977481284</v>
      </c>
    </row>
    <row r="63" spans="1:3" x14ac:dyDescent="0.25">
      <c r="A63" s="96" t="s">
        <v>567</v>
      </c>
      <c r="B63" s="108">
        <v>47.073736260920811</v>
      </c>
      <c r="C63" s="96">
        <v>119.39828495665753</v>
      </c>
    </row>
    <row r="64" spans="1:3" x14ac:dyDescent="0.25">
      <c r="A64" s="96" t="s">
        <v>567</v>
      </c>
      <c r="B64" s="108">
        <v>46.971253618918297</v>
      </c>
      <c r="C64" s="96">
        <v>119.13834698136907</v>
      </c>
    </row>
    <row r="65" spans="1:3" x14ac:dyDescent="0.25">
      <c r="A65" s="96" t="s">
        <v>567</v>
      </c>
      <c r="B65" s="108">
        <v>47.035305270169864</v>
      </c>
      <c r="C65" s="96">
        <v>119.30080821592435</v>
      </c>
    </row>
    <row r="66" spans="1:3" x14ac:dyDescent="0.25">
      <c r="A66" s="96" t="s">
        <v>568</v>
      </c>
      <c r="B66" s="108">
        <v>54.298762522097817</v>
      </c>
      <c r="C66" s="96">
        <v>137.72391221449425</v>
      </c>
    </row>
    <row r="67" spans="1:3" x14ac:dyDescent="0.25">
      <c r="A67" s="96" t="s">
        <v>568</v>
      </c>
      <c r="B67" s="108">
        <v>55.054572006866337</v>
      </c>
      <c r="C67" s="96">
        <v>139.64095478224667</v>
      </c>
    </row>
    <row r="68" spans="1:3" x14ac:dyDescent="0.25">
      <c r="A68" s="96" t="s">
        <v>568</v>
      </c>
      <c r="B68" s="108">
        <v>56.002536445389559</v>
      </c>
      <c r="C68" s="96">
        <v>142.04538105366495</v>
      </c>
    </row>
    <row r="69" spans="1:3" x14ac:dyDescent="0.25">
      <c r="A69" s="96" t="s">
        <v>569</v>
      </c>
      <c r="B69" s="108">
        <v>36.992006353923806</v>
      </c>
      <c r="C69" s="96">
        <v>93.82688663765488</v>
      </c>
    </row>
    <row r="70" spans="1:3" x14ac:dyDescent="0.25">
      <c r="A70" s="96" t="s">
        <v>569</v>
      </c>
      <c r="B70" s="108">
        <v>37.171350977428197</v>
      </c>
      <c r="C70" s="96">
        <v>94.281778094409688</v>
      </c>
    </row>
    <row r="71" spans="1:3" x14ac:dyDescent="0.25">
      <c r="A71" s="96" t="s">
        <v>569</v>
      </c>
      <c r="B71" s="108">
        <v>37.837488150444521</v>
      </c>
      <c r="C71" s="96">
        <v>95.971374933784716</v>
      </c>
    </row>
    <row r="72" spans="1:3" x14ac:dyDescent="0.25">
      <c r="A72" s="96" t="s">
        <v>705</v>
      </c>
      <c r="B72" s="108">
        <v>33.635699828341579</v>
      </c>
      <c r="C72" s="96">
        <v>85.313917946957687</v>
      </c>
    </row>
    <row r="73" spans="1:3" x14ac:dyDescent="0.25">
      <c r="A73" s="96" t="s">
        <v>705</v>
      </c>
      <c r="B73" s="108">
        <v>33.622889498091261</v>
      </c>
      <c r="C73" s="96">
        <v>85.281425700046611</v>
      </c>
    </row>
    <row r="74" spans="1:3" x14ac:dyDescent="0.25">
      <c r="A74" s="96" t="s">
        <v>705</v>
      </c>
      <c r="B74" s="108">
        <v>33.789423791345342</v>
      </c>
      <c r="C74" s="96">
        <v>85.703824909890372</v>
      </c>
    </row>
    <row r="75" spans="1:3" x14ac:dyDescent="0.25">
      <c r="A75" s="96" t="s">
        <v>706</v>
      </c>
      <c r="B75" s="108">
        <v>35.710973328892422</v>
      </c>
      <c r="C75" s="96">
        <v>90.577661946549071</v>
      </c>
    </row>
    <row r="76" spans="1:3" x14ac:dyDescent="0.25">
      <c r="A76" s="96" t="s">
        <v>706</v>
      </c>
      <c r="B76" s="108">
        <v>35.17293945837924</v>
      </c>
      <c r="C76" s="96">
        <v>89.212987576284647</v>
      </c>
    </row>
    <row r="77" spans="1:3" x14ac:dyDescent="0.25">
      <c r="A77" s="96" t="s">
        <v>706</v>
      </c>
      <c r="B77" s="108">
        <v>35.570059696138969</v>
      </c>
      <c r="C77" s="96">
        <v>90.220247230527448</v>
      </c>
    </row>
    <row r="78" spans="1:3" x14ac:dyDescent="0.25">
      <c r="A78" s="96" t="s">
        <v>570</v>
      </c>
      <c r="B78" s="108">
        <v>36.120903896902462</v>
      </c>
      <c r="C78" s="96">
        <v>92.544042129328204</v>
      </c>
    </row>
    <row r="79" spans="1:3" x14ac:dyDescent="0.25">
      <c r="A79" s="96" t="s">
        <v>570</v>
      </c>
      <c r="B79" s="108">
        <v>36.479593143911245</v>
      </c>
      <c r="C79" s="96">
        <v>93.463026684124031</v>
      </c>
    </row>
    <row r="80" spans="1:3" x14ac:dyDescent="0.25">
      <c r="A80" s="96" t="s">
        <v>570</v>
      </c>
      <c r="B80" s="108">
        <v>36.915144372421921</v>
      </c>
      <c r="C80" s="96">
        <v>94.578936500661868</v>
      </c>
    </row>
    <row r="81" spans="1:3" x14ac:dyDescent="0.25">
      <c r="A81" s="96" t="s">
        <v>571</v>
      </c>
      <c r="B81" s="108">
        <v>35.762214649893671</v>
      </c>
      <c r="C81" s="96">
        <v>91.625057574532363</v>
      </c>
    </row>
    <row r="82" spans="1:3" x14ac:dyDescent="0.25">
      <c r="A82" s="96" t="s">
        <v>571</v>
      </c>
      <c r="B82" s="108">
        <v>36.671748097665954</v>
      </c>
      <c r="C82" s="96">
        <v>93.955339838478963</v>
      </c>
    </row>
    <row r="83" spans="1:3" x14ac:dyDescent="0.25">
      <c r="A83" s="96" t="s">
        <v>571</v>
      </c>
      <c r="B83" s="108">
        <v>37.286643949681022</v>
      </c>
      <c r="C83" s="96">
        <v>95.530741932414699</v>
      </c>
    </row>
    <row r="84" spans="1:3" x14ac:dyDescent="0.25">
      <c r="A84" s="96" t="s">
        <v>572</v>
      </c>
      <c r="B84" s="108">
        <v>45.011273090620278</v>
      </c>
      <c r="C84" s="96">
        <v>115.3217307374823</v>
      </c>
    </row>
    <row r="85" spans="1:3" x14ac:dyDescent="0.25">
      <c r="A85" s="96" t="s">
        <v>572</v>
      </c>
      <c r="B85" s="108">
        <v>46.484461069406365</v>
      </c>
      <c r="C85" s="96">
        <v>119.09613158753662</v>
      </c>
    </row>
    <row r="86" spans="1:3" x14ac:dyDescent="0.25">
      <c r="A86" s="96" t="s">
        <v>572</v>
      </c>
      <c r="B86" s="108">
        <v>46.048909840895703</v>
      </c>
      <c r="C86" s="96">
        <v>117.98022177099884</v>
      </c>
    </row>
    <row r="87" spans="1:3" x14ac:dyDescent="0.25">
      <c r="A87" s="96" t="s">
        <v>707</v>
      </c>
      <c r="B87" s="108">
        <v>28.447516076964465</v>
      </c>
      <c r="C87" s="96">
        <v>72.884336832088607</v>
      </c>
    </row>
    <row r="88" spans="1:3" x14ac:dyDescent="0.25">
      <c r="A88" s="96" t="s">
        <v>707</v>
      </c>
      <c r="B88" s="108">
        <v>29.177704901232353</v>
      </c>
      <c r="C88" s="96">
        <v>74.755126818637279</v>
      </c>
    </row>
    <row r="89" spans="1:3" x14ac:dyDescent="0.25">
      <c r="A89" s="96" t="s">
        <v>707</v>
      </c>
      <c r="B89" s="108">
        <v>29.369859854987062</v>
      </c>
      <c r="C89" s="96">
        <v>75.247439972992197</v>
      </c>
    </row>
    <row r="90" spans="1:3" x14ac:dyDescent="0.25">
      <c r="A90" s="96" t="s">
        <v>708</v>
      </c>
      <c r="B90" s="108">
        <v>27.806999564448773</v>
      </c>
      <c r="C90" s="96">
        <v>71.243292984238892</v>
      </c>
    </row>
    <row r="91" spans="1:3" x14ac:dyDescent="0.25">
      <c r="A91" s="96" t="s">
        <v>708</v>
      </c>
      <c r="B91" s="108">
        <v>28.421895416463837</v>
      </c>
      <c r="C91" s="96">
        <v>72.818695078174628</v>
      </c>
    </row>
    <row r="92" spans="1:3" x14ac:dyDescent="0.25">
      <c r="A92" s="96" t="s">
        <v>708</v>
      </c>
      <c r="B92" s="108">
        <v>28.947118956726708</v>
      </c>
      <c r="C92" s="96">
        <v>74.164351033411393</v>
      </c>
    </row>
    <row r="93" spans="1:3" x14ac:dyDescent="0.25">
      <c r="A93" s="96" t="s">
        <v>573</v>
      </c>
      <c r="B93" s="108">
        <v>27.794189234198456</v>
      </c>
      <c r="C93" s="96">
        <v>70.75251660318051</v>
      </c>
    </row>
    <row r="94" spans="1:3" x14ac:dyDescent="0.25">
      <c r="A94" s="96" t="s">
        <v>573</v>
      </c>
      <c r="B94" s="108">
        <v>28.319412774461327</v>
      </c>
      <c r="C94" s="96">
        <v>72.089518626866337</v>
      </c>
    </row>
    <row r="95" spans="1:3" x14ac:dyDescent="0.25">
      <c r="A95" s="96" t="s">
        <v>573</v>
      </c>
      <c r="B95" s="108">
        <v>28.690912351720428</v>
      </c>
      <c r="C95" s="96">
        <v>73.035202985083131</v>
      </c>
    </row>
    <row r="96" spans="1:3" x14ac:dyDescent="0.25">
      <c r="A96" s="96" t="s">
        <v>574</v>
      </c>
      <c r="B96" s="108">
        <v>34.468371294611977</v>
      </c>
      <c r="C96" s="96">
        <v>87.742225245627097</v>
      </c>
    </row>
    <row r="97" spans="1:3" x14ac:dyDescent="0.25">
      <c r="A97" s="96" t="s">
        <v>574</v>
      </c>
      <c r="B97" s="108">
        <v>35.518818375137712</v>
      </c>
      <c r="C97" s="96">
        <v>90.416229292998722</v>
      </c>
    </row>
    <row r="98" spans="1:3" x14ac:dyDescent="0.25">
      <c r="A98" s="96" t="s">
        <v>574</v>
      </c>
      <c r="B98" s="108">
        <v>35.390715072634571</v>
      </c>
      <c r="C98" s="96">
        <v>90.090131238441202</v>
      </c>
    </row>
    <row r="99" spans="1:3" x14ac:dyDescent="0.25">
      <c r="A99" s="96" t="s">
        <v>575</v>
      </c>
      <c r="B99" s="108">
        <v>33.725372140093775</v>
      </c>
      <c r="C99" s="96">
        <v>85.850856529193507</v>
      </c>
    </row>
    <row r="100" spans="1:3" x14ac:dyDescent="0.25">
      <c r="A100" s="96" t="s">
        <v>575</v>
      </c>
      <c r="B100" s="108">
        <v>34.020009735850991</v>
      </c>
      <c r="C100" s="96">
        <v>86.600882054675793</v>
      </c>
    </row>
    <row r="101" spans="1:3" x14ac:dyDescent="0.25">
      <c r="A101" s="96" t="s">
        <v>575</v>
      </c>
      <c r="B101" s="108">
        <v>33.879096103097538</v>
      </c>
      <c r="C101" s="96">
        <v>86.242174194662525</v>
      </c>
    </row>
    <row r="102" spans="1:3" x14ac:dyDescent="0.25">
      <c r="A102" s="96" t="s">
        <v>709</v>
      </c>
      <c r="B102" s="108">
        <v>27.947913197202222</v>
      </c>
      <c r="C102" s="96">
        <v>71.143834268649528</v>
      </c>
    </row>
    <row r="103" spans="1:3" x14ac:dyDescent="0.25">
      <c r="A103" s="96" t="s">
        <v>709</v>
      </c>
      <c r="B103" s="108">
        <v>28.319412774461327</v>
      </c>
      <c r="C103" s="96">
        <v>72.089518626866337</v>
      </c>
    </row>
    <row r="104" spans="1:3" x14ac:dyDescent="0.25">
      <c r="A104" s="96" t="s">
        <v>709</v>
      </c>
      <c r="B104" s="108">
        <v>29.280187543234867</v>
      </c>
      <c r="C104" s="96">
        <v>74.535254036047704</v>
      </c>
    </row>
    <row r="105" spans="1:3" x14ac:dyDescent="0.25">
      <c r="A105" s="96" t="s">
        <v>710</v>
      </c>
      <c r="B105" s="108">
        <v>29.53639414824114</v>
      </c>
      <c r="C105" s="96">
        <v>75.187450145162728</v>
      </c>
    </row>
    <row r="106" spans="1:3" x14ac:dyDescent="0.25">
      <c r="A106" s="96" t="s">
        <v>710</v>
      </c>
      <c r="B106" s="108">
        <v>29.77979042299711</v>
      </c>
      <c r="C106" s="96">
        <v>75.807036448822018</v>
      </c>
    </row>
    <row r="107" spans="1:3" x14ac:dyDescent="0.25">
      <c r="A107" s="96" t="s">
        <v>710</v>
      </c>
      <c r="B107" s="108">
        <v>30.061617688504011</v>
      </c>
      <c r="C107" s="96">
        <v>76.524452168848555</v>
      </c>
    </row>
    <row r="108" spans="1:3" x14ac:dyDescent="0.25">
      <c r="A108" s="96" t="s">
        <v>576</v>
      </c>
      <c r="B108" s="108">
        <v>24.066383131357124</v>
      </c>
      <c r="C108" s="96">
        <v>61.545069133478471</v>
      </c>
    </row>
    <row r="109" spans="1:3" x14ac:dyDescent="0.25">
      <c r="A109" s="96" t="s">
        <v>576</v>
      </c>
      <c r="B109" s="108">
        <v>24.066383131357124</v>
      </c>
      <c r="C109" s="96">
        <v>61.545069133478471</v>
      </c>
    </row>
    <row r="110" spans="1:3" x14ac:dyDescent="0.25">
      <c r="A110" s="96" t="s">
        <v>576</v>
      </c>
      <c r="B110" s="108">
        <v>24.988726909379725</v>
      </c>
      <c r="C110" s="96">
        <v>63.903782998931398</v>
      </c>
    </row>
    <row r="111" spans="1:3" x14ac:dyDescent="0.25">
      <c r="A111" s="96" t="s">
        <v>577</v>
      </c>
      <c r="B111" s="108">
        <v>26.449104557915504</v>
      </c>
      <c r="C111" s="96">
        <v>67.638413285898537</v>
      </c>
    </row>
    <row r="112" spans="1:3" x14ac:dyDescent="0.25">
      <c r="A112" s="96" t="s">
        <v>577</v>
      </c>
      <c r="B112" s="108">
        <v>27.192103712433706</v>
      </c>
      <c r="C112" s="96">
        <v>69.538488344180053</v>
      </c>
    </row>
    <row r="113" spans="1:3" x14ac:dyDescent="0.25">
      <c r="A113" s="96" t="s">
        <v>577</v>
      </c>
      <c r="B113" s="108">
        <v>26.807793804924295</v>
      </c>
      <c r="C113" s="96">
        <v>68.555690900241345</v>
      </c>
    </row>
    <row r="114" spans="1:3" x14ac:dyDescent="0.25">
      <c r="A114" s="96" t="s">
        <v>578</v>
      </c>
      <c r="B114" s="108">
        <v>29.036791268478904</v>
      </c>
      <c r="C114" s="96">
        <v>74.255916075085906</v>
      </c>
    </row>
    <row r="115" spans="1:3" x14ac:dyDescent="0.25">
      <c r="A115" s="96" t="s">
        <v>578</v>
      </c>
      <c r="B115" s="108">
        <v>28.742153672721681</v>
      </c>
      <c r="C115" s="96">
        <v>73.50243803473289</v>
      </c>
    </row>
    <row r="116" spans="1:3" x14ac:dyDescent="0.25">
      <c r="A116" s="96" t="s">
        <v>578</v>
      </c>
      <c r="B116" s="108">
        <v>28.844636314724195</v>
      </c>
      <c r="C116" s="96">
        <v>73.764517353116545</v>
      </c>
    </row>
    <row r="117" spans="1:3" x14ac:dyDescent="0.25">
      <c r="A117" s="96" t="s">
        <v>711</v>
      </c>
      <c r="B117" s="108">
        <v>25.923881017652633</v>
      </c>
      <c r="C117" s="96">
        <v>66.295256779182267</v>
      </c>
    </row>
    <row r="118" spans="1:3" x14ac:dyDescent="0.25">
      <c r="A118" s="96" t="s">
        <v>711</v>
      </c>
      <c r="B118" s="108">
        <v>26.180087622658913</v>
      </c>
      <c r="C118" s="96">
        <v>66.950455075141434</v>
      </c>
    </row>
    <row r="119" spans="1:3" x14ac:dyDescent="0.25">
      <c r="A119" s="96" t="s">
        <v>711</v>
      </c>
      <c r="B119" s="108">
        <v>26.461914888165818</v>
      </c>
      <c r="C119" s="96">
        <v>67.671173200696487</v>
      </c>
    </row>
    <row r="120" spans="1:3" x14ac:dyDescent="0.25">
      <c r="A120" s="96" t="s">
        <v>712</v>
      </c>
      <c r="B120" s="108">
        <v>25.539571110143221</v>
      </c>
      <c r="C120" s="96">
        <v>65.31245933524356</v>
      </c>
    </row>
    <row r="121" spans="1:3" x14ac:dyDescent="0.25">
      <c r="A121" s="96" t="s">
        <v>712</v>
      </c>
      <c r="B121" s="108">
        <v>25.590812431144478</v>
      </c>
      <c r="C121" s="96">
        <v>65.443498994435387</v>
      </c>
    </row>
    <row r="122" spans="1:3" x14ac:dyDescent="0.25">
      <c r="A122" s="96" t="s">
        <v>712</v>
      </c>
      <c r="B122" s="108">
        <v>26.551587199918014</v>
      </c>
      <c r="C122" s="96">
        <v>67.900492604282192</v>
      </c>
    </row>
    <row r="123" spans="1:3" x14ac:dyDescent="0.25">
      <c r="A123" s="96" t="s">
        <v>579</v>
      </c>
      <c r="B123" s="108">
        <v>25.501140119392282</v>
      </c>
      <c r="C123" s="96">
        <v>65.640356457111722</v>
      </c>
    </row>
    <row r="124" spans="1:3" x14ac:dyDescent="0.25">
      <c r="A124" s="96" t="s">
        <v>579</v>
      </c>
      <c r="B124" s="108">
        <v>27.153672721682764</v>
      </c>
      <c r="C124" s="96">
        <v>69.894002708357476</v>
      </c>
    </row>
    <row r="125" spans="1:3" x14ac:dyDescent="0.25">
      <c r="A125" s="96" t="s">
        <v>579</v>
      </c>
      <c r="B125" s="108">
        <v>26.679690502421153</v>
      </c>
      <c r="C125" s="96">
        <v>68.673964636294755</v>
      </c>
    </row>
    <row r="126" spans="1:3" x14ac:dyDescent="0.25">
      <c r="A126" s="96" t="s">
        <v>580</v>
      </c>
      <c r="B126" s="108">
        <v>24.80938228587533</v>
      </c>
      <c r="C126" s="96">
        <v>63.85976035193908</v>
      </c>
    </row>
    <row r="127" spans="1:3" x14ac:dyDescent="0.25">
      <c r="A127" s="96" t="s">
        <v>580</v>
      </c>
      <c r="B127" s="108">
        <v>25.411467807640079</v>
      </c>
      <c r="C127" s="96">
        <v>65.409538443478226</v>
      </c>
    </row>
    <row r="128" spans="1:3" x14ac:dyDescent="0.25">
      <c r="A128" s="96" t="s">
        <v>580</v>
      </c>
      <c r="B128" s="108">
        <v>26.385052906663937</v>
      </c>
      <c r="C128" s="96">
        <v>67.915562591498997</v>
      </c>
    </row>
    <row r="129" spans="1:3" x14ac:dyDescent="0.25">
      <c r="A129" s="96" t="s">
        <v>581</v>
      </c>
      <c r="B129" s="108">
        <v>29.497963157490197</v>
      </c>
      <c r="C129" s="96">
        <v>75.928245064775894</v>
      </c>
    </row>
    <row r="130" spans="1:3" x14ac:dyDescent="0.25">
      <c r="A130" s="96" t="s">
        <v>581</v>
      </c>
      <c r="B130" s="108">
        <v>29.062411928979529</v>
      </c>
      <c r="C130" s="96">
        <v>74.807128998556095</v>
      </c>
    </row>
    <row r="131" spans="1:3" x14ac:dyDescent="0.25">
      <c r="A131" s="96" t="s">
        <v>581</v>
      </c>
      <c r="B131" s="108">
        <v>29.754169762496478</v>
      </c>
      <c r="C131" s="96">
        <v>76.587725103728744</v>
      </c>
    </row>
    <row r="132" spans="1:3" x14ac:dyDescent="0.25">
      <c r="A132" s="96" t="s">
        <v>713</v>
      </c>
      <c r="B132" s="108">
        <v>26.833414465424919</v>
      </c>
      <c r="C132" s="96">
        <v>69.069652659666446</v>
      </c>
    </row>
    <row r="133" spans="1:3" x14ac:dyDescent="0.25">
      <c r="A133" s="96" t="s">
        <v>713</v>
      </c>
      <c r="B133" s="108">
        <v>27.025569419179625</v>
      </c>
      <c r="C133" s="96">
        <v>69.564262688881058</v>
      </c>
    </row>
    <row r="134" spans="1:3" x14ac:dyDescent="0.25">
      <c r="A134" s="96" t="s">
        <v>713</v>
      </c>
      <c r="B134" s="108">
        <v>27.653275601445007</v>
      </c>
      <c r="C134" s="96">
        <v>71.179988784315512</v>
      </c>
    </row>
    <row r="135" spans="1:3" x14ac:dyDescent="0.25">
      <c r="A135" s="96" t="s">
        <v>714</v>
      </c>
      <c r="B135" s="108">
        <v>27.525172298941868</v>
      </c>
      <c r="C135" s="96">
        <v>70.850248764839094</v>
      </c>
    </row>
    <row r="136" spans="1:3" x14ac:dyDescent="0.25">
      <c r="A136" s="96" t="s">
        <v>714</v>
      </c>
      <c r="B136" s="108">
        <v>27.550792959442493</v>
      </c>
      <c r="C136" s="96">
        <v>70.916196768734366</v>
      </c>
    </row>
    <row r="137" spans="1:3" x14ac:dyDescent="0.25">
      <c r="A137" s="96" t="s">
        <v>714</v>
      </c>
      <c r="B137" s="108">
        <v>27.935102866951912</v>
      </c>
      <c r="C137" s="96">
        <v>71.905416827163634</v>
      </c>
    </row>
    <row r="138" spans="1:3" x14ac:dyDescent="0.25">
      <c r="A138" s="96" t="s">
        <v>582</v>
      </c>
      <c r="B138" s="108">
        <v>30.817427173272527</v>
      </c>
      <c r="C138" s="96">
        <v>78.718662738593565</v>
      </c>
    </row>
    <row r="139" spans="1:3" x14ac:dyDescent="0.25">
      <c r="A139" s="96" t="s">
        <v>582</v>
      </c>
      <c r="B139" s="108">
        <v>31.701339960544182</v>
      </c>
      <c r="C139" s="96">
        <v>80.976490175009587</v>
      </c>
    </row>
    <row r="140" spans="1:3" x14ac:dyDescent="0.25">
      <c r="A140" s="96" t="s">
        <v>582</v>
      </c>
      <c r="B140" s="108">
        <v>32.098460198303911</v>
      </c>
      <c r="C140" s="96">
        <v>81.990876414558826</v>
      </c>
    </row>
    <row r="141" spans="1:3" x14ac:dyDescent="0.25">
      <c r="A141" s="96" t="s">
        <v>583</v>
      </c>
      <c r="B141" s="108">
        <v>32.303425482308931</v>
      </c>
      <c r="C141" s="96">
        <v>82.514430602713247</v>
      </c>
    </row>
    <row r="142" spans="1:3" x14ac:dyDescent="0.25">
      <c r="A142" s="96" t="s">
        <v>583</v>
      </c>
      <c r="B142" s="108">
        <v>32.367477133560506</v>
      </c>
      <c r="C142" s="96">
        <v>82.67804128651153</v>
      </c>
    </row>
    <row r="143" spans="1:3" x14ac:dyDescent="0.25">
      <c r="A143" s="96" t="s">
        <v>583</v>
      </c>
      <c r="B143" s="108">
        <v>32.290615152058621</v>
      </c>
      <c r="C143" s="96">
        <v>82.481708465953616</v>
      </c>
    </row>
    <row r="144" spans="1:3" x14ac:dyDescent="0.25">
      <c r="A144" s="96" t="s">
        <v>584</v>
      </c>
      <c r="B144" s="108">
        <v>29.421101175988316</v>
      </c>
      <c r="C144" s="96">
        <v>75.151949831791413</v>
      </c>
    </row>
    <row r="145" spans="1:3" x14ac:dyDescent="0.25">
      <c r="A145" s="96" t="s">
        <v>584</v>
      </c>
      <c r="B145" s="108">
        <v>29.843842074248673</v>
      </c>
      <c r="C145" s="96">
        <v>76.231780344859956</v>
      </c>
    </row>
    <row r="146" spans="1:3" x14ac:dyDescent="0.25">
      <c r="A146" s="96" t="s">
        <v>584</v>
      </c>
      <c r="B146" s="108">
        <v>29.907893725500244</v>
      </c>
      <c r="C146" s="96">
        <v>76.395391028658224</v>
      </c>
    </row>
    <row r="147" spans="1:3" x14ac:dyDescent="0.25">
      <c r="A147" s="96" t="s">
        <v>715</v>
      </c>
      <c r="B147" s="108">
        <v>25.168071532884117</v>
      </c>
      <c r="C147" s="96">
        <v>64.28820042758673</v>
      </c>
    </row>
    <row r="148" spans="1:3" x14ac:dyDescent="0.25">
      <c r="A148" s="96" t="s">
        <v>715</v>
      </c>
      <c r="B148" s="108">
        <v>25.706105403397302</v>
      </c>
      <c r="C148" s="96">
        <v>65.662530171492165</v>
      </c>
    </row>
    <row r="149" spans="1:3" x14ac:dyDescent="0.25">
      <c r="A149" s="96" t="s">
        <v>715</v>
      </c>
      <c r="B149" s="108">
        <v>25.718915733647613</v>
      </c>
      <c r="C149" s="96">
        <v>65.69525230825181</v>
      </c>
    </row>
    <row r="150" spans="1:3" x14ac:dyDescent="0.25">
      <c r="A150" s="96" t="s">
        <v>716</v>
      </c>
      <c r="B150" s="108">
        <v>26.026363659655146</v>
      </c>
      <c r="C150" s="96">
        <v>66.480583590483477</v>
      </c>
    </row>
    <row r="151" spans="1:3" x14ac:dyDescent="0.25">
      <c r="A151" s="96" t="s">
        <v>716</v>
      </c>
      <c r="B151" s="108">
        <v>26.500345878916761</v>
      </c>
      <c r="C151" s="96">
        <v>67.691302650590629</v>
      </c>
    </row>
    <row r="152" spans="1:3" x14ac:dyDescent="0.25">
      <c r="A152" s="96" t="s">
        <v>716</v>
      </c>
      <c r="B152" s="108">
        <v>26.385052906663937</v>
      </c>
      <c r="C152" s="96">
        <v>67.396803419753752</v>
      </c>
    </row>
    <row r="153" spans="1:3" x14ac:dyDescent="0.25">
      <c r="A153" s="96" t="s">
        <v>585</v>
      </c>
      <c r="B153" s="108">
        <v>29.574825138992082</v>
      </c>
      <c r="C153" s="96">
        <v>74.96809851306395</v>
      </c>
    </row>
    <row r="154" spans="1:3" x14ac:dyDescent="0.25">
      <c r="A154" s="96" t="s">
        <v>585</v>
      </c>
      <c r="B154" s="108">
        <v>29.856652404498988</v>
      </c>
      <c r="C154" s="96">
        <v>75.682491720966084</v>
      </c>
    </row>
    <row r="155" spans="1:3" x14ac:dyDescent="0.25">
      <c r="A155" s="96" t="s">
        <v>585</v>
      </c>
      <c r="B155" s="108">
        <v>29.895083395249927</v>
      </c>
      <c r="C155" s="96">
        <v>75.779908976589084</v>
      </c>
    </row>
    <row r="156" spans="1:3" x14ac:dyDescent="0.25">
      <c r="A156" s="96" t="s">
        <v>586</v>
      </c>
      <c r="B156" s="108">
        <v>26.000742999154518</v>
      </c>
      <c r="C156" s="96">
        <v>65.908293740123312</v>
      </c>
    </row>
    <row r="157" spans="1:3" x14ac:dyDescent="0.25">
      <c r="A157" s="96" t="s">
        <v>586</v>
      </c>
      <c r="B157" s="108">
        <v>26.64125951167021</v>
      </c>
      <c r="C157" s="96">
        <v>67.531914667173609</v>
      </c>
    </row>
    <row r="158" spans="1:3" x14ac:dyDescent="0.25">
      <c r="A158" s="96" t="s">
        <v>586</v>
      </c>
      <c r="B158" s="108">
        <v>26.43629422766519</v>
      </c>
      <c r="C158" s="96">
        <v>67.012355970517518</v>
      </c>
    </row>
    <row r="159" spans="1:3" x14ac:dyDescent="0.25">
      <c r="A159" s="96" t="s">
        <v>587</v>
      </c>
      <c r="B159" s="108">
        <v>30.612461889267507</v>
      </c>
      <c r="C159" s="96">
        <v>77.598364414885424</v>
      </c>
    </row>
    <row r="160" spans="1:3" x14ac:dyDescent="0.25">
      <c r="A160" s="96" t="s">
        <v>587</v>
      </c>
      <c r="B160" s="108">
        <v>31.406702364786966</v>
      </c>
      <c r="C160" s="96">
        <v>79.611654364427793</v>
      </c>
    </row>
    <row r="161" spans="1:3" x14ac:dyDescent="0.25">
      <c r="A161" s="96" t="s">
        <v>587</v>
      </c>
      <c r="B161" s="108">
        <v>31.342650713535395</v>
      </c>
      <c r="C161" s="96">
        <v>79.449292271722754</v>
      </c>
    </row>
    <row r="162" spans="1:3" x14ac:dyDescent="0.25">
      <c r="A162" s="96" t="s">
        <v>717</v>
      </c>
      <c r="B162" s="108">
        <v>30.817427173272527</v>
      </c>
      <c r="C162" s="96">
        <v>78.117923111541515</v>
      </c>
    </row>
    <row r="163" spans="1:3" x14ac:dyDescent="0.25">
      <c r="A163" s="96" t="s">
        <v>717</v>
      </c>
      <c r="B163" s="108">
        <v>30.522789577515308</v>
      </c>
      <c r="C163" s="96">
        <v>77.37105748509839</v>
      </c>
    </row>
    <row r="164" spans="1:3" x14ac:dyDescent="0.25">
      <c r="A164" s="96" t="s">
        <v>717</v>
      </c>
      <c r="B164" s="108">
        <v>31.573236658041047</v>
      </c>
      <c r="C164" s="96">
        <v>80.033795805460869</v>
      </c>
    </row>
    <row r="165" spans="1:3" x14ac:dyDescent="0.25">
      <c r="A165" s="96" t="s">
        <v>718</v>
      </c>
      <c r="B165" s="108">
        <v>31.957546565550459</v>
      </c>
      <c r="C165" s="96">
        <v>81.007968361691042</v>
      </c>
    </row>
    <row r="166" spans="1:3" x14ac:dyDescent="0.25">
      <c r="A166" s="96" t="s">
        <v>718</v>
      </c>
      <c r="B166" s="108">
        <v>32.444339115062391</v>
      </c>
      <c r="C166" s="96">
        <v>82.241920266249267</v>
      </c>
    </row>
    <row r="167" spans="1:3" x14ac:dyDescent="0.25">
      <c r="A167" s="96" t="s">
        <v>718</v>
      </c>
      <c r="B167" s="108">
        <v>32.931131664574316</v>
      </c>
      <c r="C167" s="96">
        <v>83.475872170807492</v>
      </c>
    </row>
    <row r="168" spans="1:3" x14ac:dyDescent="0.25">
      <c r="A168" s="96" t="s">
        <v>588</v>
      </c>
      <c r="B168" s="108">
        <v>30.117259211376858</v>
      </c>
      <c r="C168" s="96">
        <v>76.676334796617851</v>
      </c>
    </row>
    <row r="169" spans="1:3" x14ac:dyDescent="0.25">
      <c r="A169" s="96" t="s">
        <v>588</v>
      </c>
      <c r="B169" s="108">
        <v>31.177375565610859</v>
      </c>
      <c r="C169" s="96">
        <v>79.375313343440951</v>
      </c>
    </row>
    <row r="170" spans="1:3" x14ac:dyDescent="0.25">
      <c r="A170" s="96" t="s">
        <v>588</v>
      </c>
      <c r="B170" s="108">
        <v>30.608532643826763</v>
      </c>
      <c r="C170" s="96">
        <v>77.927080952462703</v>
      </c>
    </row>
    <row r="171" spans="1:3" x14ac:dyDescent="0.25">
      <c r="A171" s="96" t="s">
        <v>589</v>
      </c>
      <c r="B171" s="108">
        <v>24.0409825468649</v>
      </c>
      <c r="C171" s="96">
        <v>61.206579711168445</v>
      </c>
    </row>
    <row r="172" spans="1:3" x14ac:dyDescent="0.25">
      <c r="A172" s="96" t="s">
        <v>589</v>
      </c>
      <c r="B172" s="108">
        <v>24.299547511312216</v>
      </c>
      <c r="C172" s="96">
        <v>61.864867161613091</v>
      </c>
    </row>
    <row r="173" spans="1:3" x14ac:dyDescent="0.25">
      <c r="A173" s="96" t="s">
        <v>589</v>
      </c>
      <c r="B173" s="108">
        <v>24.053910795087265</v>
      </c>
      <c r="C173" s="96">
        <v>61.23949408369068</v>
      </c>
    </row>
    <row r="174" spans="1:3" x14ac:dyDescent="0.25">
      <c r="A174" s="96" t="s">
        <v>590</v>
      </c>
      <c r="B174" s="108">
        <v>31.099806076276664</v>
      </c>
      <c r="C174" s="96">
        <v>79.17782710830754</v>
      </c>
    </row>
    <row r="175" spans="1:3" x14ac:dyDescent="0.25">
      <c r="A175" s="96" t="s">
        <v>590</v>
      </c>
      <c r="B175" s="108">
        <v>31.733290239172597</v>
      </c>
      <c r="C175" s="96">
        <v>80.79063136189697</v>
      </c>
    </row>
    <row r="176" spans="1:3" x14ac:dyDescent="0.25">
      <c r="A176" s="96" t="s">
        <v>590</v>
      </c>
      <c r="B176" s="108">
        <v>31.668648998060767</v>
      </c>
      <c r="C176" s="96">
        <v>80.626059499285802</v>
      </c>
    </row>
    <row r="177" spans="1:3" x14ac:dyDescent="0.25">
      <c r="A177" s="96" t="s">
        <v>719</v>
      </c>
      <c r="B177" s="108">
        <v>27.635035552682613</v>
      </c>
      <c r="C177" s="96">
        <v>70.356775272349168</v>
      </c>
    </row>
    <row r="178" spans="1:3" x14ac:dyDescent="0.25">
      <c r="A178" s="96" t="s">
        <v>719</v>
      </c>
      <c r="B178" s="108">
        <v>28.152165481577249</v>
      </c>
      <c r="C178" s="96">
        <v>71.673350173238489</v>
      </c>
    </row>
    <row r="179" spans="1:3" x14ac:dyDescent="0.25">
      <c r="A179" s="96" t="s">
        <v>719</v>
      </c>
      <c r="B179" s="108">
        <v>28.178021978021981</v>
      </c>
      <c r="C179" s="96">
        <v>71.739178918282946</v>
      </c>
    </row>
    <row r="180" spans="1:3" x14ac:dyDescent="0.25">
      <c r="A180" s="96" t="s">
        <v>720</v>
      </c>
      <c r="B180" s="108">
        <v>29.199353587588885</v>
      </c>
      <c r="C180" s="96">
        <v>74.339414347539332</v>
      </c>
    </row>
    <row r="181" spans="1:3" x14ac:dyDescent="0.25">
      <c r="A181" s="96" t="s">
        <v>720</v>
      </c>
      <c r="B181" s="108">
        <v>30.595604395604397</v>
      </c>
      <c r="C181" s="96">
        <v>77.894166579940475</v>
      </c>
    </row>
    <row r="182" spans="1:3" x14ac:dyDescent="0.25">
      <c r="A182" s="96" t="s">
        <v>720</v>
      </c>
      <c r="B182" s="108">
        <v>30.130187459599224</v>
      </c>
      <c r="C182" s="96">
        <v>76.709249169140094</v>
      </c>
    </row>
    <row r="183" spans="1:3" x14ac:dyDescent="0.25">
      <c r="A183" s="96" t="s">
        <v>591</v>
      </c>
      <c r="B183" s="109">
        <v>60.020297349709111</v>
      </c>
      <c r="C183" s="96">
        <v>153.82599164353942</v>
      </c>
    </row>
    <row r="184" spans="1:3" x14ac:dyDescent="0.25">
      <c r="A184" s="96" t="s">
        <v>591</v>
      </c>
      <c r="B184" s="109">
        <v>59.761732385261794</v>
      </c>
      <c r="C184" s="96">
        <v>153.16331561865002</v>
      </c>
    </row>
    <row r="185" spans="1:3" x14ac:dyDescent="0.25">
      <c r="A185" s="96" t="s">
        <v>591</v>
      </c>
      <c r="B185" s="109">
        <v>60.046153846153842</v>
      </c>
      <c r="C185" s="96">
        <v>153.89225924602837</v>
      </c>
    </row>
    <row r="186" spans="1:3" x14ac:dyDescent="0.25">
      <c r="A186" s="96" t="s">
        <v>592</v>
      </c>
      <c r="B186" s="109">
        <v>45.204524886877834</v>
      </c>
      <c r="C186" s="96">
        <v>115.85465541737675</v>
      </c>
    </row>
    <row r="187" spans="1:3" x14ac:dyDescent="0.25">
      <c r="A187" s="96" t="s">
        <v>592</v>
      </c>
      <c r="B187" s="109">
        <v>46.08364576599871</v>
      </c>
      <c r="C187" s="96">
        <v>118.10775390200071</v>
      </c>
    </row>
    <row r="188" spans="1:3" x14ac:dyDescent="0.25">
      <c r="A188" s="96" t="s">
        <v>592</v>
      </c>
      <c r="B188" s="109">
        <v>46.561990950226246</v>
      </c>
      <c r="C188" s="96">
        <v>119.3337045480461</v>
      </c>
    </row>
    <row r="189" spans="1:3" x14ac:dyDescent="0.25">
      <c r="A189" s="96" t="s">
        <v>593</v>
      </c>
      <c r="B189" s="109">
        <v>32.224563671622498</v>
      </c>
      <c r="C189" s="96">
        <v>82.588318967928771</v>
      </c>
    </row>
    <row r="190" spans="1:3" x14ac:dyDescent="0.25">
      <c r="A190" s="96" t="s">
        <v>593</v>
      </c>
      <c r="B190" s="109">
        <v>33.284680025856503</v>
      </c>
      <c r="C190" s="96">
        <v>85.305290669975335</v>
      </c>
    </row>
    <row r="191" spans="1:3" x14ac:dyDescent="0.25">
      <c r="A191" s="96" t="s">
        <v>593</v>
      </c>
      <c r="B191" s="109">
        <v>33.284680025856503</v>
      </c>
      <c r="C191" s="96">
        <v>85.305290669975335</v>
      </c>
    </row>
    <row r="192" spans="1:3" x14ac:dyDescent="0.25">
      <c r="A192" s="96" t="s">
        <v>728</v>
      </c>
      <c r="B192" s="109">
        <v>40.886489980607628</v>
      </c>
      <c r="C192" s="96">
        <v>104.78796580172373</v>
      </c>
    </row>
    <row r="193" spans="1:3" x14ac:dyDescent="0.25">
      <c r="A193" s="96" t="s">
        <v>728</v>
      </c>
      <c r="B193" s="109">
        <v>41.390691661279895</v>
      </c>
      <c r="C193" s="96">
        <v>106.08018405025805</v>
      </c>
    </row>
    <row r="194" spans="1:3" x14ac:dyDescent="0.25">
      <c r="A194" s="96" t="s">
        <v>728</v>
      </c>
      <c r="B194" s="109">
        <v>41.545830639948285</v>
      </c>
      <c r="C194" s="96">
        <v>106.47778966519168</v>
      </c>
    </row>
    <row r="195" spans="1:3" x14ac:dyDescent="0.25">
      <c r="A195" s="96" t="s">
        <v>729</v>
      </c>
      <c r="B195" s="109">
        <v>35.753975436328382</v>
      </c>
      <c r="C195" s="96">
        <v>91.633846707669122</v>
      </c>
    </row>
    <row r="196" spans="1:3" x14ac:dyDescent="0.25">
      <c r="A196" s="96" t="s">
        <v>729</v>
      </c>
      <c r="B196" s="109">
        <v>36.413316095669039</v>
      </c>
      <c r="C196" s="96">
        <v>93.323670571137086</v>
      </c>
    </row>
    <row r="197" spans="1:3" x14ac:dyDescent="0.25">
      <c r="A197" s="96" t="s">
        <v>729</v>
      </c>
      <c r="B197" s="109">
        <v>36.439172592113771</v>
      </c>
      <c r="C197" s="96">
        <v>93.389938173626021</v>
      </c>
    </row>
    <row r="198" spans="1:3" x14ac:dyDescent="0.25">
      <c r="A198" s="96" t="s">
        <v>594</v>
      </c>
      <c r="B198" s="109">
        <v>36.077181641887528</v>
      </c>
      <c r="C198" s="96">
        <v>92.152596981684198</v>
      </c>
    </row>
    <row r="199" spans="1:3" x14ac:dyDescent="0.25">
      <c r="A199" s="96" t="s">
        <v>594</v>
      </c>
      <c r="B199" s="109">
        <v>36.128894634776991</v>
      </c>
      <c r="C199" s="96">
        <v>92.284688413874306</v>
      </c>
    </row>
    <row r="200" spans="1:3" x14ac:dyDescent="0.25">
      <c r="A200" s="96" t="s">
        <v>594</v>
      </c>
      <c r="B200" s="109">
        <v>36.154751131221722</v>
      </c>
      <c r="C200" s="96">
        <v>92.350734129969354</v>
      </c>
    </row>
    <row r="201" spans="1:3" x14ac:dyDescent="0.25">
      <c r="A201" s="96" t="s">
        <v>595</v>
      </c>
      <c r="B201" s="109">
        <v>37.020943762120233</v>
      </c>
      <c r="C201" s="96">
        <v>94.563265619153583</v>
      </c>
    </row>
    <row r="202" spans="1:3" x14ac:dyDescent="0.25">
      <c r="A202" s="96" t="s">
        <v>595</v>
      </c>
      <c r="B202" s="109">
        <v>37.046800258564964</v>
      </c>
      <c r="C202" s="96">
        <v>94.62931133524863</v>
      </c>
    </row>
    <row r="203" spans="1:3" x14ac:dyDescent="0.25">
      <c r="A203" s="96" t="s">
        <v>595</v>
      </c>
      <c r="B203" s="109">
        <v>37.809566903684555</v>
      </c>
      <c r="C203" s="96">
        <v>96.577659960052671</v>
      </c>
    </row>
    <row r="204" spans="1:3" x14ac:dyDescent="0.25">
      <c r="A204" s="96" t="s">
        <v>596</v>
      </c>
      <c r="B204" s="109">
        <v>32.677052359405302</v>
      </c>
      <c r="C204" s="96">
        <v>83.467585315184891</v>
      </c>
    </row>
    <row r="205" spans="1:3" x14ac:dyDescent="0.25">
      <c r="A205" s="96" t="s">
        <v>596</v>
      </c>
      <c r="B205" s="109">
        <v>32.987330316742089</v>
      </c>
      <c r="C205" s="96">
        <v>84.260133908325543</v>
      </c>
    </row>
    <row r="206" spans="1:3" x14ac:dyDescent="0.25">
      <c r="A206" s="96" t="s">
        <v>596</v>
      </c>
      <c r="B206" s="109">
        <v>33.01318681318682</v>
      </c>
      <c r="C206" s="96">
        <v>84.32617962442059</v>
      </c>
    </row>
    <row r="207" spans="1:3" x14ac:dyDescent="0.25">
      <c r="A207" s="96" t="s">
        <v>730</v>
      </c>
      <c r="B207" s="109">
        <v>31.190303813833225</v>
      </c>
      <c r="C207" s="96">
        <v>79.66995663971943</v>
      </c>
    </row>
    <row r="208" spans="1:3" x14ac:dyDescent="0.25">
      <c r="A208" s="96" t="s">
        <v>730</v>
      </c>
      <c r="B208" s="109">
        <v>31.875500969618621</v>
      </c>
      <c r="C208" s="96">
        <v>81.420168116238315</v>
      </c>
    </row>
    <row r="209" spans="1:3" x14ac:dyDescent="0.25">
      <c r="A209" s="96" t="s">
        <v>730</v>
      </c>
      <c r="B209" s="109">
        <v>31.862572721396255</v>
      </c>
      <c r="C209" s="96">
        <v>81.387145258190785</v>
      </c>
    </row>
    <row r="210" spans="1:3" x14ac:dyDescent="0.25">
      <c r="A210" s="96" t="s">
        <v>731</v>
      </c>
      <c r="B210" s="109">
        <v>37.667356173238524</v>
      </c>
      <c r="C210" s="96">
        <v>96.214408521529876</v>
      </c>
    </row>
    <row r="211" spans="1:3" x14ac:dyDescent="0.25">
      <c r="A211" s="96" t="s">
        <v>731</v>
      </c>
      <c r="B211" s="109">
        <v>38.378409825468651</v>
      </c>
      <c r="C211" s="96">
        <v>98.030665714143794</v>
      </c>
    </row>
    <row r="212" spans="1:3" x14ac:dyDescent="0.25">
      <c r="A212" s="96" t="s">
        <v>731</v>
      </c>
      <c r="B212" s="109">
        <v>37.835423400129287</v>
      </c>
      <c r="C212" s="96">
        <v>96.643705676147732</v>
      </c>
    </row>
    <row r="213" spans="1:3" x14ac:dyDescent="0.25">
      <c r="A213" s="96" t="s">
        <v>597</v>
      </c>
      <c r="B213" s="109">
        <v>34.137944408532647</v>
      </c>
      <c r="C213" s="96">
        <v>86.85475311663015</v>
      </c>
    </row>
    <row r="214" spans="1:3" x14ac:dyDescent="0.25">
      <c r="A214" s="96" t="s">
        <v>597</v>
      </c>
      <c r="B214" s="109">
        <v>34.642146089204914</v>
      </c>
      <c r="C214" s="96">
        <v>88.13755772758482</v>
      </c>
    </row>
    <row r="215" spans="1:3" x14ac:dyDescent="0.25">
      <c r="A215" s="96" t="s">
        <v>597</v>
      </c>
      <c r="B215" s="109">
        <v>34.538720103425987</v>
      </c>
      <c r="C215" s="96">
        <v>87.8744183202095</v>
      </c>
    </row>
    <row r="216" spans="1:3" x14ac:dyDescent="0.25">
      <c r="A216" s="96" t="s">
        <v>598</v>
      </c>
      <c r="B216" s="109">
        <v>30.724886877828055</v>
      </c>
      <c r="C216" s="96">
        <v>78.171152673244677</v>
      </c>
    </row>
    <row r="217" spans="1:3" x14ac:dyDescent="0.25">
      <c r="A217" s="96" t="s">
        <v>598</v>
      </c>
      <c r="B217" s="109">
        <v>31.397155785391078</v>
      </c>
      <c r="C217" s="96">
        <v>79.881558821184228</v>
      </c>
    </row>
    <row r="218" spans="1:3" x14ac:dyDescent="0.25">
      <c r="A218" s="96" t="s">
        <v>598</v>
      </c>
      <c r="B218" s="109">
        <v>31.099806076276664</v>
      </c>
      <c r="C218" s="96">
        <v>79.125033024980198</v>
      </c>
    </row>
    <row r="219" spans="1:3" x14ac:dyDescent="0.25">
      <c r="A219" s="96" t="s">
        <v>599</v>
      </c>
      <c r="B219" s="109">
        <v>29.393277310924372</v>
      </c>
      <c r="C219" s="96">
        <v>74.783232803287476</v>
      </c>
    </row>
    <row r="220" spans="1:3" x14ac:dyDescent="0.25">
      <c r="A220" s="96" t="s">
        <v>599</v>
      </c>
      <c r="B220" s="109">
        <v>30.052617970265029</v>
      </c>
      <c r="C220" s="96">
        <v>76.460746525305112</v>
      </c>
    </row>
    <row r="221" spans="1:3" x14ac:dyDescent="0.25">
      <c r="A221" s="96" t="s">
        <v>599</v>
      </c>
      <c r="B221" s="109">
        <v>29.975048480930834</v>
      </c>
      <c r="C221" s="96">
        <v>76.263391969773622</v>
      </c>
    </row>
    <row r="222" spans="1:3" x14ac:dyDescent="0.25">
      <c r="A222" s="96" t="s">
        <v>732</v>
      </c>
      <c r="B222" s="109">
        <v>32.172850678733035</v>
      </c>
      <c r="C222" s="96">
        <v>81.855104376499128</v>
      </c>
    </row>
    <row r="223" spans="1:3" x14ac:dyDescent="0.25">
      <c r="A223" s="96" t="s">
        <v>732</v>
      </c>
      <c r="B223" s="109">
        <v>32.728765352294765</v>
      </c>
      <c r="C223" s="96">
        <v>83.269478691141444</v>
      </c>
    </row>
    <row r="224" spans="1:3" x14ac:dyDescent="0.25">
      <c r="A224" s="96" t="s">
        <v>732</v>
      </c>
      <c r="B224" s="109">
        <v>32.689980607627668</v>
      </c>
      <c r="C224" s="96">
        <v>83.170801413375713</v>
      </c>
    </row>
    <row r="225" spans="1:3" x14ac:dyDescent="0.25">
      <c r="A225" s="96" t="s">
        <v>733</v>
      </c>
      <c r="B225" s="109">
        <v>34.3447963800905</v>
      </c>
      <c r="C225" s="96">
        <v>87.38103193138079</v>
      </c>
    </row>
    <row r="226" spans="1:3" x14ac:dyDescent="0.25">
      <c r="A226" s="96" t="s">
        <v>733</v>
      </c>
      <c r="B226" s="109">
        <v>34.306011635423403</v>
      </c>
      <c r="C226" s="96">
        <v>87.28235465361503</v>
      </c>
    </row>
    <row r="227" spans="1:3" x14ac:dyDescent="0.25">
      <c r="A227" s="96" t="s">
        <v>733</v>
      </c>
      <c r="B227" s="109">
        <v>34.719715578539109</v>
      </c>
      <c r="C227" s="96">
        <v>88.33491228311631</v>
      </c>
    </row>
    <row r="228" spans="1:3" x14ac:dyDescent="0.25">
      <c r="A228" s="96" t="s">
        <v>600</v>
      </c>
      <c r="B228" s="108">
        <v>28.721008403361346</v>
      </c>
      <c r="C228" s="96">
        <v>73.22513622737759</v>
      </c>
    </row>
    <row r="229" spans="1:3" x14ac:dyDescent="0.25">
      <c r="A229" s="96" t="s">
        <v>600</v>
      </c>
      <c r="B229" s="108">
        <v>32.560698125404009</v>
      </c>
      <c r="C229" s="96">
        <v>83.014548876779202</v>
      </c>
    </row>
    <row r="230" spans="1:3" x14ac:dyDescent="0.25">
      <c r="A230" s="96" t="s">
        <v>600</v>
      </c>
      <c r="B230" s="108">
        <v>29.302779573367811</v>
      </c>
      <c r="C230" s="96">
        <v>74.70838056819602</v>
      </c>
    </row>
    <row r="231" spans="1:3" x14ac:dyDescent="0.25">
      <c r="A231" s="96" t="s">
        <v>601</v>
      </c>
      <c r="B231" s="108">
        <v>31.875500969618621</v>
      </c>
      <c r="C231" s="96">
        <v>81.267616653148622</v>
      </c>
    </row>
    <row r="232" spans="1:3" x14ac:dyDescent="0.25">
      <c r="A232" s="96" t="s">
        <v>601</v>
      </c>
      <c r="B232" s="108">
        <v>32.534841628959278</v>
      </c>
      <c r="C232" s="96">
        <v>82.948626906076157</v>
      </c>
    </row>
    <row r="233" spans="1:3" x14ac:dyDescent="0.25">
      <c r="A233" s="96" t="s">
        <v>601</v>
      </c>
      <c r="B233" s="108">
        <v>32.224563671622498</v>
      </c>
      <c r="C233" s="96">
        <v>82.157563257639666</v>
      </c>
    </row>
    <row r="234" spans="1:3" x14ac:dyDescent="0.25">
      <c r="A234" s="96" t="s">
        <v>602</v>
      </c>
      <c r="B234" s="108">
        <v>34.318939883645768</v>
      </c>
      <c r="C234" s="96">
        <v>87.497242884586001</v>
      </c>
    </row>
    <row r="235" spans="1:3" x14ac:dyDescent="0.25">
      <c r="A235" s="96" t="s">
        <v>602</v>
      </c>
      <c r="B235" s="108">
        <v>35.986683904330967</v>
      </c>
      <c r="C235" s="96">
        <v>91.749209994932173</v>
      </c>
    </row>
    <row r="236" spans="1:3" x14ac:dyDescent="0.25">
      <c r="A236" s="96" t="s">
        <v>602</v>
      </c>
      <c r="B236" s="109">
        <v>35.042921784098255</v>
      </c>
      <c r="C236" s="96">
        <v>89.343058064271162</v>
      </c>
    </row>
    <row r="237" spans="1:3" x14ac:dyDescent="0.25">
      <c r="A237" s="96" t="s">
        <v>721</v>
      </c>
      <c r="B237" s="109">
        <v>27.751389786683905</v>
      </c>
      <c r="C237" s="96">
        <v>70.753062326013534</v>
      </c>
    </row>
    <row r="238" spans="1:3" x14ac:dyDescent="0.25">
      <c r="A238" s="96" t="s">
        <v>721</v>
      </c>
      <c r="B238" s="109">
        <v>28.126308985132518</v>
      </c>
      <c r="C238" s="96">
        <v>71.708930901207637</v>
      </c>
    </row>
    <row r="239" spans="1:3" x14ac:dyDescent="0.25">
      <c r="A239" s="96" t="s">
        <v>721</v>
      </c>
      <c r="B239" s="109">
        <v>28.436586942469297</v>
      </c>
      <c r="C239" s="96">
        <v>72.499994549644143</v>
      </c>
    </row>
    <row r="240" spans="1:3" x14ac:dyDescent="0.25">
      <c r="A240" s="96" t="s">
        <v>722</v>
      </c>
      <c r="B240" s="109">
        <v>33.452747252747258</v>
      </c>
      <c r="C240" s="96">
        <v>85.288856866034138</v>
      </c>
    </row>
    <row r="241" spans="1:3" x14ac:dyDescent="0.25">
      <c r="A241" s="96" t="s">
        <v>722</v>
      </c>
      <c r="B241" s="109">
        <v>34.073303167420818</v>
      </c>
      <c r="C241" s="96">
        <v>86.870984162907106</v>
      </c>
    </row>
    <row r="242" spans="1:3" x14ac:dyDescent="0.25">
      <c r="A242" s="96" t="s">
        <v>722</v>
      </c>
      <c r="B242" s="109">
        <v>34.086231415643184</v>
      </c>
      <c r="C242" s="96">
        <v>86.903945148258643</v>
      </c>
    </row>
    <row r="243" spans="1:3" x14ac:dyDescent="0.25">
      <c r="A243" s="96" t="s">
        <v>603</v>
      </c>
      <c r="B243" s="109">
        <v>28.578797672915321</v>
      </c>
      <c r="C243" s="96">
        <v>72.603428403954169</v>
      </c>
    </row>
    <row r="244" spans="1:3" x14ac:dyDescent="0.25">
      <c r="A244" s="96" t="s">
        <v>603</v>
      </c>
      <c r="B244" s="109">
        <v>29.005429864253394</v>
      </c>
      <c r="C244" s="96">
        <v>73.687272452018902</v>
      </c>
    </row>
    <row r="245" spans="1:3" x14ac:dyDescent="0.25">
      <c r="A245" s="96" t="s">
        <v>603</v>
      </c>
      <c r="B245" s="109">
        <v>29.755268261150615</v>
      </c>
      <c r="C245" s="96">
        <v>75.592210475890283</v>
      </c>
    </row>
    <row r="246" spans="1:3" x14ac:dyDescent="0.25">
      <c r="A246" s="96" t="s">
        <v>604</v>
      </c>
      <c r="B246" s="109">
        <v>30.776599870717519</v>
      </c>
      <c r="C246" s="96">
        <v>78.186867439439212</v>
      </c>
    </row>
    <row r="247" spans="1:3" x14ac:dyDescent="0.25">
      <c r="A247" s="96" t="s">
        <v>604</v>
      </c>
      <c r="B247" s="109">
        <v>30.918810601163543</v>
      </c>
      <c r="C247" s="96">
        <v>78.548148788794137</v>
      </c>
    </row>
    <row r="248" spans="1:3" x14ac:dyDescent="0.25">
      <c r="A248" s="96" t="s">
        <v>604</v>
      </c>
      <c r="B248" s="109">
        <v>31.190303813833225</v>
      </c>
      <c r="C248" s="96">
        <v>79.237867728471699</v>
      </c>
    </row>
    <row r="249" spans="1:3" x14ac:dyDescent="0.25">
      <c r="A249" s="96" t="s">
        <v>723</v>
      </c>
      <c r="B249" s="109">
        <v>31.526438267614736</v>
      </c>
      <c r="C249" s="96">
        <v>80.091805463310592</v>
      </c>
    </row>
    <row r="250" spans="1:3" x14ac:dyDescent="0.25">
      <c r="A250" s="96" t="s">
        <v>723</v>
      </c>
      <c r="B250" s="109">
        <v>31.901357466063352</v>
      </c>
      <c r="C250" s="96">
        <v>81.044274475246283</v>
      </c>
    </row>
    <row r="251" spans="1:3" x14ac:dyDescent="0.25">
      <c r="A251" s="96" t="s">
        <v>723</v>
      </c>
      <c r="B251" s="109">
        <v>31.461797026502907</v>
      </c>
      <c r="C251" s="96">
        <v>79.92758666814926</v>
      </c>
    </row>
    <row r="252" spans="1:3" x14ac:dyDescent="0.25">
      <c r="A252" s="96" t="s">
        <v>724</v>
      </c>
      <c r="B252" s="109">
        <v>31.94014221073045</v>
      </c>
      <c r="C252" s="96">
        <v>81.142805752343079</v>
      </c>
    </row>
    <row r="253" spans="1:3" x14ac:dyDescent="0.25">
      <c r="A253" s="96" t="s">
        <v>724</v>
      </c>
      <c r="B253" s="109">
        <v>32.392630898513254</v>
      </c>
      <c r="C253" s="96">
        <v>82.292337318472363</v>
      </c>
    </row>
    <row r="254" spans="1:3" x14ac:dyDescent="0.25">
      <c r="A254" s="96" t="s">
        <v>724</v>
      </c>
      <c r="B254" s="109">
        <v>32.870976082740796</v>
      </c>
      <c r="C254" s="96">
        <v>83.507556402666168</v>
      </c>
    </row>
    <row r="255" spans="1:3" x14ac:dyDescent="0.25">
      <c r="A255" s="96" t="s">
        <v>725</v>
      </c>
      <c r="B255" s="109">
        <v>36.03839689722043</v>
      </c>
      <c r="C255" s="96">
        <v>91.554277365571096</v>
      </c>
    </row>
    <row r="256" spans="1:3" x14ac:dyDescent="0.25">
      <c r="A256" s="96" t="s">
        <v>725</v>
      </c>
      <c r="B256" s="109">
        <v>36.852876535229477</v>
      </c>
      <c r="C256" s="96">
        <v>93.623434184603795</v>
      </c>
    </row>
    <row r="257" spans="1:3" x14ac:dyDescent="0.25">
      <c r="A257" s="96" t="s">
        <v>725</v>
      </c>
      <c r="B257" s="109">
        <v>36.943374272786038</v>
      </c>
      <c r="C257" s="96">
        <v>93.853340497829649</v>
      </c>
    </row>
    <row r="258" spans="1:3" x14ac:dyDescent="0.25">
      <c r="A258" s="96" t="s">
        <v>605</v>
      </c>
      <c r="B258" s="109">
        <v>30.311182934712349</v>
      </c>
      <c r="C258" s="96">
        <v>77.291122313454437</v>
      </c>
    </row>
    <row r="259" spans="1:3" x14ac:dyDescent="0.25">
      <c r="A259" s="96" t="s">
        <v>605</v>
      </c>
      <c r="B259" s="109">
        <v>31.229088558500322</v>
      </c>
      <c r="C259" s="96">
        <v>79.631709152088064</v>
      </c>
    </row>
    <row r="260" spans="1:3" x14ac:dyDescent="0.25">
      <c r="A260" s="96" t="s">
        <v>605</v>
      </c>
      <c r="B260" s="109">
        <v>30.699030381383324</v>
      </c>
      <c r="C260" s="96">
        <v>78.280102667806673</v>
      </c>
    </row>
    <row r="261" spans="1:3" x14ac:dyDescent="0.25">
      <c r="A261" s="96" t="s">
        <v>606</v>
      </c>
      <c r="B261" s="109">
        <v>31.720361990950231</v>
      </c>
      <c r="C261" s="96">
        <v>80.884417600934242</v>
      </c>
    </row>
    <row r="262" spans="1:3" x14ac:dyDescent="0.25">
      <c r="A262" s="96" t="s">
        <v>606</v>
      </c>
      <c r="B262" s="109">
        <v>32.431415643180351</v>
      </c>
      <c r="C262" s="96">
        <v>82.697548250580013</v>
      </c>
    </row>
    <row r="263" spans="1:3" x14ac:dyDescent="0.25">
      <c r="A263" s="96" t="s">
        <v>606</v>
      </c>
      <c r="B263" s="109">
        <v>32.263348416289595</v>
      </c>
      <c r="C263" s="96">
        <v>82.268990097027384</v>
      </c>
    </row>
    <row r="264" spans="1:3" x14ac:dyDescent="0.25">
      <c r="A264" s="96" t="s">
        <v>607</v>
      </c>
      <c r="B264" s="109">
        <v>33.401034259857795</v>
      </c>
      <c r="C264" s="96">
        <v>85.169999136460618</v>
      </c>
    </row>
    <row r="265" spans="1:3" x14ac:dyDescent="0.25">
      <c r="A265" s="96" t="s">
        <v>607</v>
      </c>
      <c r="B265" s="109">
        <v>34.331868131868134</v>
      </c>
      <c r="C265" s="96">
        <v>87.543551986905996</v>
      </c>
    </row>
    <row r="266" spans="1:3" x14ac:dyDescent="0.25">
      <c r="A266" s="96" t="s">
        <v>607</v>
      </c>
      <c r="B266" s="109">
        <v>34.03451842275372</v>
      </c>
      <c r="C266" s="96">
        <v>86.78533371523595</v>
      </c>
    </row>
    <row r="267" spans="1:3" x14ac:dyDescent="0.25">
      <c r="A267" s="96" t="s">
        <v>726</v>
      </c>
      <c r="B267" s="109">
        <v>25.269166127989656</v>
      </c>
      <c r="C267" s="96">
        <v>64.434377706875296</v>
      </c>
    </row>
    <row r="268" spans="1:3" x14ac:dyDescent="0.25">
      <c r="A268" s="96" t="s">
        <v>726</v>
      </c>
      <c r="B268" s="109">
        <v>26.083645765998703</v>
      </c>
      <c r="C268" s="96">
        <v>66.511236451014994</v>
      </c>
    </row>
    <row r="269" spans="1:3" x14ac:dyDescent="0.25">
      <c r="A269" s="96" t="s">
        <v>726</v>
      </c>
      <c r="B269" s="109">
        <v>25.87679379444085</v>
      </c>
      <c r="C269" s="96">
        <v>65.983780262027139</v>
      </c>
    </row>
    <row r="270" spans="1:3" x14ac:dyDescent="0.25">
      <c r="A270" s="96" t="s">
        <v>727</v>
      </c>
      <c r="B270" s="109">
        <v>31.358371040723981</v>
      </c>
      <c r="C270" s="96">
        <v>79.961369270205466</v>
      </c>
    </row>
    <row r="271" spans="1:3" x14ac:dyDescent="0.25">
      <c r="A271" s="96" t="s">
        <v>727</v>
      </c>
      <c r="B271" s="109">
        <v>31.513510019392371</v>
      </c>
      <c r="C271" s="96">
        <v>80.356961411946372</v>
      </c>
    </row>
    <row r="272" spans="1:3" x14ac:dyDescent="0.25">
      <c r="A272" s="96" t="s">
        <v>727</v>
      </c>
      <c r="B272" s="109">
        <v>31.539366515837109</v>
      </c>
      <c r="C272" s="96">
        <v>80.422893435569861</v>
      </c>
    </row>
    <row r="273" spans="1:3" x14ac:dyDescent="0.25">
      <c r="A273" s="96" t="s">
        <v>608</v>
      </c>
      <c r="B273" s="109">
        <v>21.183839689722042</v>
      </c>
      <c r="C273" s="96">
        <v>54.052045384363083</v>
      </c>
    </row>
    <row r="274" spans="1:3" x14ac:dyDescent="0.25">
      <c r="A274" s="96" t="s">
        <v>608</v>
      </c>
      <c r="B274" s="109">
        <v>21.62340012928248</v>
      </c>
      <c r="C274" s="96">
        <v>55.173614522738816</v>
      </c>
    </row>
    <row r="275" spans="1:3" x14ac:dyDescent="0.25">
      <c r="A275" s="96" t="s">
        <v>608</v>
      </c>
      <c r="B275" s="109">
        <v>21.946606334841626</v>
      </c>
      <c r="C275" s="96">
        <v>55.998297712720984</v>
      </c>
    </row>
    <row r="276" spans="1:3" x14ac:dyDescent="0.25">
      <c r="A276" s="96" t="s">
        <v>609</v>
      </c>
      <c r="B276" s="109">
        <v>35.689334195216553</v>
      </c>
      <c r="C276" s="96">
        <v>91.063826950762689</v>
      </c>
    </row>
    <row r="277" spans="1:3" x14ac:dyDescent="0.25">
      <c r="A277" s="96" t="s">
        <v>609</v>
      </c>
      <c r="B277" s="109">
        <v>35.560051712992895</v>
      </c>
      <c r="C277" s="96">
        <v>90.733953674769822</v>
      </c>
    </row>
    <row r="278" spans="1:3" x14ac:dyDescent="0.25">
      <c r="A278" s="96" t="s">
        <v>609</v>
      </c>
      <c r="B278" s="109">
        <v>35.805688429217845</v>
      </c>
      <c r="C278" s="96">
        <v>91.360712899156269</v>
      </c>
    </row>
    <row r="279" spans="1:3" x14ac:dyDescent="0.25">
      <c r="A279" s="96" t="s">
        <v>610</v>
      </c>
      <c r="B279" s="109">
        <v>26.561990950226249</v>
      </c>
      <c r="C279" s="96">
        <v>67.774773665666331</v>
      </c>
    </row>
    <row r="280" spans="1:3" x14ac:dyDescent="0.25">
      <c r="A280" s="96" t="s">
        <v>610</v>
      </c>
      <c r="B280" s="109">
        <v>27.67382029734971</v>
      </c>
      <c r="C280" s="96">
        <v>70.611683839204971</v>
      </c>
    </row>
    <row r="281" spans="1:3" x14ac:dyDescent="0.25">
      <c r="A281" s="96" t="s">
        <v>610</v>
      </c>
      <c r="B281" s="109">
        <v>27.492824822236589</v>
      </c>
      <c r="C281" s="96">
        <v>70.149861252814958</v>
      </c>
    </row>
    <row r="282" spans="1:3" x14ac:dyDescent="0.25">
      <c r="A282" s="96" t="s">
        <v>734</v>
      </c>
      <c r="B282" s="109">
        <v>40.795992243051067</v>
      </c>
      <c r="C282" s="96">
        <v>104.09382135248089</v>
      </c>
    </row>
    <row r="283" spans="1:3" x14ac:dyDescent="0.25">
      <c r="A283" s="96" t="s">
        <v>734</v>
      </c>
      <c r="B283" s="109">
        <v>41.119198448610213</v>
      </c>
      <c r="C283" s="96">
        <v>104.91850454246305</v>
      </c>
    </row>
    <row r="284" spans="1:3" x14ac:dyDescent="0.25">
      <c r="A284" s="96" t="s">
        <v>734</v>
      </c>
      <c r="B284" s="109">
        <v>41.429476405946993</v>
      </c>
      <c r="C284" s="96">
        <v>105.71020040484593</v>
      </c>
    </row>
    <row r="285" spans="1:3" x14ac:dyDescent="0.25">
      <c r="A285" s="96" t="s">
        <v>735</v>
      </c>
      <c r="B285" s="109">
        <v>32.638267614738204</v>
      </c>
      <c r="C285" s="96">
        <v>83.278817637331045</v>
      </c>
    </row>
    <row r="286" spans="1:3" x14ac:dyDescent="0.25">
      <c r="A286" s="96" t="s">
        <v>735</v>
      </c>
      <c r="B286" s="109">
        <v>33.698383968972209</v>
      </c>
      <c r="C286" s="96">
        <v>85.983778500472539</v>
      </c>
    </row>
    <row r="287" spans="1:3" x14ac:dyDescent="0.25">
      <c r="A287" s="96" t="s">
        <v>735</v>
      </c>
      <c r="B287" s="109">
        <v>33.866451195862965</v>
      </c>
      <c r="C287" s="96">
        <v>86.412613759263266</v>
      </c>
    </row>
    <row r="288" spans="1:3" x14ac:dyDescent="0.25">
      <c r="A288" s="96" t="s">
        <v>611</v>
      </c>
      <c r="B288" s="109">
        <v>42.60594699418229</v>
      </c>
      <c r="C288" s="96">
        <v>115.72806769393839</v>
      </c>
    </row>
    <row r="289" spans="1:3" x14ac:dyDescent="0.25">
      <c r="A289" s="96" t="s">
        <v>611</v>
      </c>
      <c r="B289" s="109">
        <v>43.097220426632191</v>
      </c>
      <c r="C289" s="96">
        <v>117.06248528251022</v>
      </c>
    </row>
    <row r="290" spans="1:3" x14ac:dyDescent="0.25">
      <c r="A290" s="96" t="s">
        <v>611</v>
      </c>
      <c r="B290" s="109">
        <v>42.683516483516485</v>
      </c>
      <c r="C290" s="96">
        <v>115.93876520792341</v>
      </c>
    </row>
    <row r="291" spans="1:3" x14ac:dyDescent="0.25">
      <c r="A291" s="96" t="s">
        <v>612</v>
      </c>
      <c r="B291" s="109">
        <v>29.496703296703298</v>
      </c>
      <c r="C291" s="96">
        <v>80.120187830469092</v>
      </c>
    </row>
    <row r="292" spans="1:3" x14ac:dyDescent="0.25">
      <c r="A292" s="96" t="s">
        <v>612</v>
      </c>
      <c r="B292" s="109">
        <v>30.104330963154492</v>
      </c>
      <c r="C292" s="96">
        <v>81.77065169001844</v>
      </c>
    </row>
    <row r="293" spans="1:3" x14ac:dyDescent="0.25">
      <c r="A293" s="96" t="s">
        <v>612</v>
      </c>
      <c r="B293" s="109">
        <v>30.091402714932126</v>
      </c>
      <c r="C293" s="96">
        <v>81.735535437687616</v>
      </c>
    </row>
    <row r="294" spans="1:3" x14ac:dyDescent="0.25">
      <c r="A294" s="96" t="s">
        <v>613</v>
      </c>
      <c r="B294" s="109">
        <v>33.969877181641891</v>
      </c>
      <c r="C294" s="96">
        <v>92.27041113693889</v>
      </c>
    </row>
    <row r="295" spans="1:3" x14ac:dyDescent="0.25">
      <c r="A295" s="96" t="s">
        <v>613</v>
      </c>
      <c r="B295" s="109">
        <v>34.357724628312866</v>
      </c>
      <c r="C295" s="96">
        <v>93.323898706864028</v>
      </c>
    </row>
    <row r="296" spans="1:3" x14ac:dyDescent="0.25">
      <c r="A296" s="96" t="s">
        <v>613</v>
      </c>
      <c r="B296" s="109">
        <v>34.254298642533939</v>
      </c>
      <c r="C296" s="96">
        <v>93.042968688217314</v>
      </c>
    </row>
    <row r="297" spans="1:3" x14ac:dyDescent="0.25">
      <c r="A297" s="96" t="s">
        <v>736</v>
      </c>
      <c r="B297" s="109">
        <v>37.835423400129287</v>
      </c>
      <c r="C297" s="96">
        <v>102.77017058385933</v>
      </c>
    </row>
    <row r="298" spans="1:3" x14ac:dyDescent="0.25">
      <c r="A298" s="96" t="s">
        <v>736</v>
      </c>
      <c r="B298" s="109">
        <v>37.37000646412411</v>
      </c>
      <c r="C298" s="96">
        <v>101.50598549994916</v>
      </c>
    </row>
    <row r="299" spans="1:3" x14ac:dyDescent="0.25">
      <c r="A299" s="96" t="s">
        <v>736</v>
      </c>
      <c r="B299" s="109">
        <v>37.628571428571426</v>
      </c>
      <c r="C299" s="96">
        <v>102.20831054656591</v>
      </c>
    </row>
    <row r="300" spans="1:3" x14ac:dyDescent="0.25">
      <c r="A300" s="96" t="s">
        <v>737</v>
      </c>
      <c r="B300" s="109">
        <v>32.65119586296057</v>
      </c>
      <c r="C300" s="96">
        <v>88.688553399193466</v>
      </c>
    </row>
    <row r="301" spans="1:3" x14ac:dyDescent="0.25">
      <c r="A301" s="96" t="s">
        <v>737</v>
      </c>
      <c r="B301" s="109">
        <v>33.026115061409186</v>
      </c>
      <c r="C301" s="96">
        <v>89.706924716787768</v>
      </c>
    </row>
    <row r="302" spans="1:3" x14ac:dyDescent="0.25">
      <c r="A302" s="96" t="s">
        <v>737</v>
      </c>
      <c r="B302" s="109">
        <v>33.491531997414356</v>
      </c>
      <c r="C302" s="96">
        <v>90.971109800697903</v>
      </c>
    </row>
    <row r="303" spans="1:3" x14ac:dyDescent="0.25">
      <c r="A303" s="96" t="s">
        <v>614</v>
      </c>
      <c r="B303" s="109">
        <v>29.768196509372981</v>
      </c>
      <c r="C303" s="96">
        <v>80.584335094443517</v>
      </c>
    </row>
    <row r="304" spans="1:3" x14ac:dyDescent="0.25">
      <c r="A304" s="96" t="s">
        <v>614</v>
      </c>
      <c r="B304" s="109">
        <v>30.194828700711053</v>
      </c>
      <c r="C304" s="96">
        <v>81.739254622673542</v>
      </c>
    </row>
    <row r="305" spans="1:3" x14ac:dyDescent="0.25">
      <c r="A305" s="96" t="s">
        <v>614</v>
      </c>
      <c r="B305" s="109">
        <v>30.298254686489983</v>
      </c>
      <c r="C305" s="96">
        <v>82.019235114365685</v>
      </c>
    </row>
    <row r="306" spans="1:3" x14ac:dyDescent="0.25">
      <c r="A306" s="96" t="s">
        <v>615</v>
      </c>
      <c r="B306" s="109">
        <v>30.259469941822882</v>
      </c>
      <c r="C306" s="96">
        <v>81.91424242998113</v>
      </c>
    </row>
    <row r="307" spans="1:3" x14ac:dyDescent="0.25">
      <c r="A307" s="96" t="s">
        <v>615</v>
      </c>
      <c r="B307" s="109">
        <v>30.750743374272787</v>
      </c>
      <c r="C307" s="96">
        <v>83.244149765518756</v>
      </c>
    </row>
    <row r="308" spans="1:3" x14ac:dyDescent="0.25">
      <c r="A308" s="96" t="s">
        <v>615</v>
      </c>
      <c r="B308" s="109">
        <v>30.724886877828055</v>
      </c>
      <c r="C308" s="96">
        <v>83.174154642595724</v>
      </c>
    </row>
    <row r="309" spans="1:3" x14ac:dyDescent="0.25">
      <c r="A309" s="96" t="s">
        <v>616</v>
      </c>
      <c r="B309" s="109">
        <v>36.865804783451843</v>
      </c>
      <c r="C309" s="96">
        <v>99.797996336815956</v>
      </c>
    </row>
    <row r="310" spans="1:3" x14ac:dyDescent="0.25">
      <c r="A310" s="96" t="s">
        <v>616</v>
      </c>
      <c r="B310" s="109">
        <v>37.589786683904329</v>
      </c>
      <c r="C310" s="96">
        <v>101.75785977866086</v>
      </c>
    </row>
    <row r="311" spans="1:3" x14ac:dyDescent="0.25">
      <c r="A311" s="96" t="s">
        <v>616</v>
      </c>
      <c r="B311" s="109">
        <v>37.408791208791207</v>
      </c>
      <c r="C311" s="96">
        <v>101.26789391819962</v>
      </c>
    </row>
    <row r="312" spans="1:3" x14ac:dyDescent="0.25">
      <c r="A312" s="96" t="s">
        <v>738</v>
      </c>
      <c r="B312" s="109">
        <v>34.021590174531354</v>
      </c>
      <c r="C312" s="96">
        <v>92.098532815282383</v>
      </c>
    </row>
    <row r="313" spans="1:3" x14ac:dyDescent="0.25">
      <c r="A313" s="96" t="s">
        <v>738</v>
      </c>
      <c r="B313" s="109">
        <v>34.668002585649646</v>
      </c>
      <c r="C313" s="96">
        <v>93.848410888358188</v>
      </c>
    </row>
    <row r="314" spans="1:3" x14ac:dyDescent="0.25">
      <c r="A314" s="96" t="s">
        <v>738</v>
      </c>
      <c r="B314" s="109">
        <v>35.133419521654815</v>
      </c>
      <c r="C314" s="96">
        <v>95.108323100972768</v>
      </c>
    </row>
    <row r="315" spans="1:3" x14ac:dyDescent="0.25">
      <c r="A315" s="96" t="s">
        <v>739</v>
      </c>
      <c r="B315" s="109">
        <v>38.300840336134456</v>
      </c>
      <c r="C315" s="96">
        <v>103.68272565904427</v>
      </c>
    </row>
    <row r="316" spans="1:3" x14ac:dyDescent="0.25">
      <c r="A316" s="96" t="s">
        <v>739</v>
      </c>
      <c r="B316" s="109">
        <v>38.727472527472528</v>
      </c>
      <c r="C316" s="96">
        <v>104.83764518727429</v>
      </c>
    </row>
    <row r="317" spans="1:3" x14ac:dyDescent="0.25">
      <c r="A317" s="96" t="s">
        <v>739</v>
      </c>
      <c r="B317" s="109">
        <v>39.128248222365876</v>
      </c>
      <c r="C317" s="96">
        <v>105.92256959258131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E106"/>
  <sheetViews>
    <sheetView topLeftCell="I1" workbookViewId="0">
      <selection activeCell="O29" sqref="O29"/>
    </sheetView>
  </sheetViews>
  <sheetFormatPr defaultRowHeight="15" x14ac:dyDescent="0.25"/>
  <cols>
    <col min="1" max="1" width="13.42578125" bestFit="1" customWidth="1"/>
    <col min="2" max="2" width="9.28515625" bestFit="1" customWidth="1"/>
    <col min="3" max="3" width="12.140625" customWidth="1"/>
    <col min="4" max="4" width="10" bestFit="1" customWidth="1"/>
    <col min="5" max="5" width="12.5703125" customWidth="1"/>
    <col min="6" max="6" width="11.42578125" customWidth="1"/>
    <col min="7" max="7" width="14.85546875" customWidth="1"/>
    <col min="8" max="8" width="9.85546875" bestFit="1" customWidth="1"/>
    <col min="10" max="10" width="15.28515625" bestFit="1" customWidth="1"/>
    <col min="12" max="12" width="27.140625" customWidth="1"/>
    <col min="13" max="13" width="12.28515625" bestFit="1" customWidth="1"/>
    <col min="14" max="14" width="12.28515625" customWidth="1"/>
    <col min="15" max="15" width="14.5703125" customWidth="1"/>
    <col min="16" max="16" width="12.7109375" customWidth="1"/>
    <col min="20" max="20" width="14" customWidth="1"/>
    <col min="21" max="21" width="13.85546875" customWidth="1"/>
    <col min="22" max="22" width="12.42578125" bestFit="1" customWidth="1"/>
    <col min="23" max="23" width="12.42578125" customWidth="1"/>
  </cols>
  <sheetData>
    <row r="1" spans="1:31" s="21" customFormat="1" ht="60" x14ac:dyDescent="0.25">
      <c r="A1" s="20" t="s">
        <v>416</v>
      </c>
      <c r="B1" s="20" t="s">
        <v>417</v>
      </c>
      <c r="C1" s="29" t="s">
        <v>450</v>
      </c>
      <c r="D1" s="29" t="s">
        <v>451</v>
      </c>
      <c r="E1" s="29" t="s">
        <v>452</v>
      </c>
      <c r="F1" s="29" t="s">
        <v>453</v>
      </c>
      <c r="G1" s="29" t="s">
        <v>454</v>
      </c>
      <c r="H1" s="29" t="s">
        <v>455</v>
      </c>
      <c r="I1" s="29" t="s">
        <v>456</v>
      </c>
      <c r="J1" s="29" t="s">
        <v>457</v>
      </c>
      <c r="L1" s="40" t="s">
        <v>416</v>
      </c>
      <c r="M1" s="32" t="s">
        <v>469</v>
      </c>
      <c r="N1" s="33" t="s">
        <v>470</v>
      </c>
      <c r="O1" s="33" t="s">
        <v>471</v>
      </c>
      <c r="P1" s="33" t="s">
        <v>472</v>
      </c>
      <c r="Q1" s="33" t="s">
        <v>473</v>
      </c>
      <c r="R1" s="33" t="s">
        <v>474</v>
      </c>
      <c r="S1" s="121" t="s">
        <v>475</v>
      </c>
      <c r="T1" s="41" t="s">
        <v>476</v>
      </c>
      <c r="U1" s="42" t="s">
        <v>477</v>
      </c>
      <c r="V1" s="42" t="s">
        <v>478</v>
      </c>
      <c r="W1" s="42" t="s">
        <v>479</v>
      </c>
      <c r="X1" s="42" t="s">
        <v>480</v>
      </c>
      <c r="Y1" s="43" t="s">
        <v>481</v>
      </c>
      <c r="Z1" s="32" t="s">
        <v>487</v>
      </c>
      <c r="AA1" s="33" t="s">
        <v>482</v>
      </c>
      <c r="AB1" s="33" t="s">
        <v>483</v>
      </c>
      <c r="AC1" s="33" t="s">
        <v>484</v>
      </c>
      <c r="AD1" s="33" t="s">
        <v>485</v>
      </c>
      <c r="AE1" s="34" t="s">
        <v>486</v>
      </c>
    </row>
    <row r="2" spans="1:31" x14ac:dyDescent="0.25">
      <c r="A2" s="186" t="s">
        <v>3</v>
      </c>
      <c r="B2" s="5">
        <v>1</v>
      </c>
      <c r="C2" s="5">
        <v>2.5</v>
      </c>
      <c r="D2" s="5" t="s">
        <v>458</v>
      </c>
      <c r="E2" s="5">
        <v>1.5</v>
      </c>
      <c r="F2" s="5">
        <v>0.33</v>
      </c>
      <c r="G2" s="5">
        <v>0.08</v>
      </c>
      <c r="H2" s="5">
        <v>0.24</v>
      </c>
      <c r="I2" s="5">
        <v>0.1</v>
      </c>
      <c r="J2" s="5">
        <v>6</v>
      </c>
      <c r="L2" s="24" t="s">
        <v>3</v>
      </c>
      <c r="M2" s="35">
        <v>4.62</v>
      </c>
      <c r="N2" s="5">
        <v>2.2000000000000002</v>
      </c>
      <c r="O2" s="5">
        <v>0.378</v>
      </c>
      <c r="P2" s="5">
        <v>0.16999999999999998</v>
      </c>
      <c r="Q2" s="5">
        <v>0.14599999999999999</v>
      </c>
      <c r="R2" s="5">
        <v>0.22800000000000004</v>
      </c>
      <c r="S2" s="122">
        <v>4.5</v>
      </c>
      <c r="T2" s="35">
        <v>2.0729206448873043</v>
      </c>
      <c r="U2" s="5">
        <v>0.77136243102707602</v>
      </c>
      <c r="V2" s="5">
        <v>0.14237275020171525</v>
      </c>
      <c r="W2" s="5">
        <v>9.4604439642122534E-2</v>
      </c>
      <c r="X2" s="5">
        <v>9.9649385346824937E-2</v>
      </c>
      <c r="Y2" s="36">
        <v>9.3648278147545241E-2</v>
      </c>
      <c r="Z2" s="115">
        <v>0.92703829478614286</v>
      </c>
      <c r="AA2" s="113">
        <v>0.34496376621320696</v>
      </c>
      <c r="AB2" s="5">
        <v>6.3671029518926434E-2</v>
      </c>
      <c r="AC2" s="5">
        <v>4.230839160261237E-2</v>
      </c>
      <c r="AD2" s="5">
        <v>4.4564559910314404E-2</v>
      </c>
      <c r="AE2" s="36">
        <v>4.1880783182743846E-2</v>
      </c>
    </row>
    <row r="3" spans="1:31" x14ac:dyDescent="0.25">
      <c r="A3" s="186"/>
      <c r="B3" s="5">
        <v>2</v>
      </c>
      <c r="C3" s="5">
        <v>8</v>
      </c>
      <c r="D3" s="5" t="s">
        <v>459</v>
      </c>
      <c r="E3" s="5">
        <v>2.8</v>
      </c>
      <c r="F3" s="5">
        <v>0.43</v>
      </c>
      <c r="G3" s="5">
        <v>0.16</v>
      </c>
      <c r="H3" s="5">
        <v>0.11</v>
      </c>
      <c r="I3" s="5">
        <v>0.31</v>
      </c>
      <c r="J3" s="5">
        <v>4</v>
      </c>
      <c r="L3" s="26" t="s">
        <v>4</v>
      </c>
      <c r="M3" s="35">
        <v>22.7</v>
      </c>
      <c r="N3" s="5">
        <v>4.0999999999999996</v>
      </c>
      <c r="O3" s="5">
        <v>1.2680000000000002</v>
      </c>
      <c r="P3" s="5">
        <v>0.31999999999999995</v>
      </c>
      <c r="Q3" s="5">
        <v>0.41799999999999998</v>
      </c>
      <c r="R3" s="5">
        <v>0.84000000000000008</v>
      </c>
      <c r="S3" s="122">
        <v>6.4</v>
      </c>
      <c r="T3" s="35">
        <v>3.1176914536239835</v>
      </c>
      <c r="U3" s="5">
        <v>1.0700467279516346</v>
      </c>
      <c r="V3" s="5">
        <v>0.24045789652244731</v>
      </c>
      <c r="W3" s="5">
        <v>2.738612787525831E-2</v>
      </c>
      <c r="X3" s="5">
        <v>0.17655027612552757</v>
      </c>
      <c r="Y3" s="36">
        <v>0.19144189719076665</v>
      </c>
      <c r="Z3" s="115">
        <v>1.394274004634672</v>
      </c>
      <c r="AA3" s="113">
        <v>0.4785394445602158</v>
      </c>
      <c r="AB3" s="5">
        <v>0.10753604047016049</v>
      </c>
      <c r="AC3" s="5">
        <v>1.2247448713915891E-2</v>
      </c>
      <c r="AD3" s="5">
        <v>7.895568377260756E-2</v>
      </c>
      <c r="AE3" s="36">
        <v>8.5615419172016052E-2</v>
      </c>
    </row>
    <row r="4" spans="1:31" x14ac:dyDescent="0.25">
      <c r="A4" s="186"/>
      <c r="B4" s="5">
        <v>3</v>
      </c>
      <c r="C4" s="5">
        <v>3.5</v>
      </c>
      <c r="D4" s="5" t="s">
        <v>460</v>
      </c>
      <c r="E4" s="5">
        <v>1.5</v>
      </c>
      <c r="F4" s="5">
        <v>0.28999999999999998</v>
      </c>
      <c r="G4" s="5">
        <v>0.15</v>
      </c>
      <c r="H4" s="5">
        <v>0.09</v>
      </c>
      <c r="I4" s="5">
        <v>0.2</v>
      </c>
      <c r="J4" s="5">
        <v>4</v>
      </c>
      <c r="L4" s="26" t="s">
        <v>5</v>
      </c>
      <c r="M4" s="35">
        <v>13.84</v>
      </c>
      <c r="N4" s="5">
        <v>7.6</v>
      </c>
      <c r="O4" s="5">
        <v>0.79599999999999993</v>
      </c>
      <c r="P4" s="5">
        <v>0.25</v>
      </c>
      <c r="Q4" s="5">
        <v>4.3819999999999997</v>
      </c>
      <c r="R4" s="5">
        <v>0.55800000000000005</v>
      </c>
      <c r="S4" s="122">
        <v>4.4000000000000004</v>
      </c>
      <c r="T4" s="35">
        <v>1.796663574518051</v>
      </c>
      <c r="U4" s="5">
        <v>6.1355521348938105</v>
      </c>
      <c r="V4" s="5">
        <v>9.1268833672838015E-2</v>
      </c>
      <c r="W4" s="5">
        <v>8.6023252670426376E-2</v>
      </c>
      <c r="X4" s="5">
        <v>9.2898019354558894</v>
      </c>
      <c r="Y4" s="36">
        <v>6.9426219830838659E-2</v>
      </c>
      <c r="Z4" s="115">
        <v>0.80349237706402421</v>
      </c>
      <c r="AA4" s="113">
        <v>2.7439023306233037</v>
      </c>
      <c r="AB4" s="5">
        <v>4.0816663263917516E-2</v>
      </c>
      <c r="AC4" s="5">
        <v>3.8470768123342734E-2</v>
      </c>
      <c r="AD4" s="5">
        <v>4.1545257250376961</v>
      </c>
      <c r="AE4" s="36">
        <v>3.1048349392519835E-2</v>
      </c>
    </row>
    <row r="5" spans="1:31" x14ac:dyDescent="0.25">
      <c r="A5" s="186"/>
      <c r="B5" s="5">
        <v>4</v>
      </c>
      <c r="C5" s="5">
        <v>4.5</v>
      </c>
      <c r="D5" s="5" t="s">
        <v>461</v>
      </c>
      <c r="E5" s="5">
        <v>3.2</v>
      </c>
      <c r="F5" s="5">
        <v>0.6</v>
      </c>
      <c r="G5" s="5">
        <v>0.33</v>
      </c>
      <c r="H5" s="5">
        <v>0.26</v>
      </c>
      <c r="I5" s="5">
        <v>0.33</v>
      </c>
      <c r="J5" s="5">
        <v>4</v>
      </c>
      <c r="L5" s="26" t="s">
        <v>6</v>
      </c>
      <c r="M5" s="35">
        <v>9.86</v>
      </c>
      <c r="N5" s="5">
        <v>3.2</v>
      </c>
      <c r="O5" s="5">
        <v>0.61199999999999999</v>
      </c>
      <c r="P5" s="5">
        <v>0.26200000000000001</v>
      </c>
      <c r="Q5" s="5">
        <v>0.20800000000000002</v>
      </c>
      <c r="R5" s="5">
        <v>0.39</v>
      </c>
      <c r="S5" s="122">
        <v>4</v>
      </c>
      <c r="T5" s="35">
        <v>1.5741664460913938</v>
      </c>
      <c r="U5" s="5">
        <v>1.5984367363145775</v>
      </c>
      <c r="V5" s="5">
        <v>0.18363006289820855</v>
      </c>
      <c r="W5" s="5">
        <v>5.5407580708780178E-2</v>
      </c>
      <c r="X5" s="5">
        <v>0.12949903474543736</v>
      </c>
      <c r="Y5" s="36">
        <v>6.5954529791364749E-2</v>
      </c>
      <c r="Z5" s="115">
        <v>0.70398863627192287</v>
      </c>
      <c r="AA5" s="113">
        <v>0.71484264002646036</v>
      </c>
      <c r="AB5" s="5">
        <v>8.2121860670591268E-2</v>
      </c>
      <c r="AC5" s="5">
        <v>2.4779023386727689E-2</v>
      </c>
      <c r="AD5" s="5">
        <v>5.7913728942281022E-2</v>
      </c>
      <c r="AE5" s="36">
        <v>2.9495762407505319E-2</v>
      </c>
    </row>
    <row r="6" spans="1:31" x14ac:dyDescent="0.25">
      <c r="A6" s="186"/>
      <c r="B6" s="5">
        <v>5</v>
      </c>
      <c r="C6" s="5">
        <v>4.5999999999999996</v>
      </c>
      <c r="D6" s="5" t="s">
        <v>458</v>
      </c>
      <c r="E6" s="5">
        <v>2</v>
      </c>
      <c r="F6" s="5">
        <v>0.24</v>
      </c>
      <c r="G6" s="5">
        <v>0.13</v>
      </c>
      <c r="H6" s="5">
        <v>0.03</v>
      </c>
      <c r="I6" s="5">
        <v>0.2</v>
      </c>
      <c r="J6" s="5" t="s">
        <v>468</v>
      </c>
      <c r="L6" s="26" t="s">
        <v>7</v>
      </c>
      <c r="M6" s="35">
        <v>31.48</v>
      </c>
      <c r="N6" s="5">
        <v>11.2</v>
      </c>
      <c r="O6" s="5">
        <v>4.0640000000000001</v>
      </c>
      <c r="P6" s="5">
        <v>0.8</v>
      </c>
      <c r="Q6" s="5">
        <v>1.5660000000000001</v>
      </c>
      <c r="R6" s="5">
        <v>2.46</v>
      </c>
      <c r="S6" s="122">
        <v>8.1999999999999993</v>
      </c>
      <c r="T6" s="35">
        <v>7.3032184685931441</v>
      </c>
      <c r="U6" s="5">
        <v>4.8810859447463111</v>
      </c>
      <c r="V6" s="5">
        <v>0.79989374294340088</v>
      </c>
      <c r="W6" s="5">
        <v>0.23355941428253324</v>
      </c>
      <c r="X6" s="5">
        <v>0.22523321247098566</v>
      </c>
      <c r="Y6" s="36">
        <v>0.64358371638816492</v>
      </c>
      <c r="Z6" s="115">
        <v>3.2660985900612363</v>
      </c>
      <c r="AA6" s="113">
        <v>2.1828879952943065</v>
      </c>
      <c r="AB6" s="5">
        <v>0.3577233567996374</v>
      </c>
      <c r="AC6" s="5">
        <v>0.10445094542415591</v>
      </c>
      <c r="AD6" s="5">
        <v>0.10072735477515546</v>
      </c>
      <c r="AE6" s="36">
        <v>0.28781938781117644</v>
      </c>
    </row>
    <row r="7" spans="1:31" x14ac:dyDescent="0.25">
      <c r="A7" s="186" t="s">
        <v>421</v>
      </c>
      <c r="B7" s="5">
        <v>1</v>
      </c>
      <c r="C7" s="5">
        <v>27</v>
      </c>
      <c r="D7" s="30">
        <v>0.5</v>
      </c>
      <c r="E7" s="5">
        <v>4</v>
      </c>
      <c r="F7" s="5">
        <v>1.37</v>
      </c>
      <c r="G7" s="5">
        <v>0.33</v>
      </c>
      <c r="H7" s="5">
        <v>0.31</v>
      </c>
      <c r="I7" s="5">
        <v>1.05</v>
      </c>
      <c r="J7" s="5">
        <v>6</v>
      </c>
      <c r="L7" s="26" t="s">
        <v>8</v>
      </c>
      <c r="M7" s="35">
        <v>18.419999999999998</v>
      </c>
      <c r="N7" s="5">
        <v>6.18</v>
      </c>
      <c r="O7" s="5">
        <v>1.3280000000000001</v>
      </c>
      <c r="P7" s="5">
        <v>0.52799999999999991</v>
      </c>
      <c r="Q7" s="5">
        <v>5.33</v>
      </c>
      <c r="R7" s="5">
        <v>0.94400000000000017</v>
      </c>
      <c r="S7" s="122">
        <v>4.8</v>
      </c>
      <c r="T7" s="35">
        <v>10.346835264949375</v>
      </c>
      <c r="U7" s="5">
        <v>2.7471803726730437</v>
      </c>
      <c r="V7" s="5">
        <v>0.51446088286671487</v>
      </c>
      <c r="W7" s="5">
        <v>0.28172681803477656</v>
      </c>
      <c r="X7" s="5">
        <v>10.996465341190323</v>
      </c>
      <c r="Y7" s="36">
        <v>0.44297855478566872</v>
      </c>
      <c r="Z7" s="115">
        <v>4.62724540088377</v>
      </c>
      <c r="AA7" s="113">
        <v>1.2285764119500262</v>
      </c>
      <c r="AB7" s="5">
        <v>0.23007390117090626</v>
      </c>
      <c r="AC7" s="5">
        <v>0.1259920632420948</v>
      </c>
      <c r="AD7" s="5">
        <v>4.917768803024396</v>
      </c>
      <c r="AE7" s="36">
        <v>0.198106032215074</v>
      </c>
    </row>
    <row r="8" spans="1:31" x14ac:dyDescent="0.25">
      <c r="A8" s="186"/>
      <c r="B8" s="5">
        <v>2</v>
      </c>
      <c r="C8" s="5">
        <v>22.8</v>
      </c>
      <c r="D8" s="30">
        <v>0.5</v>
      </c>
      <c r="E8" s="5">
        <v>4.2</v>
      </c>
      <c r="F8" s="5">
        <v>1.06</v>
      </c>
      <c r="G8" s="5">
        <v>0.3</v>
      </c>
      <c r="H8" s="5">
        <v>0.32</v>
      </c>
      <c r="I8" s="5">
        <v>0.72</v>
      </c>
      <c r="J8" s="5">
        <v>6</v>
      </c>
      <c r="L8" s="26" t="s">
        <v>9</v>
      </c>
      <c r="M8" s="35">
        <v>22.86</v>
      </c>
      <c r="N8" s="5">
        <v>6.6599999999999993</v>
      </c>
      <c r="O8" s="5">
        <v>1.786</v>
      </c>
      <c r="P8" s="5">
        <v>0.66200000000000003</v>
      </c>
      <c r="Q8" s="5">
        <v>0.42799999999999994</v>
      </c>
      <c r="R8" s="5">
        <v>1.3520000000000001</v>
      </c>
      <c r="S8" s="122">
        <v>5.2</v>
      </c>
      <c r="T8" s="35">
        <v>5.2319212532300154</v>
      </c>
      <c r="U8" s="5">
        <v>3.3155693327089404</v>
      </c>
      <c r="V8" s="5">
        <v>0.6169927066019496</v>
      </c>
      <c r="W8" s="5">
        <v>0.26461292485439908</v>
      </c>
      <c r="X8" s="5">
        <v>0.11840608092492584</v>
      </c>
      <c r="Y8" s="36">
        <v>0.52351695292511735</v>
      </c>
      <c r="Z8" s="115">
        <v>2.3397863150296412</v>
      </c>
      <c r="AA8" s="113">
        <v>1.4827676824101614</v>
      </c>
      <c r="AB8" s="5">
        <v>0.2759275267167085</v>
      </c>
      <c r="AC8" s="5">
        <v>0.11833849753989599</v>
      </c>
      <c r="AD8" s="5">
        <v>5.2952809179495068E-2</v>
      </c>
      <c r="AE8" s="36">
        <v>0.23412389882282394</v>
      </c>
    </row>
    <row r="9" spans="1:31" x14ac:dyDescent="0.25">
      <c r="A9" s="186"/>
      <c r="B9" s="5">
        <v>3</v>
      </c>
      <c r="C9" s="5">
        <v>18.2</v>
      </c>
      <c r="D9" s="30">
        <v>0.5</v>
      </c>
      <c r="E9" s="5">
        <v>4.3</v>
      </c>
      <c r="F9" s="5">
        <v>0.97</v>
      </c>
      <c r="G9" s="5">
        <v>0.28999999999999998</v>
      </c>
      <c r="H9" s="5">
        <v>0.35</v>
      </c>
      <c r="I9" s="5">
        <v>0.62</v>
      </c>
      <c r="J9" s="5">
        <v>6</v>
      </c>
      <c r="L9" s="26" t="s">
        <v>10</v>
      </c>
      <c r="M9" s="35">
        <v>11.42</v>
      </c>
      <c r="N9" s="5">
        <v>2.82</v>
      </c>
      <c r="O9" s="5">
        <v>0.95399999999999996</v>
      </c>
      <c r="P9" s="5">
        <v>0.30199999999999999</v>
      </c>
      <c r="Q9" s="5">
        <v>0.29599999999999999</v>
      </c>
      <c r="R9" s="5">
        <v>0.63000000000000012</v>
      </c>
      <c r="S9" s="122">
        <v>5.2</v>
      </c>
      <c r="T9" s="35">
        <v>2.0017492350441843</v>
      </c>
      <c r="U9" s="5">
        <v>0.19235384061671346</v>
      </c>
      <c r="V9" s="5">
        <v>0.22266566866043849</v>
      </c>
      <c r="W9" s="5">
        <v>8.1670067956381723E-2</v>
      </c>
      <c r="X9" s="5">
        <v>0.14467204291085412</v>
      </c>
      <c r="Y9" s="36">
        <v>0.10559356040971329</v>
      </c>
      <c r="Z9" s="115">
        <v>0.89520947269340001</v>
      </c>
      <c r="AA9" s="113">
        <v>8.6023252670426265E-2</v>
      </c>
      <c r="AB9" s="5">
        <v>9.9579114276036995E-2</v>
      </c>
      <c r="AC9" s="5">
        <v>3.6523964735499369E-2</v>
      </c>
      <c r="AD9" s="5">
        <v>6.4699304478487263E-2</v>
      </c>
      <c r="AE9" s="36">
        <v>4.7222875812469894E-2</v>
      </c>
    </row>
    <row r="10" spans="1:31" x14ac:dyDescent="0.25">
      <c r="A10" s="186"/>
      <c r="B10" s="5">
        <v>4</v>
      </c>
      <c r="C10" s="5">
        <v>23</v>
      </c>
      <c r="D10" s="5" t="s">
        <v>461</v>
      </c>
      <c r="E10" s="5">
        <v>2.5</v>
      </c>
      <c r="F10" s="5">
        <v>1.41</v>
      </c>
      <c r="G10" s="5">
        <v>0.36</v>
      </c>
      <c r="H10" s="5">
        <v>0.38</v>
      </c>
      <c r="I10" s="5">
        <v>1.03</v>
      </c>
      <c r="J10" s="5">
        <v>6</v>
      </c>
      <c r="L10" s="26" t="s">
        <v>11</v>
      </c>
      <c r="M10" s="35">
        <v>24.54</v>
      </c>
      <c r="N10" s="5">
        <v>4.7</v>
      </c>
      <c r="O10" s="5">
        <v>1.6360000000000003</v>
      </c>
      <c r="P10" s="5">
        <v>0.43</v>
      </c>
      <c r="Q10" s="5">
        <v>0.47400000000000003</v>
      </c>
      <c r="R10" s="5">
        <v>1.3460000000000001</v>
      </c>
      <c r="S10" s="122">
        <v>5</v>
      </c>
      <c r="T10" s="35">
        <v>4.8921365475628331</v>
      </c>
      <c r="U10" s="5">
        <v>2.4392621835300936</v>
      </c>
      <c r="V10" s="5">
        <v>0.55048160732216911</v>
      </c>
      <c r="W10" s="5">
        <v>5.2915026221292044E-2</v>
      </c>
      <c r="X10" s="5">
        <v>7.6354436675284312E-2</v>
      </c>
      <c r="Y10" s="36">
        <v>0.15820872289478752</v>
      </c>
      <c r="Z10" s="115">
        <v>2.1878299751123254</v>
      </c>
      <c r="AA10" s="113">
        <v>1.0908712114635715</v>
      </c>
      <c r="AB10" s="5">
        <v>0.24618285886714319</v>
      </c>
      <c r="AC10" s="5">
        <v>2.3664319132398567E-2</v>
      </c>
      <c r="AD10" s="5">
        <v>3.4146742157927748E-2</v>
      </c>
      <c r="AE10" s="36">
        <v>7.0753091805234439E-2</v>
      </c>
    </row>
    <row r="11" spans="1:31" x14ac:dyDescent="0.25">
      <c r="A11" s="186"/>
      <c r="B11" s="5">
        <v>5</v>
      </c>
      <c r="C11" s="5">
        <v>22.5</v>
      </c>
      <c r="D11" s="5" t="s">
        <v>458</v>
      </c>
      <c r="E11" s="5">
        <v>5.5</v>
      </c>
      <c r="F11" s="5">
        <v>1.53</v>
      </c>
      <c r="G11" s="5">
        <v>0.32</v>
      </c>
      <c r="H11" s="5">
        <v>0.73</v>
      </c>
      <c r="I11" s="5">
        <v>0.78</v>
      </c>
      <c r="J11" s="5">
        <v>8</v>
      </c>
      <c r="L11" s="27" t="s">
        <v>12</v>
      </c>
      <c r="M11" s="35">
        <v>24.919999999999998</v>
      </c>
      <c r="N11" s="5">
        <v>4.7</v>
      </c>
      <c r="O11" s="5">
        <v>1.8419999999999999</v>
      </c>
      <c r="P11" s="5">
        <v>0.51600000000000001</v>
      </c>
      <c r="Q11" s="5">
        <v>0.48799999999999999</v>
      </c>
      <c r="R11" s="5">
        <v>1.3560000000000001</v>
      </c>
      <c r="S11" s="122">
        <v>5.6</v>
      </c>
      <c r="T11" s="35">
        <v>8.017917435344426</v>
      </c>
      <c r="U11" s="5">
        <v>2.4637369989509845</v>
      </c>
      <c r="V11" s="5">
        <v>0.50454930383462049</v>
      </c>
      <c r="W11" s="5">
        <v>0.11865917579353076</v>
      </c>
      <c r="X11" s="5">
        <v>0.13274034804836082</v>
      </c>
      <c r="Y11" s="36">
        <v>0.43912412823710772</v>
      </c>
      <c r="Z11" s="115">
        <v>3.585721684682182</v>
      </c>
      <c r="AA11" s="113">
        <v>1.1018166816671457</v>
      </c>
      <c r="AB11" s="5">
        <v>0.22564130827488132</v>
      </c>
      <c r="AC11" s="5">
        <v>5.3065996645686467E-2</v>
      </c>
      <c r="AD11" s="5">
        <v>5.9363288318623267E-2</v>
      </c>
      <c r="AE11" s="36">
        <v>0.19638228025970153</v>
      </c>
    </row>
    <row r="12" spans="1:31" x14ac:dyDescent="0.25">
      <c r="A12" s="186" t="s">
        <v>422</v>
      </c>
      <c r="B12" s="5">
        <v>1</v>
      </c>
      <c r="C12" s="5">
        <v>11.7</v>
      </c>
      <c r="D12" s="30">
        <v>0.5</v>
      </c>
      <c r="E12" s="5">
        <v>3.7</v>
      </c>
      <c r="F12" s="5">
        <v>0.92</v>
      </c>
      <c r="G12" s="5">
        <v>0.31</v>
      </c>
      <c r="H12" s="5">
        <v>0.27</v>
      </c>
      <c r="I12" s="5">
        <v>0.59</v>
      </c>
      <c r="J12" s="5">
        <v>4</v>
      </c>
      <c r="L12" s="27" t="s">
        <v>13</v>
      </c>
      <c r="M12" s="35">
        <v>26.339999999999996</v>
      </c>
      <c r="N12" s="5">
        <v>7.4799999999999995</v>
      </c>
      <c r="O12" s="5">
        <v>1.7600000000000002</v>
      </c>
      <c r="P12" s="5">
        <v>0.65200000000000002</v>
      </c>
      <c r="Q12" s="5">
        <v>0.40600000000000003</v>
      </c>
      <c r="R12" s="5">
        <v>1.242</v>
      </c>
      <c r="S12" s="122">
        <v>5</v>
      </c>
      <c r="T12" s="35">
        <v>8.063373983637387</v>
      </c>
      <c r="U12" s="5">
        <v>3.2767361810191549</v>
      </c>
      <c r="V12" s="5">
        <v>0.49213819197457082</v>
      </c>
      <c r="W12" s="5">
        <v>0.2407695994098922</v>
      </c>
      <c r="X12" s="5">
        <v>8.9610267268879301E-2</v>
      </c>
      <c r="Y12" s="36">
        <v>0.59738597238301494</v>
      </c>
      <c r="Z12" s="115">
        <v>3.6060504710832948</v>
      </c>
      <c r="AA12" s="113">
        <v>1.4654009690183771</v>
      </c>
      <c r="AB12" s="5">
        <v>0.22009089031579634</v>
      </c>
      <c r="AC12" s="5">
        <v>0.10767543823918244</v>
      </c>
      <c r="AD12" s="5">
        <v>4.0074929819027709E-2</v>
      </c>
      <c r="AE12" s="36">
        <v>0.26715912861064667</v>
      </c>
    </row>
    <row r="13" spans="1:31" x14ac:dyDescent="0.25">
      <c r="A13" s="186"/>
      <c r="B13" s="5">
        <v>2</v>
      </c>
      <c r="C13" s="5">
        <v>13.5</v>
      </c>
      <c r="D13" s="5" t="s">
        <v>458</v>
      </c>
      <c r="E13" s="5">
        <v>15</v>
      </c>
      <c r="F13" s="5">
        <v>0.79</v>
      </c>
      <c r="G13" s="5">
        <v>0.34</v>
      </c>
      <c r="H13" s="5">
        <v>21</v>
      </c>
      <c r="I13" s="5">
        <v>0.57999999999999996</v>
      </c>
      <c r="J13" s="5">
        <v>6</v>
      </c>
      <c r="L13" s="27" t="s">
        <v>14</v>
      </c>
      <c r="M13" s="35">
        <v>13.34</v>
      </c>
      <c r="N13" s="5">
        <v>2.88</v>
      </c>
      <c r="O13" s="5">
        <v>0.78600000000000003</v>
      </c>
      <c r="P13" s="5">
        <v>0.31999999999999995</v>
      </c>
      <c r="Q13" s="5">
        <v>0.28799999999999998</v>
      </c>
      <c r="R13" s="5">
        <v>0.48599999999999993</v>
      </c>
      <c r="S13" s="122">
        <v>5.4</v>
      </c>
      <c r="T13" s="35">
        <v>2.6406438608793903</v>
      </c>
      <c r="U13" s="5">
        <v>0.77265775088327404</v>
      </c>
      <c r="V13" s="5">
        <v>0.2127909772523259</v>
      </c>
      <c r="W13" s="5">
        <v>6.7453687816160401E-2</v>
      </c>
      <c r="X13" s="5">
        <v>7.8549347546621892E-2</v>
      </c>
      <c r="Y13" s="36">
        <v>0.16697305171793481</v>
      </c>
      <c r="Z13" s="115">
        <v>1.1809318354587628</v>
      </c>
      <c r="AA13" s="113">
        <v>0.34554305086341974</v>
      </c>
      <c r="AB13" s="5">
        <v>9.516301802696242E-2</v>
      </c>
      <c r="AC13" s="5">
        <v>3.0166206257996799E-2</v>
      </c>
      <c r="AD13" s="5">
        <v>3.5128336140500573E-2</v>
      </c>
      <c r="AE13" s="36">
        <v>7.4672618810378052E-2</v>
      </c>
    </row>
    <row r="14" spans="1:31" x14ac:dyDescent="0.25">
      <c r="A14" s="186"/>
      <c r="B14" s="5">
        <v>3</v>
      </c>
      <c r="C14" s="5">
        <v>16.5</v>
      </c>
      <c r="D14" s="5" t="s">
        <v>461</v>
      </c>
      <c r="E14" s="5">
        <v>13.5</v>
      </c>
      <c r="F14" s="5">
        <v>0.72</v>
      </c>
      <c r="G14" s="5">
        <v>0.18</v>
      </c>
      <c r="H14" s="5">
        <v>0.18</v>
      </c>
      <c r="I14" s="5">
        <v>0.52</v>
      </c>
      <c r="J14" s="5">
        <v>4</v>
      </c>
      <c r="L14" s="27" t="s">
        <v>15</v>
      </c>
      <c r="M14" s="35">
        <v>43.12</v>
      </c>
      <c r="N14" s="5">
        <v>11.02</v>
      </c>
      <c r="O14" s="5">
        <v>4.8959999999999999</v>
      </c>
      <c r="P14" s="5">
        <v>1.05</v>
      </c>
      <c r="Q14" s="5">
        <v>1.298</v>
      </c>
      <c r="R14" s="5">
        <v>3.5979999999999999</v>
      </c>
      <c r="S14" s="122">
        <v>8.1999999999999993</v>
      </c>
      <c r="T14" s="35">
        <v>3.2668027182552666</v>
      </c>
      <c r="U14" s="5">
        <v>3.4135025999697124</v>
      </c>
      <c r="V14" s="5">
        <v>0.48772943319016537</v>
      </c>
      <c r="W14" s="5">
        <v>0.33511192160232089</v>
      </c>
      <c r="X14" s="5">
        <v>0.33237027544592468</v>
      </c>
      <c r="Y14" s="36">
        <v>0.36471906997029918</v>
      </c>
      <c r="Z14" s="115">
        <v>1.4609585894199737</v>
      </c>
      <c r="AA14" s="113">
        <v>1.5265647709809096</v>
      </c>
      <c r="AB14" s="5">
        <v>0.21811923344813036</v>
      </c>
      <c r="AC14" s="5">
        <v>0.14986660735467394</v>
      </c>
      <c r="AD14" s="5">
        <v>0.14864050591948336</v>
      </c>
      <c r="AE14" s="36">
        <v>0.16310732662881822</v>
      </c>
    </row>
    <row r="15" spans="1:31" x14ac:dyDescent="0.25">
      <c r="A15" s="186"/>
      <c r="B15" s="5">
        <v>4</v>
      </c>
      <c r="C15" s="5">
        <v>14.5</v>
      </c>
      <c r="D15" s="5" t="s">
        <v>458</v>
      </c>
      <c r="E15" s="5">
        <v>3.8</v>
      </c>
      <c r="F15" s="5">
        <v>0.85</v>
      </c>
      <c r="G15" s="5">
        <v>0.14000000000000001</v>
      </c>
      <c r="H15" s="5">
        <v>0.22</v>
      </c>
      <c r="I15" s="5">
        <v>0.64</v>
      </c>
      <c r="J15" s="5">
        <v>4</v>
      </c>
      <c r="L15" s="27" t="s">
        <v>16</v>
      </c>
      <c r="M15" s="35">
        <v>27.5</v>
      </c>
      <c r="N15" s="5">
        <v>12.24</v>
      </c>
      <c r="O15" s="5">
        <v>2.4560000000000004</v>
      </c>
      <c r="P15" s="5">
        <v>1.018</v>
      </c>
      <c r="Q15" s="5">
        <v>0.6180000000000001</v>
      </c>
      <c r="R15" s="5">
        <v>1.8120000000000001</v>
      </c>
      <c r="S15" s="122">
        <v>6.2</v>
      </c>
      <c r="T15" s="35">
        <v>5.2730446612938859</v>
      </c>
      <c r="U15" s="5">
        <v>5.5612948132606643</v>
      </c>
      <c r="V15" s="5">
        <v>0.80316872449068888</v>
      </c>
      <c r="W15" s="5">
        <v>0.35237763833705471</v>
      </c>
      <c r="X15" s="5">
        <v>0.19979989989987471</v>
      </c>
      <c r="Y15" s="36">
        <v>0.59759518070345929</v>
      </c>
      <c r="Z15" s="115">
        <v>2.3581772622090966</v>
      </c>
      <c r="AA15" s="113">
        <v>2.4870866490735688</v>
      </c>
      <c r="AB15" s="5">
        <v>0.35918797307259609</v>
      </c>
      <c r="AC15" s="5">
        <v>0.15758807061449806</v>
      </c>
      <c r="AD15" s="5">
        <v>8.9353231614754655E-2</v>
      </c>
      <c r="AE15" s="36">
        <v>0.26725268941584113</v>
      </c>
    </row>
    <row r="16" spans="1:31" x14ac:dyDescent="0.25">
      <c r="A16" s="186"/>
      <c r="B16" s="5">
        <v>5</v>
      </c>
      <c r="C16" s="5">
        <v>13</v>
      </c>
      <c r="D16" s="30">
        <v>0.5</v>
      </c>
      <c r="E16" s="5">
        <v>2</v>
      </c>
      <c r="F16" s="5">
        <v>0.7</v>
      </c>
      <c r="G16" s="5">
        <v>0.28000000000000003</v>
      </c>
      <c r="H16" s="5">
        <v>0.24</v>
      </c>
      <c r="I16" s="5">
        <v>0.46</v>
      </c>
      <c r="J16" s="5">
        <v>4</v>
      </c>
      <c r="L16" s="27" t="s">
        <v>17</v>
      </c>
      <c r="M16" s="35">
        <v>32.58</v>
      </c>
      <c r="N16" s="5">
        <v>5.7</v>
      </c>
      <c r="O16" s="5">
        <v>2.464</v>
      </c>
      <c r="P16" s="5">
        <v>0.97599999999999998</v>
      </c>
      <c r="Q16" s="5">
        <v>0.79600000000000004</v>
      </c>
      <c r="R16" s="5">
        <v>1.6640000000000001</v>
      </c>
      <c r="S16" s="122">
        <v>6</v>
      </c>
      <c r="T16" s="35">
        <v>10.34925118064103</v>
      </c>
      <c r="U16" s="5">
        <v>2.1095023109728994</v>
      </c>
      <c r="V16" s="5">
        <v>0.7731946714767246</v>
      </c>
      <c r="W16" s="5">
        <v>0.44903229282536011</v>
      </c>
      <c r="X16" s="5">
        <v>0.54178408983653248</v>
      </c>
      <c r="Y16" s="36">
        <v>0.88934245372634735</v>
      </c>
      <c r="Z16" s="115">
        <v>4.6283258312266593</v>
      </c>
      <c r="AA16" s="113">
        <v>0.94339811320566069</v>
      </c>
      <c r="AB16" s="5">
        <v>0.34578316905251477</v>
      </c>
      <c r="AC16" s="5">
        <v>0.20081334617001925</v>
      </c>
      <c r="AD16" s="5">
        <v>0.2422932108004679</v>
      </c>
      <c r="AE16" s="36">
        <v>0.39772603636171472</v>
      </c>
    </row>
    <row r="17" spans="1:31" x14ac:dyDescent="0.25">
      <c r="A17" s="186" t="s">
        <v>423</v>
      </c>
      <c r="B17" s="5">
        <v>1</v>
      </c>
      <c r="C17" s="5">
        <v>8.9</v>
      </c>
      <c r="D17" s="5" t="s">
        <v>458</v>
      </c>
      <c r="E17" s="5">
        <v>2.5</v>
      </c>
      <c r="F17" s="5">
        <v>0.69</v>
      </c>
      <c r="G17" s="5">
        <v>0.35</v>
      </c>
      <c r="H17" s="5">
        <v>0.24</v>
      </c>
      <c r="I17" s="5">
        <v>0.45</v>
      </c>
      <c r="J17" s="5">
        <v>4</v>
      </c>
      <c r="L17" s="27" t="s">
        <v>18</v>
      </c>
      <c r="M17" s="35">
        <v>26.720000000000006</v>
      </c>
      <c r="N17" s="5">
        <v>5.42</v>
      </c>
      <c r="O17" s="5">
        <v>2.3679999999999999</v>
      </c>
      <c r="P17" s="5">
        <v>0.87999999999999989</v>
      </c>
      <c r="Q17" s="5">
        <v>0.68200000000000005</v>
      </c>
      <c r="R17" s="5">
        <v>1.6779999999999997</v>
      </c>
      <c r="S17" s="122">
        <v>6.4</v>
      </c>
      <c r="T17" s="35">
        <v>4.5057740733418576</v>
      </c>
      <c r="U17" s="5">
        <v>2.9166761904606413</v>
      </c>
      <c r="V17" s="5">
        <v>0.60730552442736796</v>
      </c>
      <c r="W17" s="5">
        <v>0.24879710609249514</v>
      </c>
      <c r="X17" s="5">
        <v>0.29549957698785284</v>
      </c>
      <c r="Y17" s="36">
        <v>0.43153215407429435</v>
      </c>
      <c r="Z17" s="115">
        <v>2.0150434238497033</v>
      </c>
      <c r="AA17" s="113">
        <v>1.3043772460450234</v>
      </c>
      <c r="AB17" s="5">
        <v>0.27159528714615072</v>
      </c>
      <c r="AC17" s="5">
        <v>0.11126544836560924</v>
      </c>
      <c r="AD17" s="5">
        <v>0.1321514282934543</v>
      </c>
      <c r="AE17" s="36">
        <v>0.192987046197407</v>
      </c>
    </row>
    <row r="18" spans="1:31" x14ac:dyDescent="0.25">
      <c r="A18" s="186"/>
      <c r="B18" s="5">
        <v>2</v>
      </c>
      <c r="C18" s="5">
        <v>9.6</v>
      </c>
      <c r="D18" s="5" t="s">
        <v>458</v>
      </c>
      <c r="E18" s="5">
        <v>2.1</v>
      </c>
      <c r="F18" s="5">
        <v>0.56999999999999995</v>
      </c>
      <c r="G18" s="5">
        <v>0.27</v>
      </c>
      <c r="H18" s="5">
        <v>0.15</v>
      </c>
      <c r="I18" s="5">
        <v>0.41</v>
      </c>
      <c r="J18" s="5">
        <v>4</v>
      </c>
      <c r="L18" s="27" t="s">
        <v>19</v>
      </c>
      <c r="M18" s="35">
        <v>30.160000000000004</v>
      </c>
      <c r="N18" s="5">
        <v>5.64</v>
      </c>
      <c r="O18" s="5">
        <v>2.1979999999999995</v>
      </c>
      <c r="P18" s="5">
        <v>0.66199999999999992</v>
      </c>
      <c r="Q18" s="5">
        <v>0.49799999999999994</v>
      </c>
      <c r="R18" s="5">
        <v>1.6939999999999997</v>
      </c>
      <c r="S18" s="122">
        <v>5.6</v>
      </c>
      <c r="T18" s="35">
        <v>3.8952535219160991</v>
      </c>
      <c r="U18" s="5">
        <v>2.836018335624789</v>
      </c>
      <c r="V18" s="5">
        <v>0.4641336014554458</v>
      </c>
      <c r="W18" s="5">
        <v>5.9329587896765311E-2</v>
      </c>
      <c r="X18" s="5">
        <v>0.13026895255585669</v>
      </c>
      <c r="Y18" s="36">
        <v>0.37918333296705087</v>
      </c>
      <c r="Z18" s="115">
        <v>1.7420103329199728</v>
      </c>
      <c r="AA18" s="113">
        <v>1.2683059567785684</v>
      </c>
      <c r="AB18" s="5">
        <v>0.20756685669923441</v>
      </c>
      <c r="AC18" s="5">
        <v>2.6532998322843202E-2</v>
      </c>
      <c r="AD18" s="5">
        <v>5.82580466545181E-2</v>
      </c>
      <c r="AE18" s="36">
        <v>0.16957594168985254</v>
      </c>
    </row>
    <row r="19" spans="1:31" x14ac:dyDescent="0.25">
      <c r="A19" s="186"/>
      <c r="B19" s="5">
        <v>3</v>
      </c>
      <c r="C19" s="5">
        <v>8</v>
      </c>
      <c r="D19" s="5" t="s">
        <v>458</v>
      </c>
      <c r="E19" s="5">
        <v>6</v>
      </c>
      <c r="F19" s="5">
        <v>0.47</v>
      </c>
      <c r="G19" s="5">
        <v>0.22</v>
      </c>
      <c r="H19" s="5">
        <v>0.13</v>
      </c>
      <c r="I19" s="5">
        <v>0.32</v>
      </c>
      <c r="J19" s="5">
        <v>4</v>
      </c>
      <c r="L19" s="27" t="s">
        <v>20</v>
      </c>
      <c r="M19" s="35">
        <v>26.46</v>
      </c>
      <c r="N19" s="5">
        <v>7.5200000000000005</v>
      </c>
      <c r="O19" s="5">
        <v>1.8160000000000001</v>
      </c>
      <c r="P19" s="5">
        <v>0.65400000000000003</v>
      </c>
      <c r="Q19" s="5">
        <v>0.41400000000000003</v>
      </c>
      <c r="R19" s="5">
        <v>1.39</v>
      </c>
      <c r="S19" s="122">
        <v>5.6</v>
      </c>
      <c r="T19" s="35">
        <v>4.7484734389064336</v>
      </c>
      <c r="U19" s="5">
        <v>3.3394610343586861</v>
      </c>
      <c r="V19" s="5">
        <v>0.39240285421999643</v>
      </c>
      <c r="W19" s="5">
        <v>0.19882152800941844</v>
      </c>
      <c r="X19" s="5">
        <v>9.0443352436759911E-2</v>
      </c>
      <c r="Y19" s="36">
        <v>0.32039038687201749</v>
      </c>
      <c r="Z19" s="115">
        <v>2.1235818797493957</v>
      </c>
      <c r="AA19" s="113">
        <v>1.4934523762075564</v>
      </c>
      <c r="AB19" s="5">
        <v>0.17548789132017045</v>
      </c>
      <c r="AC19" s="5">
        <v>8.8915690403887609E-2</v>
      </c>
      <c r="AD19" s="5">
        <v>4.044749683231328E-2</v>
      </c>
      <c r="AE19" s="36">
        <v>0.14328293687665747</v>
      </c>
    </row>
    <row r="20" spans="1:31" x14ac:dyDescent="0.25">
      <c r="A20" s="186"/>
      <c r="B20" s="5">
        <v>4</v>
      </c>
      <c r="C20" s="5">
        <v>10.8</v>
      </c>
      <c r="D20" s="5" t="s">
        <v>462</v>
      </c>
      <c r="E20" s="5">
        <v>2.4</v>
      </c>
      <c r="F20" s="5">
        <v>0.44</v>
      </c>
      <c r="G20" s="31">
        <v>0.21</v>
      </c>
      <c r="H20" s="5">
        <v>0.1</v>
      </c>
      <c r="I20" s="5">
        <v>0.32</v>
      </c>
      <c r="J20" s="5">
        <v>4</v>
      </c>
      <c r="L20" s="27" t="s">
        <v>21</v>
      </c>
      <c r="M20" s="35">
        <v>40.04</v>
      </c>
      <c r="N20" s="5">
        <v>14.9</v>
      </c>
      <c r="O20" s="5">
        <v>5.5020000000000007</v>
      </c>
      <c r="P20" s="5">
        <v>2.012</v>
      </c>
      <c r="Q20" s="5">
        <v>1.46</v>
      </c>
      <c r="R20" s="5">
        <v>4.016</v>
      </c>
      <c r="S20" s="122">
        <v>7.6</v>
      </c>
      <c r="T20" s="35">
        <v>5.2185246957354146</v>
      </c>
      <c r="U20" s="5">
        <v>6.2888790734120503</v>
      </c>
      <c r="V20" s="5">
        <v>0.38473367411756437</v>
      </c>
      <c r="W20" s="5">
        <v>0.75569173609349449</v>
      </c>
      <c r="X20" s="5">
        <v>0.22792542640082997</v>
      </c>
      <c r="Y20" s="36">
        <v>0.30899838187278578</v>
      </c>
      <c r="Z20" s="115">
        <v>2.3337951923851588</v>
      </c>
      <c r="AA20" s="113">
        <v>2.8124722220850469</v>
      </c>
      <c r="AB20" s="5">
        <v>0.17205812971202505</v>
      </c>
      <c r="AC20" s="5">
        <v>0.337955618387977</v>
      </c>
      <c r="AD20" s="5">
        <v>0.1019313494465762</v>
      </c>
      <c r="AE20" s="36">
        <v>0.13818827736099754</v>
      </c>
    </row>
    <row r="21" spans="1:31" x14ac:dyDescent="0.25">
      <c r="A21" s="186"/>
      <c r="B21" s="5">
        <v>5</v>
      </c>
      <c r="C21" s="5">
        <v>12</v>
      </c>
      <c r="D21" s="5" t="s">
        <v>461</v>
      </c>
      <c r="E21" s="5">
        <v>3</v>
      </c>
      <c r="F21" s="5">
        <v>0.89</v>
      </c>
      <c r="G21" s="5">
        <v>0.26</v>
      </c>
      <c r="H21" s="5">
        <v>0.42</v>
      </c>
      <c r="I21" s="5">
        <v>0.45</v>
      </c>
      <c r="J21" s="5">
        <v>4</v>
      </c>
      <c r="L21" s="27" t="s">
        <v>22</v>
      </c>
      <c r="M21" s="35">
        <v>29.4</v>
      </c>
      <c r="N21" s="5">
        <v>9.3000000000000007</v>
      </c>
      <c r="O21" s="5">
        <v>2.4859999999999998</v>
      </c>
      <c r="P21" s="5">
        <v>1.0999999999999999</v>
      </c>
      <c r="Q21" s="5">
        <v>0.62200000000000011</v>
      </c>
      <c r="R21" s="5">
        <v>1.8580000000000001</v>
      </c>
      <c r="S21" s="122">
        <v>6</v>
      </c>
      <c r="T21" s="35">
        <v>4.6824139073772573</v>
      </c>
      <c r="U21" s="5">
        <v>2.3874672772626648</v>
      </c>
      <c r="V21" s="5">
        <v>0.80170443431479177</v>
      </c>
      <c r="W21" s="5">
        <v>0.50109879265470225</v>
      </c>
      <c r="X21" s="5">
        <v>0.27671284755139214</v>
      </c>
      <c r="Y21" s="36">
        <v>0.51741665995597763</v>
      </c>
      <c r="Z21" s="115">
        <v>2.0940391591371901</v>
      </c>
      <c r="AA21" s="113">
        <v>1.0677078252031313</v>
      </c>
      <c r="AB21" s="5">
        <v>0.35853312259817788</v>
      </c>
      <c r="AC21" s="5">
        <v>0.2240981927637973</v>
      </c>
      <c r="AD21" s="5">
        <v>0.1237497474744898</v>
      </c>
      <c r="AE21" s="36">
        <v>0.23139576487049185</v>
      </c>
    </row>
    <row r="22" spans="1:31" ht="15.75" thickBot="1" x14ac:dyDescent="0.3">
      <c r="A22" s="186" t="s">
        <v>424</v>
      </c>
      <c r="B22" s="5">
        <v>1</v>
      </c>
      <c r="C22" s="5">
        <v>30.5</v>
      </c>
      <c r="D22" s="5" t="s">
        <v>461</v>
      </c>
      <c r="E22" s="5">
        <v>5</v>
      </c>
      <c r="F22" s="5">
        <v>4.58</v>
      </c>
      <c r="G22" s="5">
        <v>0.76</v>
      </c>
      <c r="H22" s="5">
        <v>1.9</v>
      </c>
      <c r="I22" s="31">
        <v>2.62</v>
      </c>
      <c r="J22" s="5">
        <v>8</v>
      </c>
      <c r="L22" s="28" t="s">
        <v>23</v>
      </c>
      <c r="M22" s="37">
        <v>33.64</v>
      </c>
      <c r="N22" s="38">
        <v>8.4</v>
      </c>
      <c r="O22" s="38">
        <v>3.2880000000000003</v>
      </c>
      <c r="P22" s="38">
        <v>1.0719999999999998</v>
      </c>
      <c r="Q22" s="38">
        <v>0.76</v>
      </c>
      <c r="R22" s="38">
        <v>2.4859999999999998</v>
      </c>
      <c r="S22" s="123">
        <v>6.8</v>
      </c>
      <c r="T22" s="37">
        <v>8.0263939599299654</v>
      </c>
      <c r="U22" s="38">
        <v>4.1593268686170841</v>
      </c>
      <c r="V22" s="38">
        <v>1.2344512951105024</v>
      </c>
      <c r="W22" s="38">
        <v>0.47588864243644247</v>
      </c>
      <c r="X22" s="38">
        <v>0.24768932153001652</v>
      </c>
      <c r="Y22" s="39">
        <v>0.97438698677681512</v>
      </c>
      <c r="Z22" s="119">
        <v>3.5895125017194252</v>
      </c>
      <c r="AA22" s="117">
        <v>1.8601075237738274</v>
      </c>
      <c r="AB22" s="38">
        <v>0.5520634021559474</v>
      </c>
      <c r="AC22" s="38">
        <v>0.21282387084159529</v>
      </c>
      <c r="AD22" s="38">
        <v>0.11077003204838383</v>
      </c>
      <c r="AE22" s="39">
        <v>0.43575910776482946</v>
      </c>
    </row>
    <row r="23" spans="1:31" x14ac:dyDescent="0.25">
      <c r="A23" s="186"/>
      <c r="B23" s="5">
        <v>2</v>
      </c>
      <c r="C23" s="5">
        <v>43</v>
      </c>
      <c r="D23" s="5" t="s">
        <v>458</v>
      </c>
      <c r="E23" s="5">
        <v>15.5</v>
      </c>
      <c r="F23" s="5">
        <v>5.15</v>
      </c>
      <c r="G23" s="5">
        <v>1.02</v>
      </c>
      <c r="H23" s="5">
        <v>1.6</v>
      </c>
      <c r="I23" s="5">
        <v>3.48</v>
      </c>
      <c r="J23" s="5">
        <v>8</v>
      </c>
    </row>
    <row r="24" spans="1:31" x14ac:dyDescent="0.25">
      <c r="A24" s="186"/>
      <c r="B24" s="5">
        <v>3</v>
      </c>
      <c r="C24" s="5">
        <v>32.799999999999997</v>
      </c>
      <c r="D24" s="5" t="s">
        <v>461</v>
      </c>
      <c r="E24" s="5">
        <v>11</v>
      </c>
      <c r="F24" s="5">
        <v>3.79</v>
      </c>
      <c r="G24" s="5">
        <f>0.39+0.37</f>
        <v>0.76</v>
      </c>
      <c r="H24" s="5">
        <v>1.45</v>
      </c>
      <c r="I24" s="5">
        <v>2.2999999999999998</v>
      </c>
      <c r="J24" s="5">
        <v>8</v>
      </c>
    </row>
    <row r="25" spans="1:31" x14ac:dyDescent="0.25">
      <c r="A25" s="186"/>
      <c r="B25" s="5">
        <v>4</v>
      </c>
      <c r="C25" s="5">
        <v>27.5</v>
      </c>
      <c r="D25" s="5" t="s">
        <v>458</v>
      </c>
      <c r="E25" s="5">
        <v>16.5</v>
      </c>
      <c r="F25" s="5">
        <v>3.68</v>
      </c>
      <c r="G25" s="5">
        <v>1.01</v>
      </c>
      <c r="H25" s="5">
        <v>1.59</v>
      </c>
      <c r="I25" s="5">
        <v>2.1</v>
      </c>
      <c r="J25" s="5">
        <v>9</v>
      </c>
    </row>
    <row r="26" spans="1:31" x14ac:dyDescent="0.25">
      <c r="A26" s="186"/>
      <c r="B26" s="5">
        <v>5</v>
      </c>
      <c r="C26" s="5">
        <v>23.6</v>
      </c>
      <c r="D26" s="5" t="s">
        <v>458</v>
      </c>
      <c r="E26" s="5">
        <v>8</v>
      </c>
      <c r="F26" s="5">
        <v>3.12</v>
      </c>
      <c r="G26" s="5">
        <v>0.45</v>
      </c>
      <c r="H26" s="5">
        <v>1.29</v>
      </c>
      <c r="I26" s="5">
        <v>1.8</v>
      </c>
      <c r="J26" s="5">
        <v>8</v>
      </c>
    </row>
    <row r="27" spans="1:31" x14ac:dyDescent="0.25">
      <c r="A27" s="186" t="s">
        <v>425</v>
      </c>
      <c r="B27" s="5">
        <v>1</v>
      </c>
      <c r="C27" s="5">
        <v>20.5</v>
      </c>
      <c r="D27" s="5" t="s">
        <v>462</v>
      </c>
      <c r="E27" s="5">
        <v>7.3</v>
      </c>
      <c r="F27" s="5">
        <v>1.38</v>
      </c>
      <c r="G27" s="5">
        <v>0.78</v>
      </c>
      <c r="H27" s="5">
        <v>0.27</v>
      </c>
      <c r="I27" s="5">
        <v>1.1100000000000001</v>
      </c>
      <c r="J27" s="5">
        <v>4</v>
      </c>
    </row>
    <row r="28" spans="1:31" x14ac:dyDescent="0.25">
      <c r="A28" s="186"/>
      <c r="B28" s="5">
        <v>2</v>
      </c>
      <c r="C28" s="5">
        <v>27</v>
      </c>
      <c r="D28" s="5" t="s">
        <v>459</v>
      </c>
      <c r="E28" s="5">
        <v>8.1</v>
      </c>
      <c r="F28" s="5">
        <v>1.77</v>
      </c>
      <c r="G28" s="31">
        <v>0.78</v>
      </c>
      <c r="H28" s="5">
        <v>0.41</v>
      </c>
      <c r="I28" s="5">
        <v>1.38</v>
      </c>
      <c r="J28" s="5">
        <v>6</v>
      </c>
    </row>
    <row r="29" spans="1:31" x14ac:dyDescent="0.25">
      <c r="A29" s="186"/>
      <c r="B29" s="5">
        <v>3</v>
      </c>
      <c r="C29" s="5">
        <v>25.5</v>
      </c>
      <c r="D29" s="5" t="s">
        <v>461</v>
      </c>
      <c r="E29" s="5">
        <v>8</v>
      </c>
      <c r="F29" s="5">
        <v>1.84</v>
      </c>
      <c r="G29" s="5">
        <v>0.59</v>
      </c>
      <c r="H29" s="5">
        <v>0.59</v>
      </c>
      <c r="I29" s="5">
        <v>1.1599999999999999</v>
      </c>
      <c r="J29" s="5">
        <v>6</v>
      </c>
      <c r="M29" s="3"/>
    </row>
    <row r="30" spans="1:31" x14ac:dyDescent="0.25">
      <c r="A30" s="186"/>
      <c r="B30" s="22">
        <v>4</v>
      </c>
      <c r="C30" s="22">
        <v>1.1000000000000001</v>
      </c>
      <c r="D30" s="22" t="s">
        <v>461</v>
      </c>
      <c r="E30" s="22">
        <v>1.5</v>
      </c>
      <c r="F30" s="22">
        <v>0.61</v>
      </c>
      <c r="G30" s="22">
        <v>0.13</v>
      </c>
      <c r="H30" s="22">
        <v>0.38</v>
      </c>
      <c r="I30" s="22">
        <v>0.23</v>
      </c>
      <c r="J30" s="22">
        <v>3</v>
      </c>
    </row>
    <row r="31" spans="1:31" x14ac:dyDescent="0.25">
      <c r="A31" s="186"/>
      <c r="B31" s="5">
        <v>5</v>
      </c>
      <c r="C31" s="5">
        <v>18</v>
      </c>
      <c r="D31" s="5" t="s">
        <v>461</v>
      </c>
      <c r="E31" s="5">
        <v>6</v>
      </c>
      <c r="F31" s="5">
        <v>1.04</v>
      </c>
      <c r="G31" s="5">
        <v>0.36</v>
      </c>
      <c r="H31" s="5">
        <v>25</v>
      </c>
      <c r="I31" s="5">
        <v>0.84</v>
      </c>
      <c r="J31" s="5">
        <v>5</v>
      </c>
    </row>
    <row r="32" spans="1:31" x14ac:dyDescent="0.25">
      <c r="A32" s="186" t="s">
        <v>426</v>
      </c>
      <c r="B32" s="5">
        <v>1</v>
      </c>
      <c r="C32" s="5">
        <v>23.5</v>
      </c>
      <c r="D32" s="5" t="s">
        <v>462</v>
      </c>
      <c r="E32" s="5">
        <v>5</v>
      </c>
      <c r="F32" s="5">
        <v>1.52</v>
      </c>
      <c r="G32" s="5">
        <v>0.66</v>
      </c>
      <c r="H32" s="5">
        <v>0.39</v>
      </c>
      <c r="I32" s="5">
        <v>1.1200000000000001</v>
      </c>
      <c r="J32" s="5">
        <v>4</v>
      </c>
    </row>
    <row r="33" spans="1:10" x14ac:dyDescent="0.25">
      <c r="A33" s="186"/>
      <c r="B33" s="5">
        <v>2</v>
      </c>
      <c r="C33" s="5">
        <v>30.5</v>
      </c>
      <c r="D33" s="5" t="s">
        <v>459</v>
      </c>
      <c r="E33" s="5">
        <v>8.5</v>
      </c>
      <c r="F33" s="5">
        <v>2.6</v>
      </c>
      <c r="G33" s="5">
        <v>1.1100000000000001</v>
      </c>
      <c r="H33" s="5">
        <v>0.61</v>
      </c>
      <c r="I33" s="5">
        <v>2.0299999999999998</v>
      </c>
      <c r="J33" s="5">
        <v>6</v>
      </c>
    </row>
    <row r="34" spans="1:10" x14ac:dyDescent="0.25">
      <c r="A34" s="186"/>
      <c r="B34" s="5">
        <v>3</v>
      </c>
      <c r="C34" s="5">
        <v>16</v>
      </c>
      <c r="D34" s="5" t="s">
        <v>459</v>
      </c>
      <c r="E34" s="5">
        <v>4.5</v>
      </c>
      <c r="F34" s="5">
        <v>1.23</v>
      </c>
      <c r="G34" s="5">
        <v>0.44</v>
      </c>
      <c r="H34" s="5">
        <v>0.3</v>
      </c>
      <c r="I34" s="5">
        <v>0.92</v>
      </c>
      <c r="J34" s="5">
        <v>4</v>
      </c>
    </row>
    <row r="35" spans="1:10" x14ac:dyDescent="0.25">
      <c r="A35" s="186"/>
      <c r="B35" s="5">
        <v>4</v>
      </c>
      <c r="C35" s="5">
        <v>21</v>
      </c>
      <c r="D35" s="5" t="s">
        <v>458</v>
      </c>
      <c r="E35" s="5">
        <v>3.7</v>
      </c>
      <c r="F35" s="5">
        <v>1.3</v>
      </c>
      <c r="G35" s="5">
        <v>0.5</v>
      </c>
      <c r="H35" s="5">
        <v>0.37</v>
      </c>
      <c r="I35" s="5">
        <v>0.9</v>
      </c>
      <c r="J35" s="5">
        <v>6</v>
      </c>
    </row>
    <row r="36" spans="1:10" x14ac:dyDescent="0.25">
      <c r="A36" s="186"/>
      <c r="B36" s="5">
        <v>5</v>
      </c>
      <c r="C36" s="5">
        <v>23.3</v>
      </c>
      <c r="D36" s="5" t="s">
        <v>458</v>
      </c>
      <c r="E36" s="5">
        <v>11.6</v>
      </c>
      <c r="F36" s="5">
        <v>2.2799999999999998</v>
      </c>
      <c r="G36" s="5">
        <v>0.6</v>
      </c>
      <c r="H36" s="5">
        <v>0.47</v>
      </c>
      <c r="I36" s="5">
        <v>1.79</v>
      </c>
      <c r="J36" s="5">
        <v>6</v>
      </c>
    </row>
    <row r="37" spans="1:10" x14ac:dyDescent="0.25">
      <c r="A37" s="186" t="s">
        <v>427</v>
      </c>
      <c r="B37" s="5">
        <v>1</v>
      </c>
      <c r="C37" s="5">
        <v>11</v>
      </c>
      <c r="D37" s="5" t="s">
        <v>459</v>
      </c>
      <c r="E37" s="5">
        <v>2.5</v>
      </c>
      <c r="F37" s="5">
        <v>0.89</v>
      </c>
      <c r="G37" s="5">
        <v>0.33</v>
      </c>
      <c r="H37" s="5">
        <v>0.26</v>
      </c>
      <c r="I37" s="5">
        <v>0.64</v>
      </c>
      <c r="J37" s="5">
        <v>4</v>
      </c>
    </row>
    <row r="38" spans="1:10" x14ac:dyDescent="0.25">
      <c r="A38" s="186"/>
      <c r="B38" s="5">
        <v>2</v>
      </c>
      <c r="C38" s="5">
        <v>8.5</v>
      </c>
      <c r="D38" s="5" t="s">
        <v>459</v>
      </c>
      <c r="E38" s="5">
        <v>2.8</v>
      </c>
      <c r="F38" s="5">
        <v>0.88</v>
      </c>
      <c r="G38" s="5">
        <v>0.32</v>
      </c>
      <c r="H38" s="5">
        <v>0.32</v>
      </c>
      <c r="I38" s="31">
        <v>0.56000000000000005</v>
      </c>
      <c r="J38" s="5">
        <v>6</v>
      </c>
    </row>
    <row r="39" spans="1:10" x14ac:dyDescent="0.25">
      <c r="A39" s="186"/>
      <c r="B39" s="5">
        <v>3</v>
      </c>
      <c r="C39" s="5">
        <v>13.5</v>
      </c>
      <c r="D39" s="5" t="s">
        <v>459</v>
      </c>
      <c r="E39" s="5">
        <v>2.9</v>
      </c>
      <c r="F39" s="5">
        <v>1.04</v>
      </c>
      <c r="G39" s="5">
        <v>0.37</v>
      </c>
      <c r="H39" s="5">
        <v>0.22</v>
      </c>
      <c r="I39" s="5">
        <v>0.73</v>
      </c>
      <c r="J39" s="5">
        <v>6</v>
      </c>
    </row>
    <row r="40" spans="1:10" x14ac:dyDescent="0.25">
      <c r="A40" s="186"/>
      <c r="B40" s="5">
        <v>4</v>
      </c>
      <c r="C40" s="5">
        <v>13.1</v>
      </c>
      <c r="D40" s="5" t="s">
        <v>461</v>
      </c>
      <c r="E40" s="5">
        <v>2.9</v>
      </c>
      <c r="F40" s="5">
        <v>1.28</v>
      </c>
      <c r="G40" s="5">
        <v>0.33</v>
      </c>
      <c r="H40" s="5">
        <v>0.53</v>
      </c>
      <c r="I40" s="5">
        <v>0.73</v>
      </c>
      <c r="J40" s="5">
        <v>6</v>
      </c>
    </row>
    <row r="41" spans="1:10" x14ac:dyDescent="0.25">
      <c r="A41" s="186"/>
      <c r="B41" s="5">
        <v>5</v>
      </c>
      <c r="C41" s="5">
        <v>11</v>
      </c>
      <c r="D41" s="5" t="s">
        <v>459</v>
      </c>
      <c r="E41" s="5">
        <v>3</v>
      </c>
      <c r="F41" s="5">
        <v>0.68</v>
      </c>
      <c r="G41" s="5">
        <v>0.16</v>
      </c>
      <c r="H41" s="5">
        <v>0.15</v>
      </c>
      <c r="I41" s="5">
        <v>0.49</v>
      </c>
      <c r="J41" s="5">
        <v>4</v>
      </c>
    </row>
    <row r="42" spans="1:10" x14ac:dyDescent="0.25">
      <c r="A42" s="186" t="s">
        <v>428</v>
      </c>
      <c r="B42" s="5">
        <v>1</v>
      </c>
      <c r="C42" s="5">
        <v>23.5</v>
      </c>
      <c r="D42" s="5" t="s">
        <v>459</v>
      </c>
      <c r="E42" s="5">
        <v>3.5</v>
      </c>
      <c r="F42" s="5">
        <v>1.7</v>
      </c>
      <c r="G42" s="5">
        <v>0.41</v>
      </c>
      <c r="H42" s="5">
        <v>0.4</v>
      </c>
      <c r="I42" s="5">
        <v>1.32</v>
      </c>
      <c r="J42" s="5">
        <v>4</v>
      </c>
    </row>
    <row r="43" spans="1:10" x14ac:dyDescent="0.25">
      <c r="A43" s="186"/>
      <c r="B43" s="5">
        <v>2</v>
      </c>
      <c r="C43" s="5">
        <v>17.5</v>
      </c>
      <c r="D43" s="5" t="s">
        <v>462</v>
      </c>
      <c r="E43" s="5">
        <v>3</v>
      </c>
      <c r="F43" s="5">
        <v>1.61</v>
      </c>
      <c r="G43" s="5">
        <v>0.51</v>
      </c>
      <c r="H43" s="5">
        <v>0.41</v>
      </c>
      <c r="I43" s="5">
        <v>1.17</v>
      </c>
      <c r="J43" s="5">
        <v>4</v>
      </c>
    </row>
    <row r="44" spans="1:10" x14ac:dyDescent="0.25">
      <c r="A44" s="186"/>
      <c r="B44" s="5">
        <v>3</v>
      </c>
      <c r="C44" s="5">
        <v>23.5</v>
      </c>
      <c r="D44" s="5" t="s">
        <v>462</v>
      </c>
      <c r="E44" s="5">
        <v>4</v>
      </c>
      <c r="F44" s="5">
        <v>2</v>
      </c>
      <c r="G44" s="5">
        <v>0.41</v>
      </c>
      <c r="H44" s="5">
        <v>0.56000000000000005</v>
      </c>
      <c r="I44" s="5">
        <v>1.43</v>
      </c>
      <c r="J44" s="5">
        <v>6</v>
      </c>
    </row>
    <row r="45" spans="1:10" x14ac:dyDescent="0.25">
      <c r="A45" s="186"/>
      <c r="B45" s="5">
        <v>4</v>
      </c>
      <c r="C45" s="5">
        <v>28</v>
      </c>
      <c r="D45" s="5" t="s">
        <v>462</v>
      </c>
      <c r="E45" s="5">
        <v>9</v>
      </c>
      <c r="F45" s="5">
        <v>0.73</v>
      </c>
      <c r="G45" s="5">
        <v>0.45</v>
      </c>
      <c r="H45" s="5">
        <v>0.45</v>
      </c>
      <c r="I45" s="5">
        <v>1.24</v>
      </c>
      <c r="J45" s="5">
        <v>4</v>
      </c>
    </row>
    <row r="46" spans="1:10" x14ac:dyDescent="0.25">
      <c r="A46" s="186"/>
      <c r="B46" s="5">
        <v>5</v>
      </c>
      <c r="C46" s="5">
        <v>30.2</v>
      </c>
      <c r="D46" s="5" t="s">
        <v>461</v>
      </c>
      <c r="E46" s="5">
        <v>4</v>
      </c>
      <c r="F46" s="5">
        <v>2.14</v>
      </c>
      <c r="G46" s="5">
        <v>0.37</v>
      </c>
      <c r="H46" s="5">
        <v>0.55000000000000004</v>
      </c>
      <c r="I46" s="5">
        <v>1.57</v>
      </c>
      <c r="J46" s="5">
        <v>7</v>
      </c>
    </row>
    <row r="47" spans="1:10" x14ac:dyDescent="0.25">
      <c r="A47" s="185" t="s">
        <v>429</v>
      </c>
      <c r="B47" s="5">
        <v>1</v>
      </c>
      <c r="C47" s="5">
        <v>26.5</v>
      </c>
      <c r="D47" s="5" t="s">
        <v>463</v>
      </c>
      <c r="E47" s="5">
        <v>4.2</v>
      </c>
      <c r="F47" s="5">
        <v>2.09</v>
      </c>
      <c r="G47" s="5">
        <v>0.56000000000000005</v>
      </c>
      <c r="H47" s="5">
        <v>0.49</v>
      </c>
      <c r="I47" s="5">
        <v>1.6</v>
      </c>
      <c r="J47" s="5">
        <v>6</v>
      </c>
    </row>
    <row r="48" spans="1:10" x14ac:dyDescent="0.25">
      <c r="A48" s="185"/>
      <c r="B48" s="5">
        <v>2</v>
      </c>
      <c r="C48" s="5">
        <v>29.8</v>
      </c>
      <c r="D48" s="5" t="s">
        <v>459</v>
      </c>
      <c r="E48" s="5">
        <v>4</v>
      </c>
      <c r="F48" s="5">
        <v>2.2999999999999998</v>
      </c>
      <c r="G48" s="5">
        <v>0.55000000000000004</v>
      </c>
      <c r="H48" s="5">
        <v>0.52</v>
      </c>
      <c r="I48" s="5">
        <v>1.81</v>
      </c>
      <c r="J48" s="5">
        <v>6</v>
      </c>
    </row>
    <row r="49" spans="1:10" x14ac:dyDescent="0.25">
      <c r="A49" s="185"/>
      <c r="B49" s="5">
        <v>3</v>
      </c>
      <c r="C49" s="5">
        <v>30.8</v>
      </c>
      <c r="D49" s="5" t="s">
        <v>459</v>
      </c>
      <c r="E49" s="5">
        <v>9</v>
      </c>
      <c r="F49" s="5">
        <v>1.79</v>
      </c>
      <c r="G49" s="5">
        <v>0.49</v>
      </c>
      <c r="H49" s="5">
        <v>0.39</v>
      </c>
      <c r="I49" s="5">
        <v>1.42</v>
      </c>
      <c r="J49" s="5">
        <v>6</v>
      </c>
    </row>
    <row r="50" spans="1:10" x14ac:dyDescent="0.25">
      <c r="A50" s="185"/>
      <c r="B50" s="5">
        <v>4</v>
      </c>
      <c r="C50" s="5">
        <v>11</v>
      </c>
      <c r="D50" s="5" t="s">
        <v>461</v>
      </c>
      <c r="E50" s="5">
        <v>2.8</v>
      </c>
      <c r="F50" s="5">
        <v>1</v>
      </c>
      <c r="G50" s="5">
        <v>0.33</v>
      </c>
      <c r="H50" s="5">
        <v>0.35</v>
      </c>
      <c r="I50" s="5">
        <v>0.65</v>
      </c>
      <c r="J50" s="5">
        <v>4</v>
      </c>
    </row>
    <row r="51" spans="1:10" x14ac:dyDescent="0.25">
      <c r="A51" s="185"/>
      <c r="B51" s="5">
        <v>5</v>
      </c>
      <c r="C51" s="5">
        <v>26.5</v>
      </c>
      <c r="D51" s="5" t="s">
        <v>461</v>
      </c>
      <c r="E51" s="5">
        <v>3.5</v>
      </c>
      <c r="F51" s="5">
        <v>2.0299999999999998</v>
      </c>
      <c r="G51" s="5">
        <v>0.65</v>
      </c>
      <c r="H51" s="5">
        <v>0.69</v>
      </c>
      <c r="I51" s="5">
        <v>1.3</v>
      </c>
      <c r="J51" s="5">
        <v>6</v>
      </c>
    </row>
    <row r="52" spans="1:10" x14ac:dyDescent="0.25">
      <c r="A52" s="185" t="s">
        <v>430</v>
      </c>
      <c r="B52" s="5">
        <v>1</v>
      </c>
      <c r="C52" s="5">
        <v>19</v>
      </c>
      <c r="D52" s="5" t="s">
        <v>459</v>
      </c>
      <c r="E52" s="5">
        <v>4.3</v>
      </c>
      <c r="F52" s="5">
        <v>1.26</v>
      </c>
      <c r="G52" s="5">
        <v>0.38</v>
      </c>
      <c r="H52" s="5">
        <v>0.31</v>
      </c>
      <c r="I52" s="5">
        <v>0.96</v>
      </c>
      <c r="J52" s="5">
        <v>4</v>
      </c>
    </row>
    <row r="53" spans="1:10" x14ac:dyDescent="0.25">
      <c r="A53" s="185"/>
      <c r="B53" s="5">
        <v>2</v>
      </c>
      <c r="C53" s="5">
        <v>17.399999999999999</v>
      </c>
      <c r="D53" s="5" t="s">
        <v>461</v>
      </c>
      <c r="E53" s="5">
        <v>7</v>
      </c>
      <c r="F53" s="5">
        <v>1.24</v>
      </c>
      <c r="G53" s="5">
        <v>0.45</v>
      </c>
      <c r="H53" s="5">
        <v>0.31</v>
      </c>
      <c r="I53" s="5">
        <v>0.36</v>
      </c>
      <c r="J53" s="5">
        <v>4</v>
      </c>
    </row>
    <row r="54" spans="1:10" x14ac:dyDescent="0.25">
      <c r="A54" s="185"/>
      <c r="B54" s="5">
        <v>3</v>
      </c>
      <c r="C54" s="5">
        <v>32</v>
      </c>
      <c r="D54" s="5" t="s">
        <v>459</v>
      </c>
      <c r="E54" s="5">
        <v>6.1</v>
      </c>
      <c r="F54" s="5">
        <v>2.2400000000000002</v>
      </c>
      <c r="G54" s="5">
        <v>0.95</v>
      </c>
      <c r="H54" s="5">
        <v>0.46</v>
      </c>
      <c r="I54" s="5">
        <v>1.79</v>
      </c>
      <c r="J54" s="5">
        <v>7</v>
      </c>
    </row>
    <row r="55" spans="1:10" x14ac:dyDescent="0.25">
      <c r="A55" s="185"/>
      <c r="B55" s="5">
        <v>4</v>
      </c>
      <c r="C55" s="5">
        <v>27.3</v>
      </c>
      <c r="D55" s="5" t="s">
        <v>459</v>
      </c>
      <c r="E55" s="5">
        <v>13</v>
      </c>
      <c r="F55" s="5">
        <v>1.84</v>
      </c>
      <c r="G55" s="5">
        <v>0.82</v>
      </c>
      <c r="H55" s="5">
        <v>0.5</v>
      </c>
      <c r="I55" s="5">
        <v>1.35</v>
      </c>
      <c r="J55" s="5">
        <v>4</v>
      </c>
    </row>
    <row r="56" spans="1:10" x14ac:dyDescent="0.25">
      <c r="A56" s="185"/>
      <c r="B56" s="5">
        <v>5</v>
      </c>
      <c r="C56" s="5">
        <v>36</v>
      </c>
      <c r="D56" s="5" t="s">
        <v>458</v>
      </c>
      <c r="E56" s="5">
        <v>7</v>
      </c>
      <c r="F56" s="5">
        <v>2.2200000000000002</v>
      </c>
      <c r="G56" s="5">
        <v>0.66</v>
      </c>
      <c r="H56" s="5">
        <v>0.45</v>
      </c>
      <c r="I56" s="5">
        <v>1.75</v>
      </c>
      <c r="J56" s="5">
        <v>6</v>
      </c>
    </row>
    <row r="57" spans="1:10" x14ac:dyDescent="0.25">
      <c r="A57" s="185" t="s">
        <v>431</v>
      </c>
      <c r="B57" s="5">
        <v>1</v>
      </c>
      <c r="C57" s="5">
        <v>16.5</v>
      </c>
      <c r="D57" s="5" t="s">
        <v>458</v>
      </c>
      <c r="E57" s="5">
        <v>3.6</v>
      </c>
      <c r="F57" s="5">
        <v>0.92</v>
      </c>
      <c r="G57" s="5">
        <v>0.33</v>
      </c>
      <c r="H57" s="5">
        <v>0.41</v>
      </c>
      <c r="I57" s="5">
        <v>0.52</v>
      </c>
      <c r="J57" s="5">
        <v>6</v>
      </c>
    </row>
    <row r="58" spans="1:10" x14ac:dyDescent="0.25">
      <c r="A58" s="185"/>
      <c r="B58" s="5">
        <v>2</v>
      </c>
      <c r="C58" s="5">
        <v>12</v>
      </c>
      <c r="D58" s="5" t="s">
        <v>458</v>
      </c>
      <c r="E58" s="5">
        <v>1.7</v>
      </c>
      <c r="F58" s="5">
        <v>0.79</v>
      </c>
      <c r="G58" s="5">
        <v>0.32</v>
      </c>
      <c r="H58" s="5">
        <v>0.26</v>
      </c>
      <c r="I58" s="5">
        <v>0.53</v>
      </c>
      <c r="J58" s="5">
        <v>6</v>
      </c>
    </row>
    <row r="59" spans="1:10" x14ac:dyDescent="0.25">
      <c r="A59" s="185"/>
      <c r="B59" s="5">
        <v>3</v>
      </c>
      <c r="C59" s="5">
        <v>15.7</v>
      </c>
      <c r="D59" s="5" t="s">
        <v>461</v>
      </c>
      <c r="E59" s="5">
        <v>2.6</v>
      </c>
      <c r="F59" s="5">
        <v>1.06</v>
      </c>
      <c r="G59" s="5">
        <v>0.32</v>
      </c>
      <c r="H59" s="5">
        <v>0.32</v>
      </c>
      <c r="I59" s="5">
        <v>0.72</v>
      </c>
      <c r="J59" s="5">
        <v>4</v>
      </c>
    </row>
    <row r="60" spans="1:10" x14ac:dyDescent="0.25">
      <c r="A60" s="185"/>
      <c r="B60" s="5">
        <v>4</v>
      </c>
      <c r="C60" s="5">
        <v>10.3</v>
      </c>
      <c r="D60" s="5" t="s">
        <v>458</v>
      </c>
      <c r="E60" s="5">
        <v>3.5</v>
      </c>
      <c r="F60" s="5">
        <v>0.54</v>
      </c>
      <c r="G60" s="5">
        <v>0.22</v>
      </c>
      <c r="H60" s="5">
        <v>0.23</v>
      </c>
      <c r="I60" s="5">
        <v>0.28000000000000003</v>
      </c>
      <c r="J60" s="5">
        <v>6</v>
      </c>
    </row>
    <row r="61" spans="1:10" x14ac:dyDescent="0.25">
      <c r="A61" s="185"/>
      <c r="B61" s="5">
        <v>5</v>
      </c>
      <c r="C61" s="5">
        <v>12.2</v>
      </c>
      <c r="D61" s="5" t="s">
        <v>462</v>
      </c>
      <c r="E61" s="5">
        <v>3</v>
      </c>
      <c r="F61" s="5">
        <v>0.62</v>
      </c>
      <c r="G61" s="5">
        <v>0.41</v>
      </c>
      <c r="H61" s="5">
        <v>0.22</v>
      </c>
      <c r="I61" s="5">
        <v>0.38</v>
      </c>
      <c r="J61" s="5">
        <v>5</v>
      </c>
    </row>
    <row r="62" spans="1:10" x14ac:dyDescent="0.25">
      <c r="A62" s="185" t="s">
        <v>435</v>
      </c>
      <c r="B62" s="5">
        <v>1</v>
      </c>
      <c r="C62" s="5">
        <v>40.6</v>
      </c>
      <c r="D62" s="5" t="s">
        <v>464</v>
      </c>
      <c r="E62" s="5">
        <v>14.1</v>
      </c>
      <c r="F62" s="5">
        <v>4.55</v>
      </c>
      <c r="G62" s="5">
        <v>1.04</v>
      </c>
      <c r="H62" s="5">
        <v>1.29</v>
      </c>
      <c r="I62" s="5">
        <v>3.36</v>
      </c>
      <c r="J62" s="5">
        <v>10</v>
      </c>
    </row>
    <row r="63" spans="1:10" x14ac:dyDescent="0.25">
      <c r="A63" s="185"/>
      <c r="B63" s="5">
        <v>2</v>
      </c>
      <c r="C63" s="5">
        <v>47</v>
      </c>
      <c r="D63" s="5" t="s">
        <v>465</v>
      </c>
      <c r="E63" s="5">
        <v>7</v>
      </c>
      <c r="F63" s="5">
        <v>4.79</v>
      </c>
      <c r="G63" s="5">
        <v>1.18</v>
      </c>
      <c r="H63" s="5">
        <v>0.82</v>
      </c>
      <c r="I63" s="5">
        <v>3.96</v>
      </c>
      <c r="J63" s="5">
        <v>6</v>
      </c>
    </row>
    <row r="64" spans="1:10" x14ac:dyDescent="0.25">
      <c r="A64" s="185"/>
      <c r="B64" s="5">
        <v>3</v>
      </c>
      <c r="C64" s="5">
        <v>44</v>
      </c>
      <c r="D64" s="5" t="s">
        <v>466</v>
      </c>
      <c r="E64" s="5">
        <v>10</v>
      </c>
      <c r="F64" s="5">
        <v>4.93</v>
      </c>
      <c r="G64" s="5">
        <v>1.22</v>
      </c>
      <c r="H64" s="5">
        <v>1.25</v>
      </c>
      <c r="I64" s="5">
        <v>3.67</v>
      </c>
      <c r="J64" s="5">
        <v>8</v>
      </c>
    </row>
    <row r="65" spans="1:10" x14ac:dyDescent="0.25">
      <c r="A65" s="185"/>
      <c r="B65" s="5">
        <v>4</v>
      </c>
      <c r="C65" s="5">
        <v>39</v>
      </c>
      <c r="D65" s="5" t="s">
        <v>466</v>
      </c>
      <c r="E65" s="5">
        <v>9</v>
      </c>
      <c r="F65" s="5">
        <v>4.5</v>
      </c>
      <c r="G65" s="5">
        <v>0.48</v>
      </c>
      <c r="H65" s="5">
        <v>1.38</v>
      </c>
      <c r="I65" s="5">
        <v>3.1</v>
      </c>
      <c r="J65" s="5">
        <v>8</v>
      </c>
    </row>
    <row r="66" spans="1:10" x14ac:dyDescent="0.25">
      <c r="A66" s="185"/>
      <c r="B66" s="5">
        <v>5</v>
      </c>
      <c r="C66" s="5">
        <v>45</v>
      </c>
      <c r="D66" s="5" t="s">
        <v>466</v>
      </c>
      <c r="E66" s="5">
        <v>15</v>
      </c>
      <c r="F66" s="5">
        <v>5.71</v>
      </c>
      <c r="G66" s="5">
        <v>1.33</v>
      </c>
      <c r="H66" s="5">
        <v>1.75</v>
      </c>
      <c r="I66" s="5">
        <v>3.9</v>
      </c>
      <c r="J66" s="5">
        <v>9</v>
      </c>
    </row>
    <row r="67" spans="1:10" x14ac:dyDescent="0.25">
      <c r="A67" s="185" t="s">
        <v>436</v>
      </c>
      <c r="B67" s="5">
        <v>1</v>
      </c>
      <c r="C67" s="5">
        <v>32.200000000000003</v>
      </c>
      <c r="D67" s="5" t="s">
        <v>465</v>
      </c>
      <c r="E67" s="5">
        <v>20.5</v>
      </c>
      <c r="F67" s="5">
        <v>2.76</v>
      </c>
      <c r="G67" s="5">
        <v>1.38</v>
      </c>
      <c r="H67" s="5">
        <v>0.64</v>
      </c>
      <c r="I67" s="5">
        <v>2.12</v>
      </c>
      <c r="J67" s="5">
        <v>6</v>
      </c>
    </row>
    <row r="68" spans="1:10" x14ac:dyDescent="0.25">
      <c r="A68" s="185"/>
      <c r="B68" s="5">
        <v>2</v>
      </c>
      <c r="C68" s="5">
        <v>26.1</v>
      </c>
      <c r="D68" s="30">
        <v>0.5</v>
      </c>
      <c r="E68" s="5">
        <v>14.5</v>
      </c>
      <c r="F68" s="5">
        <v>3.08</v>
      </c>
      <c r="G68" s="5">
        <v>1.1100000000000001</v>
      </c>
      <c r="H68" s="5">
        <v>0.74</v>
      </c>
      <c r="I68" s="5">
        <v>2.2400000000000002</v>
      </c>
      <c r="J68" s="5">
        <v>6</v>
      </c>
    </row>
    <row r="69" spans="1:10" x14ac:dyDescent="0.25">
      <c r="A69" s="185"/>
      <c r="B69" s="5">
        <v>3</v>
      </c>
      <c r="C69" s="5">
        <v>31.7</v>
      </c>
      <c r="D69" s="5" t="s">
        <v>467</v>
      </c>
      <c r="E69" s="5">
        <v>11</v>
      </c>
      <c r="F69" s="5">
        <v>2.96</v>
      </c>
      <c r="G69" s="5">
        <v>1.05</v>
      </c>
      <c r="H69" s="5">
        <v>0.79</v>
      </c>
      <c r="I69" s="5">
        <v>2.16</v>
      </c>
      <c r="J69" s="5">
        <v>6</v>
      </c>
    </row>
    <row r="70" spans="1:10" x14ac:dyDescent="0.25">
      <c r="A70" s="185"/>
      <c r="B70" s="5">
        <v>4</v>
      </c>
      <c r="C70" s="5">
        <v>19.2</v>
      </c>
      <c r="D70" s="5" t="s">
        <v>465</v>
      </c>
      <c r="E70" s="5">
        <v>5.9</v>
      </c>
      <c r="F70" s="5">
        <v>1.1000000000000001</v>
      </c>
      <c r="G70" s="5">
        <v>0.43</v>
      </c>
      <c r="H70" s="5">
        <v>0.28000000000000003</v>
      </c>
      <c r="I70" s="5">
        <v>0.8</v>
      </c>
      <c r="J70" s="5">
        <v>6</v>
      </c>
    </row>
    <row r="71" spans="1:10" x14ac:dyDescent="0.25">
      <c r="A71" s="185"/>
      <c r="B71" s="5">
        <v>5</v>
      </c>
      <c r="C71" s="5">
        <v>28.3</v>
      </c>
      <c r="D71" s="5" t="s">
        <v>465</v>
      </c>
      <c r="E71" s="5">
        <v>9.3000000000000007</v>
      </c>
      <c r="F71" s="5">
        <v>2.38</v>
      </c>
      <c r="G71" s="5">
        <v>1.1200000000000001</v>
      </c>
      <c r="H71" s="5">
        <v>0.64</v>
      </c>
      <c r="I71" s="5">
        <v>1.74</v>
      </c>
      <c r="J71" s="5">
        <v>7</v>
      </c>
    </row>
    <row r="72" spans="1:10" x14ac:dyDescent="0.25">
      <c r="A72" s="185" t="s">
        <v>437</v>
      </c>
      <c r="B72" s="5">
        <v>1</v>
      </c>
      <c r="C72" s="5">
        <v>16</v>
      </c>
      <c r="D72" s="30">
        <v>0.5</v>
      </c>
      <c r="E72" s="5">
        <v>5</v>
      </c>
      <c r="F72" s="5">
        <v>1.29</v>
      </c>
      <c r="G72" s="5">
        <v>0.49</v>
      </c>
      <c r="H72" s="5">
        <v>0.32</v>
      </c>
      <c r="I72" s="5">
        <v>0.97</v>
      </c>
      <c r="J72" s="5">
        <v>6</v>
      </c>
    </row>
    <row r="73" spans="1:10" x14ac:dyDescent="0.25">
      <c r="A73" s="185"/>
      <c r="B73" s="5">
        <v>2</v>
      </c>
      <c r="C73" s="5">
        <v>40.5</v>
      </c>
      <c r="D73" s="5" t="s">
        <v>465</v>
      </c>
      <c r="E73" s="5">
        <v>9</v>
      </c>
      <c r="F73" s="5">
        <v>2.62</v>
      </c>
      <c r="G73" s="5">
        <v>1.49</v>
      </c>
      <c r="H73" s="5">
        <v>0.49</v>
      </c>
      <c r="I73" s="5">
        <v>2.12</v>
      </c>
      <c r="J73" s="5">
        <v>6</v>
      </c>
    </row>
    <row r="74" spans="1:10" x14ac:dyDescent="0.25">
      <c r="A74" s="185"/>
      <c r="B74" s="5">
        <v>3</v>
      </c>
      <c r="C74" s="5">
        <v>28.9</v>
      </c>
      <c r="D74" s="5" t="s">
        <v>465</v>
      </c>
      <c r="E74" s="5">
        <v>6.5</v>
      </c>
      <c r="F74" s="5">
        <v>2.21</v>
      </c>
      <c r="G74" s="5">
        <v>0.56000000000000005</v>
      </c>
      <c r="H74" s="5">
        <v>1.71</v>
      </c>
      <c r="I74" s="5">
        <v>0.48</v>
      </c>
      <c r="J74" s="5">
        <v>6</v>
      </c>
    </row>
    <row r="75" spans="1:10" x14ac:dyDescent="0.25">
      <c r="A75" s="185"/>
      <c r="B75" s="5">
        <v>4</v>
      </c>
      <c r="C75" s="5">
        <v>39.5</v>
      </c>
      <c r="D75" s="5" t="s">
        <v>466</v>
      </c>
      <c r="E75" s="5">
        <v>4</v>
      </c>
      <c r="F75" s="5">
        <v>2.86</v>
      </c>
      <c r="G75" s="5">
        <v>1</v>
      </c>
      <c r="H75" s="5">
        <v>0.66</v>
      </c>
      <c r="I75" s="5">
        <v>2.2000000000000002</v>
      </c>
      <c r="J75" s="5">
        <v>6</v>
      </c>
    </row>
    <row r="76" spans="1:10" x14ac:dyDescent="0.25">
      <c r="A76" s="185"/>
      <c r="B76" s="5">
        <v>5</v>
      </c>
      <c r="C76" s="5">
        <v>38</v>
      </c>
      <c r="D76" s="5" t="s">
        <v>465</v>
      </c>
      <c r="E76" s="5">
        <v>4</v>
      </c>
      <c r="F76" s="5">
        <v>3.34</v>
      </c>
      <c r="G76" s="5">
        <v>1.34</v>
      </c>
      <c r="H76" s="5">
        <v>0.8</v>
      </c>
      <c r="I76" s="5">
        <v>2.5499999999999998</v>
      </c>
      <c r="J76" s="5">
        <v>6</v>
      </c>
    </row>
    <row r="77" spans="1:10" x14ac:dyDescent="0.25">
      <c r="A77" s="185" t="s">
        <v>432</v>
      </c>
      <c r="B77" s="5">
        <v>1</v>
      </c>
      <c r="C77" s="5">
        <v>26.5</v>
      </c>
      <c r="D77" s="5" t="s">
        <v>459</v>
      </c>
      <c r="E77" s="5">
        <v>4.5</v>
      </c>
      <c r="F77" s="5">
        <v>1.87</v>
      </c>
      <c r="G77" s="5">
        <v>0.84</v>
      </c>
      <c r="H77" s="5">
        <v>0.46</v>
      </c>
      <c r="I77" s="5">
        <v>1.4</v>
      </c>
      <c r="J77" s="5">
        <v>6</v>
      </c>
    </row>
    <row r="78" spans="1:10" x14ac:dyDescent="0.25">
      <c r="A78" s="185"/>
      <c r="B78" s="5">
        <v>2</v>
      </c>
      <c r="C78" s="5">
        <v>32.4</v>
      </c>
      <c r="D78" s="5" t="s">
        <v>459</v>
      </c>
      <c r="E78" s="5">
        <v>10.5</v>
      </c>
      <c r="F78" s="5">
        <v>3.08</v>
      </c>
      <c r="G78" s="5">
        <v>1.25</v>
      </c>
      <c r="H78" s="5">
        <v>0.68</v>
      </c>
      <c r="I78" s="5">
        <v>2.4</v>
      </c>
      <c r="J78" s="5">
        <v>6</v>
      </c>
    </row>
    <row r="79" spans="1:10" x14ac:dyDescent="0.25">
      <c r="A79" s="185"/>
      <c r="B79" s="5">
        <v>3</v>
      </c>
      <c r="C79" s="5">
        <v>24.5</v>
      </c>
      <c r="D79" s="5" t="s">
        <v>461</v>
      </c>
      <c r="E79" s="5">
        <v>4.5</v>
      </c>
      <c r="F79" s="5">
        <v>1.79</v>
      </c>
      <c r="G79" s="5">
        <v>0.59</v>
      </c>
      <c r="H79" s="5">
        <v>0.46</v>
      </c>
      <c r="I79" s="5">
        <v>1.34</v>
      </c>
      <c r="J79" s="5">
        <v>6</v>
      </c>
    </row>
    <row r="80" spans="1:10" x14ac:dyDescent="0.25">
      <c r="A80" s="185"/>
      <c r="B80" s="5">
        <v>4</v>
      </c>
      <c r="C80" s="5">
        <v>20.7</v>
      </c>
      <c r="D80" s="5" t="s">
        <v>459</v>
      </c>
      <c r="E80" s="5">
        <v>3</v>
      </c>
      <c r="F80" s="5">
        <v>2.15</v>
      </c>
      <c r="G80" s="5">
        <v>0.75</v>
      </c>
      <c r="H80" s="5">
        <v>0.63</v>
      </c>
      <c r="I80" s="5">
        <v>1.51</v>
      </c>
      <c r="J80" s="5">
        <v>6</v>
      </c>
    </row>
    <row r="81" spans="1:10" x14ac:dyDescent="0.25">
      <c r="A81" s="185"/>
      <c r="B81" s="5">
        <v>5</v>
      </c>
      <c r="C81" s="5">
        <v>29.5</v>
      </c>
      <c r="D81" s="5" t="s">
        <v>461</v>
      </c>
      <c r="E81" s="5">
        <v>4.5999999999999996</v>
      </c>
      <c r="F81" s="5">
        <v>2.95</v>
      </c>
      <c r="G81" s="5">
        <v>0.97</v>
      </c>
      <c r="H81" s="5">
        <v>1.18</v>
      </c>
      <c r="I81" s="5">
        <v>1.74</v>
      </c>
      <c r="J81" s="5">
        <v>8</v>
      </c>
    </row>
    <row r="82" spans="1:10" x14ac:dyDescent="0.25">
      <c r="A82" s="185" t="s">
        <v>433</v>
      </c>
      <c r="B82" s="5">
        <v>1</v>
      </c>
      <c r="C82" s="5">
        <v>29.4</v>
      </c>
      <c r="D82" s="5" t="s">
        <v>459</v>
      </c>
      <c r="E82" s="5">
        <v>4.0999999999999996</v>
      </c>
      <c r="F82" s="5">
        <v>1.94</v>
      </c>
      <c r="G82" s="5">
        <v>0.64</v>
      </c>
      <c r="H82" s="5">
        <v>0.47</v>
      </c>
      <c r="I82" s="5">
        <v>1.48</v>
      </c>
      <c r="J82" s="5">
        <v>6</v>
      </c>
    </row>
    <row r="83" spans="1:10" x14ac:dyDescent="0.25">
      <c r="A83" s="185"/>
      <c r="B83" s="5">
        <v>2</v>
      </c>
      <c r="C83" s="5">
        <v>34.5</v>
      </c>
      <c r="D83" s="30">
        <v>0.5</v>
      </c>
      <c r="E83" s="5">
        <v>8</v>
      </c>
      <c r="F83" s="5">
        <v>1.99</v>
      </c>
      <c r="G83" s="5">
        <v>0.72</v>
      </c>
      <c r="H83" s="5">
        <v>0.31</v>
      </c>
      <c r="I83" s="5">
        <v>1.68</v>
      </c>
      <c r="J83" s="5">
        <v>4</v>
      </c>
    </row>
    <row r="84" spans="1:10" x14ac:dyDescent="0.25">
      <c r="A84" s="185"/>
      <c r="B84" s="5">
        <v>3</v>
      </c>
      <c r="C84" s="5">
        <v>33.9</v>
      </c>
      <c r="D84" s="30">
        <v>0.5</v>
      </c>
      <c r="E84" s="5">
        <v>2.1</v>
      </c>
      <c r="F84" s="5">
        <v>3.02</v>
      </c>
      <c r="G84" s="5">
        <v>0.56999999999999995</v>
      </c>
      <c r="H84" s="5">
        <v>0.66</v>
      </c>
      <c r="I84" s="5">
        <v>2.35</v>
      </c>
      <c r="J84" s="5">
        <v>8</v>
      </c>
    </row>
    <row r="85" spans="1:10" x14ac:dyDescent="0.25">
      <c r="A85" s="185"/>
      <c r="B85" s="5">
        <v>4</v>
      </c>
      <c r="C85" s="5">
        <v>27</v>
      </c>
      <c r="D85" s="5" t="s">
        <v>459</v>
      </c>
      <c r="E85" s="5">
        <v>9</v>
      </c>
      <c r="F85" s="5">
        <v>1.94</v>
      </c>
      <c r="G85" s="5">
        <v>0.68</v>
      </c>
      <c r="H85" s="5">
        <v>0.48</v>
      </c>
      <c r="I85" s="5">
        <v>1.42</v>
      </c>
      <c r="J85" s="5">
        <v>4</v>
      </c>
    </row>
    <row r="86" spans="1:10" x14ac:dyDescent="0.25">
      <c r="A86" s="185"/>
      <c r="B86" s="5">
        <v>5</v>
      </c>
      <c r="C86" s="5">
        <v>26</v>
      </c>
      <c r="D86" s="5" t="s">
        <v>461</v>
      </c>
      <c r="E86" s="5">
        <v>5</v>
      </c>
      <c r="F86" s="5">
        <v>2.1</v>
      </c>
      <c r="G86" s="5">
        <v>0.7</v>
      </c>
      <c r="H86" s="5">
        <v>0.56999999999999995</v>
      </c>
      <c r="I86" s="5">
        <v>1.54</v>
      </c>
      <c r="J86" s="5">
        <v>6</v>
      </c>
    </row>
    <row r="87" spans="1:10" x14ac:dyDescent="0.25">
      <c r="A87" s="185" t="s">
        <v>434</v>
      </c>
      <c r="B87" s="5">
        <v>1</v>
      </c>
      <c r="C87" s="5">
        <v>24</v>
      </c>
      <c r="D87" s="5" t="s">
        <v>459</v>
      </c>
      <c r="E87" s="5">
        <v>10.6</v>
      </c>
      <c r="F87" s="5">
        <v>2.08</v>
      </c>
      <c r="G87" s="5">
        <v>0.89</v>
      </c>
      <c r="H87" s="5">
        <v>0.55000000000000004</v>
      </c>
      <c r="I87" s="5">
        <v>1.55</v>
      </c>
      <c r="J87" s="5">
        <v>6</v>
      </c>
    </row>
    <row r="88" spans="1:10" x14ac:dyDescent="0.25">
      <c r="A88" s="185"/>
      <c r="B88" s="5">
        <v>2</v>
      </c>
      <c r="C88" s="5">
        <v>31.2</v>
      </c>
      <c r="D88" s="5" t="s">
        <v>459</v>
      </c>
      <c r="E88" s="5">
        <v>6</v>
      </c>
      <c r="F88" s="5">
        <v>2.0499999999999998</v>
      </c>
      <c r="G88" s="5">
        <v>0.61</v>
      </c>
      <c r="H88" s="5">
        <v>0.38</v>
      </c>
      <c r="I88" s="5">
        <v>1.62</v>
      </c>
      <c r="J88" s="5">
        <v>6</v>
      </c>
    </row>
    <row r="89" spans="1:10" x14ac:dyDescent="0.25">
      <c r="A89" s="185"/>
      <c r="B89" s="5">
        <v>3</v>
      </c>
      <c r="C89" s="5">
        <v>32</v>
      </c>
      <c r="D89" s="5" t="s">
        <v>462</v>
      </c>
      <c r="E89" s="5">
        <v>11</v>
      </c>
      <c r="F89" s="5">
        <v>2.17</v>
      </c>
      <c r="G89" s="5">
        <v>0.83</v>
      </c>
      <c r="H89" s="5">
        <v>0.46</v>
      </c>
      <c r="I89" s="5">
        <v>1.69</v>
      </c>
      <c r="J89" s="5">
        <v>6</v>
      </c>
    </row>
    <row r="90" spans="1:10" x14ac:dyDescent="0.25">
      <c r="A90" s="185"/>
      <c r="B90" s="5">
        <v>4</v>
      </c>
      <c r="C90" s="5">
        <v>23</v>
      </c>
      <c r="D90" s="5" t="s">
        <v>459</v>
      </c>
      <c r="E90" s="5">
        <v>7</v>
      </c>
      <c r="F90" s="5">
        <v>1.43</v>
      </c>
      <c r="G90" s="5">
        <v>0.5</v>
      </c>
      <c r="H90" s="5">
        <v>0.34</v>
      </c>
      <c r="I90" s="5">
        <v>1.0900000000000001</v>
      </c>
      <c r="J90" s="5">
        <v>4</v>
      </c>
    </row>
    <row r="91" spans="1:10" x14ac:dyDescent="0.25">
      <c r="A91" s="185"/>
      <c r="B91" s="5">
        <v>5</v>
      </c>
      <c r="C91" s="5">
        <v>22.1</v>
      </c>
      <c r="D91" s="30">
        <v>0.5</v>
      </c>
      <c r="E91" s="5">
        <v>3</v>
      </c>
      <c r="F91" s="5">
        <v>1.35</v>
      </c>
      <c r="G91" s="5">
        <v>0.44</v>
      </c>
      <c r="H91" s="5">
        <v>0.34</v>
      </c>
      <c r="I91" s="5">
        <v>1</v>
      </c>
      <c r="J91" s="5">
        <v>6</v>
      </c>
    </row>
    <row r="92" spans="1:10" x14ac:dyDescent="0.25">
      <c r="A92" s="185" t="s">
        <v>438</v>
      </c>
      <c r="B92" s="5">
        <v>1</v>
      </c>
      <c r="C92" s="5">
        <v>41.2</v>
      </c>
      <c r="D92" s="5" t="s">
        <v>462</v>
      </c>
      <c r="E92" s="5">
        <v>7</v>
      </c>
      <c r="F92" s="5">
        <v>5.0999999999999996</v>
      </c>
      <c r="G92" s="5">
        <v>1.21</v>
      </c>
      <c r="H92" s="5">
        <v>1.1000000000000001</v>
      </c>
      <c r="I92" s="5">
        <v>3.98</v>
      </c>
      <c r="J92" s="5">
        <v>8</v>
      </c>
    </row>
    <row r="93" spans="1:10" x14ac:dyDescent="0.25">
      <c r="A93" s="185"/>
      <c r="B93" s="5">
        <v>2</v>
      </c>
      <c r="C93" s="5">
        <v>41</v>
      </c>
      <c r="D93" s="5" t="s">
        <v>458</v>
      </c>
      <c r="E93" s="5">
        <v>10</v>
      </c>
      <c r="F93" s="5">
        <v>5.5</v>
      </c>
      <c r="G93" s="5">
        <v>1.58</v>
      </c>
      <c r="H93" s="5">
        <v>1.63</v>
      </c>
      <c r="I93" s="5">
        <v>3.85</v>
      </c>
      <c r="J93" s="5">
        <v>8</v>
      </c>
    </row>
    <row r="94" spans="1:10" x14ac:dyDescent="0.25">
      <c r="A94" s="185"/>
      <c r="B94" s="5">
        <v>3</v>
      </c>
      <c r="C94" s="5">
        <v>46.5</v>
      </c>
      <c r="D94" s="31" t="s">
        <v>461</v>
      </c>
      <c r="E94" s="5">
        <v>22.5</v>
      </c>
      <c r="F94" s="5">
        <v>5.83</v>
      </c>
      <c r="G94" s="5">
        <v>1.64</v>
      </c>
      <c r="H94" s="5">
        <v>1.68</v>
      </c>
      <c r="I94" s="5">
        <v>4.13</v>
      </c>
      <c r="J94" s="5">
        <v>8</v>
      </c>
    </row>
    <row r="95" spans="1:10" x14ac:dyDescent="0.25">
      <c r="A95" s="185"/>
      <c r="B95" s="5">
        <v>4</v>
      </c>
      <c r="C95" s="5">
        <v>39.5</v>
      </c>
      <c r="D95" s="5" t="s">
        <v>459</v>
      </c>
      <c r="E95" s="5">
        <v>17</v>
      </c>
      <c r="F95" s="5">
        <v>5.14</v>
      </c>
      <c r="G95" s="5">
        <v>2.7</v>
      </c>
      <c r="H95" s="5">
        <v>1.43</v>
      </c>
      <c r="I95" s="5">
        <v>3.65</v>
      </c>
      <c r="J95" s="5">
        <v>6</v>
      </c>
    </row>
    <row r="96" spans="1:10" x14ac:dyDescent="0.25">
      <c r="A96" s="185"/>
      <c r="B96" s="5">
        <v>5</v>
      </c>
      <c r="C96" s="5">
        <v>32</v>
      </c>
      <c r="D96" s="5" t="s">
        <v>461</v>
      </c>
      <c r="E96" s="5">
        <v>18</v>
      </c>
      <c r="F96" s="5">
        <v>5.94</v>
      </c>
      <c r="G96" s="5">
        <v>2.93</v>
      </c>
      <c r="H96" s="5">
        <v>1.46</v>
      </c>
      <c r="I96" s="5">
        <v>4.47</v>
      </c>
      <c r="J96" s="5">
        <v>8</v>
      </c>
    </row>
    <row r="97" spans="1:10" x14ac:dyDescent="0.25">
      <c r="A97" s="185" t="s">
        <v>439</v>
      </c>
      <c r="B97" s="5">
        <v>1</v>
      </c>
      <c r="C97" s="5">
        <v>32</v>
      </c>
      <c r="D97" s="5" t="s">
        <v>464</v>
      </c>
      <c r="E97" s="5">
        <v>11.5</v>
      </c>
      <c r="F97" s="5">
        <v>3.05</v>
      </c>
      <c r="G97" s="5">
        <v>1.46</v>
      </c>
      <c r="H97" s="5">
        <v>0.8</v>
      </c>
      <c r="I97" s="5">
        <v>2.2400000000000002</v>
      </c>
      <c r="J97" s="5">
        <v>6</v>
      </c>
    </row>
    <row r="98" spans="1:10" x14ac:dyDescent="0.25">
      <c r="A98" s="185"/>
      <c r="B98" s="5">
        <v>2</v>
      </c>
      <c r="C98" s="5">
        <v>23</v>
      </c>
      <c r="D98" s="5" t="s">
        <v>461</v>
      </c>
      <c r="E98" s="5">
        <v>7</v>
      </c>
      <c r="F98" s="31">
        <v>1.35</v>
      </c>
      <c r="G98" s="31">
        <v>0.63</v>
      </c>
      <c r="H98" s="31">
        <v>0.19</v>
      </c>
      <c r="I98" s="31">
        <v>1.1599999999999999</v>
      </c>
      <c r="J98" s="31">
        <v>6</v>
      </c>
    </row>
    <row r="99" spans="1:10" x14ac:dyDescent="0.25">
      <c r="A99" s="185"/>
      <c r="B99" s="5">
        <v>3</v>
      </c>
      <c r="C99" s="5">
        <v>28</v>
      </c>
      <c r="D99" s="5" t="s">
        <v>461</v>
      </c>
      <c r="E99" s="5">
        <v>7</v>
      </c>
      <c r="F99" s="5">
        <v>2.13</v>
      </c>
      <c r="G99" s="5">
        <v>0.56999999999999995</v>
      </c>
      <c r="H99" s="5">
        <v>0.51</v>
      </c>
      <c r="I99" s="5">
        <v>1.66</v>
      </c>
      <c r="J99" s="5">
        <v>6</v>
      </c>
    </row>
    <row r="100" spans="1:10" x14ac:dyDescent="0.25">
      <c r="A100" s="185"/>
      <c r="B100" s="5">
        <v>4</v>
      </c>
      <c r="C100" s="5">
        <v>35.5</v>
      </c>
      <c r="D100" s="5" t="s">
        <v>459</v>
      </c>
      <c r="E100" s="5">
        <v>12</v>
      </c>
      <c r="F100" s="5">
        <v>3.4</v>
      </c>
      <c r="G100" s="5">
        <v>1.71</v>
      </c>
      <c r="H100" s="5">
        <v>0.87</v>
      </c>
      <c r="I100" s="5">
        <v>2.48</v>
      </c>
      <c r="J100" s="5">
        <v>6</v>
      </c>
    </row>
    <row r="101" spans="1:10" x14ac:dyDescent="0.25">
      <c r="A101" s="185"/>
      <c r="B101" s="5">
        <v>5</v>
      </c>
      <c r="C101" s="5">
        <v>28.5</v>
      </c>
      <c r="D101" s="5" t="s">
        <v>461</v>
      </c>
      <c r="E101" s="5">
        <v>9</v>
      </c>
      <c r="F101" s="5">
        <v>2.5</v>
      </c>
      <c r="G101" s="5">
        <v>1.1299999999999999</v>
      </c>
      <c r="H101" s="5">
        <v>0.74</v>
      </c>
      <c r="I101" s="5">
        <v>1.75</v>
      </c>
      <c r="J101" s="5">
        <v>6</v>
      </c>
    </row>
    <row r="102" spans="1:10" x14ac:dyDescent="0.25">
      <c r="A102" s="185" t="s">
        <v>440</v>
      </c>
      <c r="B102" s="5">
        <v>1</v>
      </c>
      <c r="C102" s="5">
        <v>30</v>
      </c>
      <c r="D102" s="5" t="s">
        <v>466</v>
      </c>
      <c r="E102" s="5">
        <v>4</v>
      </c>
      <c r="F102" s="5">
        <v>2.4700000000000002</v>
      </c>
      <c r="G102" s="5">
        <v>0.64</v>
      </c>
      <c r="H102" s="5">
        <v>0.59</v>
      </c>
      <c r="I102" s="5">
        <v>1.82</v>
      </c>
      <c r="J102" s="5">
        <v>6</v>
      </c>
    </row>
    <row r="103" spans="1:10" x14ac:dyDescent="0.25">
      <c r="A103" s="185"/>
      <c r="B103" s="5">
        <v>2</v>
      </c>
      <c r="C103" s="5">
        <v>38.5</v>
      </c>
      <c r="D103" s="5" t="s">
        <v>463</v>
      </c>
      <c r="E103" s="5">
        <v>10</v>
      </c>
      <c r="F103" s="5">
        <v>4.4800000000000004</v>
      </c>
      <c r="G103" s="5">
        <v>1.43</v>
      </c>
      <c r="H103" s="5">
        <v>1</v>
      </c>
      <c r="I103" s="5">
        <v>3.45</v>
      </c>
      <c r="J103" s="5">
        <v>8</v>
      </c>
    </row>
    <row r="104" spans="1:10" x14ac:dyDescent="0.25">
      <c r="A104" s="185"/>
      <c r="B104" s="5">
        <v>3</v>
      </c>
      <c r="C104" s="5">
        <v>21.2</v>
      </c>
      <c r="D104" s="5" t="s">
        <v>463</v>
      </c>
      <c r="E104" s="5">
        <v>4</v>
      </c>
      <c r="F104" s="5">
        <v>1.58</v>
      </c>
      <c r="G104" s="5">
        <v>0.47</v>
      </c>
      <c r="H104" s="5">
        <v>0.43</v>
      </c>
      <c r="I104" s="5">
        <v>1.1499999999999999</v>
      </c>
      <c r="J104" s="5">
        <v>6</v>
      </c>
    </row>
    <row r="105" spans="1:10" x14ac:dyDescent="0.25">
      <c r="A105" s="185"/>
      <c r="B105" s="5">
        <v>4</v>
      </c>
      <c r="C105" s="5">
        <v>38</v>
      </c>
      <c r="D105" s="5" t="s">
        <v>465</v>
      </c>
      <c r="E105" s="5">
        <v>11</v>
      </c>
      <c r="F105" s="5">
        <v>3.64</v>
      </c>
      <c r="G105" s="5">
        <v>1.4</v>
      </c>
      <c r="H105" s="5">
        <v>0.8</v>
      </c>
      <c r="I105" s="5">
        <v>2.78</v>
      </c>
      <c r="J105" s="5">
        <v>8</v>
      </c>
    </row>
    <row r="106" spans="1:10" x14ac:dyDescent="0.25">
      <c r="A106" s="185"/>
      <c r="B106" s="5">
        <v>5</v>
      </c>
      <c r="C106" s="5">
        <v>40.5</v>
      </c>
      <c r="D106" s="5" t="s">
        <v>465</v>
      </c>
      <c r="E106" s="5">
        <v>13</v>
      </c>
      <c r="F106" s="5">
        <v>4.2699999999999996</v>
      </c>
      <c r="G106" s="5">
        <v>1.42</v>
      </c>
      <c r="H106" s="5">
        <v>0.98</v>
      </c>
      <c r="I106" s="5">
        <v>3.23</v>
      </c>
      <c r="J106" s="5">
        <v>6</v>
      </c>
    </row>
  </sheetData>
  <mergeCells count="21">
    <mergeCell ref="A52:A56"/>
    <mergeCell ref="A27:A31"/>
    <mergeCell ref="A32:A36"/>
    <mergeCell ref="A37:A41"/>
    <mergeCell ref="A42:A46"/>
    <mergeCell ref="A47:A51"/>
    <mergeCell ref="A2:A6"/>
    <mergeCell ref="A7:A11"/>
    <mergeCell ref="A12:A16"/>
    <mergeCell ref="A17:A21"/>
    <mergeCell ref="A22:A26"/>
    <mergeCell ref="A102:A106"/>
    <mergeCell ref="A77:A81"/>
    <mergeCell ref="A82:A86"/>
    <mergeCell ref="A87:A91"/>
    <mergeCell ref="A57:A61"/>
    <mergeCell ref="A62:A66"/>
    <mergeCell ref="A67:A71"/>
    <mergeCell ref="A72:A76"/>
    <mergeCell ref="A92:A96"/>
    <mergeCell ref="A97:A10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U106"/>
  <sheetViews>
    <sheetView workbookViewId="0">
      <selection activeCell="M28" sqref="M28"/>
    </sheetView>
  </sheetViews>
  <sheetFormatPr defaultRowHeight="15" x14ac:dyDescent="0.25"/>
  <cols>
    <col min="1" max="1" width="13.42578125" bestFit="1" customWidth="1"/>
    <col min="2" max="2" width="9.28515625" bestFit="1" customWidth="1"/>
    <col min="3" max="4" width="9.140625" style="5"/>
    <col min="5" max="5" width="18" bestFit="1" customWidth="1"/>
    <col min="6" max="6" width="13.42578125" style="96" customWidth="1"/>
    <col min="9" max="9" width="23.140625" customWidth="1"/>
    <col min="10" max="10" width="12.28515625" bestFit="1" customWidth="1"/>
    <col min="11" max="11" width="10.85546875" bestFit="1" customWidth="1"/>
    <col min="12" max="12" width="18.7109375" customWidth="1"/>
    <col min="13" max="13" width="12.5703125" bestFit="1" customWidth="1"/>
    <col min="14" max="14" width="12" bestFit="1" customWidth="1"/>
    <col min="15" max="15" width="16.85546875" bestFit="1" customWidth="1"/>
    <col min="16" max="18" width="12" bestFit="1" customWidth="1"/>
    <col min="19" max="19" width="16.85546875" bestFit="1" customWidth="1"/>
    <col min="20" max="21" width="12" bestFit="1" customWidth="1"/>
  </cols>
  <sheetData>
    <row r="1" spans="1:21" ht="45" x14ac:dyDescent="0.25">
      <c r="A1" s="3" t="s">
        <v>416</v>
      </c>
      <c r="B1" s="20" t="s">
        <v>417</v>
      </c>
      <c r="C1" s="98" t="s">
        <v>418</v>
      </c>
      <c r="D1" s="98" t="s">
        <v>419</v>
      </c>
      <c r="E1" s="104" t="s">
        <v>420</v>
      </c>
      <c r="F1" s="98" t="s">
        <v>683</v>
      </c>
      <c r="I1" s="69" t="s">
        <v>416</v>
      </c>
      <c r="J1" s="99" t="s">
        <v>441</v>
      </c>
      <c r="K1" s="99" t="s">
        <v>442</v>
      </c>
      <c r="L1" s="100" t="s">
        <v>443</v>
      </c>
      <c r="M1" s="71" t="s">
        <v>444</v>
      </c>
      <c r="N1" s="71" t="s">
        <v>445</v>
      </c>
      <c r="O1" s="71" t="s">
        <v>446</v>
      </c>
      <c r="P1" s="70" t="s">
        <v>447</v>
      </c>
      <c r="Q1" s="70" t="s">
        <v>448</v>
      </c>
      <c r="R1" s="102" t="s">
        <v>449</v>
      </c>
      <c r="S1" s="103" t="s">
        <v>684</v>
      </c>
      <c r="T1" s="71" t="s">
        <v>685</v>
      </c>
      <c r="U1" s="101" t="s">
        <v>686</v>
      </c>
    </row>
    <row r="2" spans="1:21" x14ac:dyDescent="0.25">
      <c r="A2" s="186" t="s">
        <v>3</v>
      </c>
      <c r="B2" s="22">
        <v>1</v>
      </c>
      <c r="C2" s="22">
        <v>2.3599999999999999E-2</v>
      </c>
      <c r="D2" s="23">
        <v>1.35E-2</v>
      </c>
      <c r="E2" s="16">
        <f>SUM(C2:D2)</f>
        <v>3.7100000000000001E-2</v>
      </c>
      <c r="F2" s="22">
        <v>1.23E-2</v>
      </c>
      <c r="I2" s="35" t="s">
        <v>3</v>
      </c>
      <c r="J2" s="113">
        <v>4.1040000000000007E-2</v>
      </c>
      <c r="K2" s="113">
        <v>3.456E-2</v>
      </c>
      <c r="L2" s="113">
        <v>7.5599999999999987E-2</v>
      </c>
      <c r="M2" s="113">
        <v>1.6562699055407602E-2</v>
      </c>
      <c r="N2" s="113">
        <v>2.0340550631681536E-2</v>
      </c>
      <c r="O2" s="113">
        <v>3.5232158605455921E-2</v>
      </c>
      <c r="P2" s="113">
        <v>7.4070641957525909E-3</v>
      </c>
      <c r="Q2" s="113">
        <v>9.0965707824432404E-3</v>
      </c>
      <c r="R2" s="114">
        <v>1.5756300327170725E-2</v>
      </c>
      <c r="S2" s="115">
        <v>3.2000000000000008E-2</v>
      </c>
      <c r="T2" s="113">
        <v>2.4857795557933118E-2</v>
      </c>
      <c r="U2" s="116">
        <v>1.1116744127666152E-2</v>
      </c>
    </row>
    <row r="3" spans="1:21" x14ac:dyDescent="0.25">
      <c r="A3" s="186"/>
      <c r="B3" s="22">
        <v>2</v>
      </c>
      <c r="C3" s="22">
        <v>3.0200000000000001E-2</v>
      </c>
      <c r="D3" s="23">
        <v>3.8399999999999997E-2</v>
      </c>
      <c r="E3" s="16">
        <f t="shared" ref="E3:E61" si="0">SUM(C3:D3)</f>
        <v>6.8599999999999994E-2</v>
      </c>
      <c r="F3" s="22">
        <v>1.8499999999999999E-2</v>
      </c>
      <c r="I3" s="72" t="s">
        <v>4</v>
      </c>
      <c r="J3" s="113">
        <v>6.6920000000000007E-2</v>
      </c>
      <c r="K3" s="113">
        <v>0.1004</v>
      </c>
      <c r="L3" s="113">
        <v>0.16732</v>
      </c>
      <c r="M3" s="113">
        <v>2.3044457034176367E-2</v>
      </c>
      <c r="N3" s="113">
        <v>4.4044466167726434E-2</v>
      </c>
      <c r="O3" s="113">
        <v>4.7593350375866643E-2</v>
      </c>
      <c r="P3" s="113">
        <v>1.030579448659831E-2</v>
      </c>
      <c r="Q3" s="113">
        <v>1.9697284076745192E-2</v>
      </c>
      <c r="R3" s="114">
        <v>2.1284393343480593E-2</v>
      </c>
      <c r="S3" s="115">
        <v>3.7180000000000005E-2</v>
      </c>
      <c r="T3" s="113">
        <v>4.6703318939878349E-3</v>
      </c>
      <c r="U3" s="116">
        <v>2.0886359184884278E-3</v>
      </c>
    </row>
    <row r="4" spans="1:21" x14ac:dyDescent="0.25">
      <c r="A4" s="186"/>
      <c r="B4" s="22">
        <v>3</v>
      </c>
      <c r="C4" s="22">
        <v>6.2100000000000002E-2</v>
      </c>
      <c r="D4" s="23">
        <v>5.0500000000000003E-2</v>
      </c>
      <c r="E4" s="16">
        <f t="shared" si="0"/>
        <v>0.11260000000000001</v>
      </c>
      <c r="F4" s="22">
        <v>6.8400000000000002E-2</v>
      </c>
      <c r="I4" s="72" t="s">
        <v>5</v>
      </c>
      <c r="J4" s="113">
        <v>4.3480000000000005E-2</v>
      </c>
      <c r="K4" s="113">
        <v>8.3640000000000006E-2</v>
      </c>
      <c r="L4" s="113">
        <v>0.12712000000000001</v>
      </c>
      <c r="M4" s="113">
        <v>9.9321196126506816E-3</v>
      </c>
      <c r="N4" s="113">
        <v>2.2439875222469475E-2</v>
      </c>
      <c r="O4" s="113">
        <v>2.0730943056214347E-2</v>
      </c>
      <c r="P4" s="113">
        <v>4.4417789229091609E-3</v>
      </c>
      <c r="Q4" s="113">
        <v>1.0035417280810992E-2</v>
      </c>
      <c r="R4" s="114">
        <v>9.271159582274504E-3</v>
      </c>
      <c r="S4" s="115">
        <v>3.7600000000000001E-2</v>
      </c>
      <c r="T4" s="113">
        <v>2.0762104902923489E-2</v>
      </c>
      <c r="U4" s="116">
        <v>9.2850955837837177E-3</v>
      </c>
    </row>
    <row r="5" spans="1:21" x14ac:dyDescent="0.25">
      <c r="A5" s="186"/>
      <c r="B5" s="22">
        <v>4</v>
      </c>
      <c r="C5" s="22">
        <v>5.4800000000000001E-2</v>
      </c>
      <c r="D5" s="23">
        <v>5.6899999999999999E-2</v>
      </c>
      <c r="E5" s="16">
        <f t="shared" si="0"/>
        <v>0.11169999999999999</v>
      </c>
      <c r="F5" s="22">
        <v>4.7300000000000002E-2</v>
      </c>
      <c r="I5" s="72" t="s">
        <v>6</v>
      </c>
      <c r="J5" s="113">
        <v>3.9960000000000009E-2</v>
      </c>
      <c r="K5" s="113">
        <v>5.4500000000000007E-2</v>
      </c>
      <c r="L5" s="113">
        <v>9.4460000000000016E-2</v>
      </c>
      <c r="M5" s="113">
        <v>1.0922133491218641E-2</v>
      </c>
      <c r="N5" s="113">
        <v>1.7447492656539512E-2</v>
      </c>
      <c r="O5" s="113">
        <v>2.2574609631176329E-2</v>
      </c>
      <c r="P5" s="113">
        <v>4.8845265891383962E-3</v>
      </c>
      <c r="Q5" s="113">
        <v>7.802755923390148E-3</v>
      </c>
      <c r="R5" s="114">
        <v>1.0095672340166345E-2</v>
      </c>
      <c r="S5" s="115">
        <v>3.6159999999999998E-2</v>
      </c>
      <c r="T5" s="113">
        <v>1.1099234207818122E-2</v>
      </c>
      <c r="U5" s="116">
        <v>4.9637284373744697E-3</v>
      </c>
    </row>
    <row r="6" spans="1:21" x14ac:dyDescent="0.25">
      <c r="A6" s="186"/>
      <c r="B6" s="22">
        <v>5</v>
      </c>
      <c r="C6" s="22">
        <v>3.4500000000000003E-2</v>
      </c>
      <c r="D6" s="23">
        <v>1.35E-2</v>
      </c>
      <c r="E6" s="16">
        <f t="shared" si="0"/>
        <v>4.8000000000000001E-2</v>
      </c>
      <c r="F6" s="22">
        <v>1.35E-2</v>
      </c>
      <c r="I6" s="72" t="s">
        <v>7</v>
      </c>
      <c r="J6" s="113">
        <v>0.13114000000000001</v>
      </c>
      <c r="K6" s="113">
        <v>0.21474000000000001</v>
      </c>
      <c r="L6" s="113">
        <v>0.34588000000000002</v>
      </c>
      <c r="M6" s="113">
        <v>2.7118038277132005E-2</v>
      </c>
      <c r="N6" s="113">
        <v>9.2050111352458386E-2</v>
      </c>
      <c r="O6" s="113">
        <v>0.11225189085267114</v>
      </c>
      <c r="P6" s="113">
        <v>1.2127555400821688E-2</v>
      </c>
      <c r="Q6" s="113">
        <v>4.1166061264104409E-2</v>
      </c>
      <c r="R6" s="114">
        <v>5.0200571709891895E-2</v>
      </c>
      <c r="S6" s="115">
        <v>6.6839999999999997E-2</v>
      </c>
      <c r="T6" s="113">
        <v>2.3340908294237413E-2</v>
      </c>
      <c r="U6" s="116">
        <v>1.0438371520500703E-2</v>
      </c>
    </row>
    <row r="7" spans="1:21" x14ac:dyDescent="0.25">
      <c r="A7" s="186" t="s">
        <v>421</v>
      </c>
      <c r="B7" s="22">
        <v>1</v>
      </c>
      <c r="C7" s="22">
        <v>4.1799999999999997E-2</v>
      </c>
      <c r="D7" s="23">
        <v>0.12820000000000001</v>
      </c>
      <c r="E7" s="16">
        <f t="shared" si="0"/>
        <v>0.17</v>
      </c>
      <c r="F7" s="22">
        <v>3.9E-2</v>
      </c>
      <c r="I7" s="72" t="s">
        <v>8</v>
      </c>
      <c r="J7" s="113">
        <v>4.9680000000000002E-2</v>
      </c>
      <c r="K7" s="113">
        <v>0.10651999999999999</v>
      </c>
      <c r="L7" s="113">
        <v>0.15619999999999998</v>
      </c>
      <c r="M7" s="113">
        <v>2.6109232083690242E-2</v>
      </c>
      <c r="N7" s="113">
        <v>5.6390930121784692E-2</v>
      </c>
      <c r="O7" s="113">
        <v>7.3028521825380027E-2</v>
      </c>
      <c r="P7" s="113">
        <v>1.1676403555889971E-2</v>
      </c>
      <c r="Q7" s="113">
        <v>2.5218790613350212E-2</v>
      </c>
      <c r="R7" s="114">
        <v>3.265934781957535E-2</v>
      </c>
      <c r="S7" s="115">
        <v>3.9980000000000002E-2</v>
      </c>
      <c r="T7" s="113">
        <v>2.5825123426616955E-2</v>
      </c>
      <c r="U7" s="116">
        <v>1.1549346301847563E-2</v>
      </c>
    </row>
    <row r="8" spans="1:21" x14ac:dyDescent="0.25">
      <c r="A8" s="186"/>
      <c r="B8" s="22">
        <v>2</v>
      </c>
      <c r="C8" s="22">
        <v>6.7799999999999999E-2</v>
      </c>
      <c r="D8" s="23">
        <v>7.2900000000000006E-2</v>
      </c>
      <c r="E8" s="16">
        <f t="shared" si="0"/>
        <v>0.14069999999999999</v>
      </c>
      <c r="F8" s="22">
        <v>3.4500000000000003E-2</v>
      </c>
      <c r="I8" s="72" t="s">
        <v>9</v>
      </c>
      <c r="J8" s="113">
        <v>7.51E-2</v>
      </c>
      <c r="K8" s="113">
        <v>0.16802</v>
      </c>
      <c r="L8" s="113">
        <v>0.24312</v>
      </c>
      <c r="M8" s="113">
        <v>1.9037069102149161E-2</v>
      </c>
      <c r="N8" s="113">
        <v>4.5677478038963645E-2</v>
      </c>
      <c r="O8" s="113">
        <v>6.4113547710292915E-2</v>
      </c>
      <c r="P8" s="113">
        <v>8.5136361209532819E-3</v>
      </c>
      <c r="Q8" s="113">
        <v>2.0427589187175299E-2</v>
      </c>
      <c r="R8" s="114">
        <v>2.8672450191778189E-2</v>
      </c>
      <c r="S8" s="115">
        <v>5.6100000000000004E-2</v>
      </c>
      <c r="T8" s="113">
        <v>2.104328871635798E-2</v>
      </c>
      <c r="U8" s="116">
        <v>9.4108448079861465E-3</v>
      </c>
    </row>
    <row r="9" spans="1:21" x14ac:dyDescent="0.25">
      <c r="A9" s="186"/>
      <c r="B9" s="22">
        <v>3</v>
      </c>
      <c r="C9" s="22">
        <v>5.3699999999999998E-2</v>
      </c>
      <c r="D9" s="23">
        <v>5.0999999999999997E-2</v>
      </c>
      <c r="E9" s="16">
        <f t="shared" si="0"/>
        <v>0.10469999999999999</v>
      </c>
      <c r="F9" s="22">
        <v>3.4200000000000001E-2</v>
      </c>
      <c r="I9" s="72" t="s">
        <v>10</v>
      </c>
      <c r="J9" s="113">
        <v>4.9369999999999997E-2</v>
      </c>
      <c r="K9" s="113">
        <v>0.1032</v>
      </c>
      <c r="L9" s="113">
        <v>0.15257000000000001</v>
      </c>
      <c r="M9" s="113">
        <v>1.4231637291611953E-2</v>
      </c>
      <c r="N9" s="113">
        <v>5.5549617460429045E-2</v>
      </c>
      <c r="O9" s="113">
        <v>5.5118776292657316E-2</v>
      </c>
      <c r="P9" s="113">
        <v>6.3645816830330644E-3</v>
      </c>
      <c r="Q9" s="113">
        <v>2.4842544153125715E-2</v>
      </c>
      <c r="R9" s="114">
        <v>2.4649866125397119E-2</v>
      </c>
      <c r="S9" s="115">
        <v>3.866E-2</v>
      </c>
      <c r="T9" s="113">
        <v>1.2117879352427956E-2</v>
      </c>
      <c r="U9" s="116">
        <v>5.4192803950340084E-3</v>
      </c>
    </row>
    <row r="10" spans="1:21" x14ac:dyDescent="0.25">
      <c r="A10" s="186"/>
      <c r="B10" s="22">
        <v>4</v>
      </c>
      <c r="C10" s="5">
        <v>6.8099999999999994E-2</v>
      </c>
      <c r="D10" s="16">
        <v>0.16089999999999999</v>
      </c>
      <c r="E10" s="16">
        <f t="shared" si="0"/>
        <v>0.22899999999999998</v>
      </c>
      <c r="F10" s="22">
        <v>4.4600000000000001E-2</v>
      </c>
      <c r="I10" s="72" t="s">
        <v>11</v>
      </c>
      <c r="J10" s="113">
        <v>7.7399999999999997E-2</v>
      </c>
      <c r="K10" s="113">
        <v>0.18049999999999999</v>
      </c>
      <c r="L10" s="113">
        <v>0.25790000000000002</v>
      </c>
      <c r="M10" s="113">
        <v>8.4557672626438783E-3</v>
      </c>
      <c r="N10" s="113">
        <v>1.6215578928918943E-2</v>
      </c>
      <c r="O10" s="113">
        <v>1.9167811560008612E-2</v>
      </c>
      <c r="P10" s="113">
        <v>3.781534080237806E-3</v>
      </c>
      <c r="Q10" s="113">
        <v>7.2518273559151972E-3</v>
      </c>
      <c r="R10" s="114">
        <v>8.572105925617109E-3</v>
      </c>
      <c r="S10" s="115">
        <v>4.6859999999999999E-2</v>
      </c>
      <c r="T10" s="113">
        <v>1.0890730003080626E-2</v>
      </c>
      <c r="U10" s="116">
        <v>4.8704825222969546E-3</v>
      </c>
    </row>
    <row r="11" spans="1:21" x14ac:dyDescent="0.25">
      <c r="A11" s="186"/>
      <c r="B11" s="22">
        <v>5</v>
      </c>
      <c r="C11" s="5">
        <v>0.1032</v>
      </c>
      <c r="D11" s="16">
        <v>8.8999999999999996E-2</v>
      </c>
      <c r="E11" s="16">
        <f t="shared" si="0"/>
        <v>0.19219999999999998</v>
      </c>
      <c r="F11" s="96">
        <v>3.3599999999999998E-2</v>
      </c>
      <c r="I11" s="73" t="s">
        <v>12</v>
      </c>
      <c r="J11" s="113">
        <v>7.1599999999999997E-2</v>
      </c>
      <c r="K11" s="113">
        <v>0.18448000000000001</v>
      </c>
      <c r="L11" s="113">
        <v>0.25608000000000003</v>
      </c>
      <c r="M11" s="113">
        <v>1.50129943715436E-2</v>
      </c>
      <c r="N11" s="113">
        <v>7.0868660210279169E-2</v>
      </c>
      <c r="O11" s="113">
        <v>7.5954868178412127E-2</v>
      </c>
      <c r="P11" s="113">
        <v>6.7140151921186442E-3</v>
      </c>
      <c r="Q11" s="113">
        <v>3.1693428340903752E-2</v>
      </c>
      <c r="R11" s="114">
        <v>3.3968049693793023E-2</v>
      </c>
      <c r="S11" s="115">
        <v>5.8199999999999995E-2</v>
      </c>
      <c r="T11" s="113">
        <v>1.7196075133587906E-2</v>
      </c>
      <c r="U11" s="116">
        <v>7.6903185889792671E-3</v>
      </c>
    </row>
    <row r="12" spans="1:21" x14ac:dyDescent="0.25">
      <c r="A12" s="186" t="s">
        <v>422</v>
      </c>
      <c r="B12" s="22">
        <v>1</v>
      </c>
      <c r="C12" s="5">
        <v>2.9000000000000001E-2</v>
      </c>
      <c r="D12" s="16">
        <v>0.1037</v>
      </c>
      <c r="E12" s="16">
        <f t="shared" si="0"/>
        <v>0.13270000000000001</v>
      </c>
      <c r="F12" s="96">
        <v>7.0599999999999996E-2</v>
      </c>
      <c r="I12" s="73" t="s">
        <v>13</v>
      </c>
      <c r="J12" s="113">
        <v>6.767999999999999E-2</v>
      </c>
      <c r="K12" s="113">
        <v>0.18975999999999998</v>
      </c>
      <c r="L12" s="113">
        <v>0.25744</v>
      </c>
      <c r="M12" s="113">
        <v>1.1272621700385435E-2</v>
      </c>
      <c r="N12" s="113">
        <v>3.9890387313236242E-2</v>
      </c>
      <c r="O12" s="113">
        <v>5.0918984671731449E-2</v>
      </c>
      <c r="P12" s="113">
        <v>5.0412696813402196E-3</v>
      </c>
      <c r="Q12" s="113">
        <v>1.7839523536238286E-2</v>
      </c>
      <c r="R12" s="114">
        <v>2.2771662214252267E-2</v>
      </c>
      <c r="S12" s="115">
        <v>6.0580000000000002E-2</v>
      </c>
      <c r="T12" s="113">
        <v>1.5110989378594649E-2</v>
      </c>
      <c r="U12" s="116">
        <v>6.7578398915629874E-3</v>
      </c>
    </row>
    <row r="13" spans="1:21" x14ac:dyDescent="0.25">
      <c r="A13" s="186"/>
      <c r="B13" s="22">
        <v>2</v>
      </c>
      <c r="C13" s="5">
        <v>5.6000000000000001E-2</v>
      </c>
      <c r="D13" s="16">
        <v>9.1300000000000006E-2</v>
      </c>
      <c r="E13" s="16">
        <f t="shared" si="0"/>
        <v>0.14730000000000001</v>
      </c>
      <c r="F13" s="96">
        <v>3.7100000000000001E-2</v>
      </c>
      <c r="I13" s="73" t="s">
        <v>14</v>
      </c>
      <c r="J13" s="113">
        <v>4.7780000000000003E-2</v>
      </c>
      <c r="K13" s="113">
        <v>7.6700000000000004E-2</v>
      </c>
      <c r="L13" s="113">
        <v>0.12448000000000001</v>
      </c>
      <c r="M13" s="113">
        <v>1.3878112263560905E-2</v>
      </c>
      <c r="N13" s="113">
        <v>3.9950907373925822E-2</v>
      </c>
      <c r="O13" s="113">
        <v>5.131195767070279E-2</v>
      </c>
      <c r="P13" s="113">
        <v>6.2064804841391319E-3</v>
      </c>
      <c r="Q13" s="113">
        <v>1.7866588930179148E-2</v>
      </c>
      <c r="R13" s="114">
        <v>2.294740508205664E-2</v>
      </c>
      <c r="S13" s="115">
        <v>4.3539999999999995E-2</v>
      </c>
      <c r="T13" s="113">
        <v>7.8190792296791902E-3</v>
      </c>
      <c r="U13" s="116">
        <v>3.4967985358038719E-3</v>
      </c>
    </row>
    <row r="14" spans="1:21" x14ac:dyDescent="0.25">
      <c r="A14" s="186"/>
      <c r="B14" s="5">
        <v>3</v>
      </c>
      <c r="C14" s="5">
        <v>4.2700000000000002E-2</v>
      </c>
      <c r="D14" s="16">
        <v>6.1899999999999997E-2</v>
      </c>
      <c r="E14" s="16">
        <f t="shared" si="0"/>
        <v>0.1046</v>
      </c>
      <c r="F14" s="96">
        <v>1.6500000000000001E-2</v>
      </c>
      <c r="I14" s="73" t="s">
        <v>15</v>
      </c>
      <c r="J14" s="113">
        <v>0.13596000000000003</v>
      </c>
      <c r="K14" s="113">
        <v>0.33242000000000005</v>
      </c>
      <c r="L14" s="113">
        <v>0.46837999999999996</v>
      </c>
      <c r="M14" s="113">
        <v>3.3752303625086008E-2</v>
      </c>
      <c r="N14" s="113">
        <v>7.7408668765196906E-2</v>
      </c>
      <c r="O14" s="113">
        <v>0.10281997374051419</v>
      </c>
      <c r="P14" s="113">
        <v>1.5094489060580977E-2</v>
      </c>
      <c r="Q14" s="113">
        <v>3.4618209081348994E-2</v>
      </c>
      <c r="R14" s="114">
        <v>4.5982490145706607E-2</v>
      </c>
      <c r="S14" s="115">
        <v>9.6539999999999987E-2</v>
      </c>
      <c r="T14" s="113">
        <v>5.0518442177090159E-2</v>
      </c>
      <c r="U14" s="116">
        <v>2.2592534165073213E-2</v>
      </c>
    </row>
    <row r="15" spans="1:21" x14ac:dyDescent="0.25">
      <c r="A15" s="186"/>
      <c r="B15" s="5">
        <v>4</v>
      </c>
      <c r="C15" s="5">
        <v>4.1399999999999999E-2</v>
      </c>
      <c r="D15" s="16">
        <v>0.1037</v>
      </c>
      <c r="E15" s="16">
        <f t="shared" si="0"/>
        <v>0.14510000000000001</v>
      </c>
      <c r="F15" s="96">
        <v>2.4E-2</v>
      </c>
      <c r="I15" s="73" t="s">
        <v>16</v>
      </c>
      <c r="J15" s="113">
        <v>8.4460000000000007E-2</v>
      </c>
      <c r="K15" s="113">
        <v>0.19544</v>
      </c>
      <c r="L15" s="113">
        <v>0.27989999999999998</v>
      </c>
      <c r="M15" s="113">
        <v>2.6871974248275841E-2</v>
      </c>
      <c r="N15" s="113">
        <v>8.4640551746783921E-2</v>
      </c>
      <c r="O15" s="113">
        <v>0.10281993970042971</v>
      </c>
      <c r="P15" s="113">
        <v>1.2017512221753717E-2</v>
      </c>
      <c r="Q15" s="113">
        <v>3.7852405471779482E-2</v>
      </c>
      <c r="R15" s="114">
        <v>4.5982474922518037E-2</v>
      </c>
      <c r="S15" s="115">
        <v>6.3339999999999994E-2</v>
      </c>
      <c r="T15" s="113">
        <v>6.5301607943449615E-3</v>
      </c>
      <c r="U15" s="116">
        <v>2.9203766880318716E-3</v>
      </c>
    </row>
    <row r="16" spans="1:21" x14ac:dyDescent="0.25">
      <c r="A16" s="186"/>
      <c r="B16" s="5">
        <v>5</v>
      </c>
      <c r="C16" s="5">
        <v>4.8300000000000003E-2</v>
      </c>
      <c r="D16" s="16">
        <v>5.7599999999999998E-2</v>
      </c>
      <c r="E16" s="16">
        <f t="shared" si="0"/>
        <v>0.10589999999999999</v>
      </c>
      <c r="F16" s="96">
        <v>3.9800000000000002E-2</v>
      </c>
      <c r="I16" s="73" t="s">
        <v>17</v>
      </c>
      <c r="J16" s="113">
        <v>7.3860000000000009E-2</v>
      </c>
      <c r="K16" s="113">
        <v>0.19752</v>
      </c>
      <c r="L16" s="113">
        <v>0.27138000000000001</v>
      </c>
      <c r="M16" s="113">
        <v>2.3195861699880849E-2</v>
      </c>
      <c r="N16" s="113">
        <v>5.7863909304505107E-2</v>
      </c>
      <c r="O16" s="113">
        <v>7.1610348414178238E-2</v>
      </c>
      <c r="P16" s="113">
        <v>1.0373504711523481E-2</v>
      </c>
      <c r="Q16" s="113">
        <v>2.5877526929751198E-2</v>
      </c>
      <c r="R16" s="114">
        <v>3.2025121389309359E-2</v>
      </c>
      <c r="S16" s="115">
        <v>6.4880000000000007E-2</v>
      </c>
      <c r="T16" s="113">
        <v>8.5785779707361204E-3</v>
      </c>
      <c r="U16" s="116">
        <v>3.8364566985696334E-3</v>
      </c>
    </row>
    <row r="17" spans="1:21" x14ac:dyDescent="0.25">
      <c r="A17" s="186" t="s">
        <v>423</v>
      </c>
      <c r="B17" s="5">
        <v>1</v>
      </c>
      <c r="C17" s="5">
        <v>5.0900000000000001E-2</v>
      </c>
      <c r="D17" s="16">
        <v>7.2400000000000006E-2</v>
      </c>
      <c r="E17" s="16">
        <f t="shared" si="0"/>
        <v>0.12330000000000001</v>
      </c>
      <c r="F17" s="22">
        <v>4.6399999999999997E-2</v>
      </c>
      <c r="I17" s="73" t="s">
        <v>18</v>
      </c>
      <c r="J17" s="113">
        <v>8.8419999999999999E-2</v>
      </c>
      <c r="K17" s="113">
        <v>0.22139999999999999</v>
      </c>
      <c r="L17" s="113">
        <v>0.30981999999999998</v>
      </c>
      <c r="M17" s="113">
        <v>2.1336517991462488E-2</v>
      </c>
      <c r="N17" s="113">
        <v>6.2204863153936814E-2</v>
      </c>
      <c r="O17" s="113">
        <v>6.8969609249291838E-2</v>
      </c>
      <c r="P17" s="113">
        <v>9.541980926411479E-3</v>
      </c>
      <c r="Q17" s="113">
        <v>2.7818860508654935E-2</v>
      </c>
      <c r="R17" s="114">
        <v>3.0844146932602956E-2</v>
      </c>
      <c r="S17" s="115">
        <v>7.5880000000000017E-2</v>
      </c>
      <c r="T17" s="113">
        <v>2.2245606307763267E-2</v>
      </c>
      <c r="U17" s="116">
        <v>9.9485375809713547E-3</v>
      </c>
    </row>
    <row r="18" spans="1:21" x14ac:dyDescent="0.25">
      <c r="A18" s="186"/>
      <c r="B18" s="5">
        <v>2</v>
      </c>
      <c r="C18" s="5">
        <v>3.1600000000000003E-2</v>
      </c>
      <c r="D18" s="16">
        <v>6.8900000000000003E-2</v>
      </c>
      <c r="E18" s="16">
        <f t="shared" si="0"/>
        <v>0.10050000000000001</v>
      </c>
      <c r="F18" s="96">
        <v>4.9500000000000002E-2</v>
      </c>
      <c r="I18" s="73" t="s">
        <v>19</v>
      </c>
      <c r="J18" s="113">
        <v>7.7839999999999993E-2</v>
      </c>
      <c r="K18" s="113">
        <v>0.21998000000000001</v>
      </c>
      <c r="L18" s="113">
        <v>0.29782000000000003</v>
      </c>
      <c r="M18" s="113">
        <v>2.1018277760082995E-2</v>
      </c>
      <c r="N18" s="113">
        <v>3.1360516577377678E-2</v>
      </c>
      <c r="O18" s="113">
        <v>4.5844050868133326E-2</v>
      </c>
      <c r="P18" s="113">
        <v>9.3996595683035183E-3</v>
      </c>
      <c r="Q18" s="113">
        <v>1.4024849375305105E-2</v>
      </c>
      <c r="R18" s="114">
        <v>2.0502082821020871E-2</v>
      </c>
      <c r="S18" s="115">
        <v>7.2479999999999989E-2</v>
      </c>
      <c r="T18" s="113">
        <v>2.1377488159276353E-2</v>
      </c>
      <c r="U18" s="116">
        <v>9.5603033424677547E-3</v>
      </c>
    </row>
    <row r="19" spans="1:21" x14ac:dyDescent="0.25">
      <c r="A19" s="186"/>
      <c r="B19" s="5">
        <v>3</v>
      </c>
      <c r="C19" s="5">
        <v>5.04E-2</v>
      </c>
      <c r="D19" s="16">
        <v>3.7999999999999999E-2</v>
      </c>
      <c r="E19" s="16">
        <f t="shared" si="0"/>
        <v>8.8400000000000006E-2</v>
      </c>
      <c r="F19" s="96">
        <v>3.2199999999999999E-2</v>
      </c>
      <c r="I19" s="73" t="s">
        <v>20</v>
      </c>
      <c r="J19" s="113">
        <v>6.035999999999999E-2</v>
      </c>
      <c r="K19" s="113">
        <v>0.17674000000000001</v>
      </c>
      <c r="L19" s="113">
        <v>0.23710000000000001</v>
      </c>
      <c r="M19" s="113">
        <v>2.2788001228716846E-2</v>
      </c>
      <c r="N19" s="113">
        <v>2.6142934035796376E-2</v>
      </c>
      <c r="O19" s="113">
        <v>4.8460396201434518E-2</v>
      </c>
      <c r="P19" s="113">
        <v>1.019110396375192E-2</v>
      </c>
      <c r="Q19" s="113">
        <v>1.1691475527066723E-2</v>
      </c>
      <c r="R19" s="114">
        <v>2.1672148024596032E-2</v>
      </c>
      <c r="S19" s="115">
        <v>7.4879999999999988E-2</v>
      </c>
      <c r="T19" s="113">
        <v>1.7485050757718782E-2</v>
      </c>
      <c r="U19" s="116">
        <v>7.81955241685868E-3</v>
      </c>
    </row>
    <row r="20" spans="1:21" x14ac:dyDescent="0.25">
      <c r="A20" s="186"/>
      <c r="B20" s="5">
        <v>4</v>
      </c>
      <c r="C20" s="5">
        <v>2.6599999999999999E-2</v>
      </c>
      <c r="D20" s="16">
        <v>3.4500000000000003E-2</v>
      </c>
      <c r="E20" s="16">
        <f t="shared" si="0"/>
        <v>6.1100000000000002E-2</v>
      </c>
      <c r="F20" s="96">
        <v>2.5399999999999999E-2</v>
      </c>
      <c r="I20" s="73" t="s">
        <v>21</v>
      </c>
      <c r="J20" s="113">
        <v>0.17492000000000002</v>
      </c>
      <c r="K20" s="113">
        <v>0.33317999999999998</v>
      </c>
      <c r="L20" s="113">
        <v>0.5081</v>
      </c>
      <c r="M20" s="113">
        <v>2.4751707011840495E-2</v>
      </c>
      <c r="N20" s="113">
        <v>9.8839703560866757E-2</v>
      </c>
      <c r="O20" s="113">
        <v>0.10397735330349599</v>
      </c>
      <c r="P20" s="113">
        <v>1.1069299887526708E-2</v>
      </c>
      <c r="Q20" s="113">
        <v>4.4202459207605217E-2</v>
      </c>
      <c r="R20" s="114">
        <v>4.6500086021425864E-2</v>
      </c>
      <c r="S20" s="115">
        <v>0.13399999999999998</v>
      </c>
      <c r="T20" s="113">
        <v>3.3133442320410961E-2</v>
      </c>
      <c r="U20" s="116">
        <v>1.4817725871401455E-2</v>
      </c>
    </row>
    <row r="21" spans="1:21" x14ac:dyDescent="0.25">
      <c r="A21" s="186"/>
      <c r="B21" s="5">
        <v>5</v>
      </c>
      <c r="C21" s="5">
        <v>4.0300000000000002E-2</v>
      </c>
      <c r="D21" s="16">
        <v>5.8700000000000002E-2</v>
      </c>
      <c r="E21" s="16">
        <f t="shared" si="0"/>
        <v>9.9000000000000005E-2</v>
      </c>
      <c r="F21" s="96">
        <v>2.7300000000000001E-2</v>
      </c>
      <c r="I21" s="73" t="s">
        <v>22</v>
      </c>
      <c r="J21" s="113">
        <v>7.9480000000000009E-2</v>
      </c>
      <c r="K21" s="113">
        <v>0.22832</v>
      </c>
      <c r="L21" s="113">
        <v>0.30779999999999996</v>
      </c>
      <c r="M21" s="113">
        <v>3.3746362766970878E-2</v>
      </c>
      <c r="N21" s="113">
        <v>8.6152521727457299E-2</v>
      </c>
      <c r="O21" s="113">
        <v>0.11015166816712313</v>
      </c>
      <c r="P21" s="113">
        <v>1.5091832228062955E-2</v>
      </c>
      <c r="Q21" s="113">
        <v>3.8528579003124425E-2</v>
      </c>
      <c r="R21" s="114">
        <v>4.9261323571337397E-2</v>
      </c>
      <c r="S21" s="115">
        <v>7.4939999999999993E-2</v>
      </c>
      <c r="T21" s="113">
        <v>3.2237059419246053E-2</v>
      </c>
      <c r="U21" s="116">
        <v>1.4416851251226813E-2</v>
      </c>
    </row>
    <row r="22" spans="1:21" ht="15.75" thickBot="1" x14ac:dyDescent="0.3">
      <c r="A22" s="186" t="s">
        <v>424</v>
      </c>
      <c r="B22" s="5">
        <v>1</v>
      </c>
      <c r="C22" s="5">
        <v>0.1517</v>
      </c>
      <c r="D22" s="16">
        <v>0.22550000000000001</v>
      </c>
      <c r="E22" s="16">
        <f t="shared" si="0"/>
        <v>0.37719999999999998</v>
      </c>
      <c r="F22" s="96">
        <v>7.5300000000000006E-2</v>
      </c>
      <c r="I22" s="74" t="s">
        <v>23</v>
      </c>
      <c r="J22" s="117">
        <v>0.10421999999999998</v>
      </c>
      <c r="K22" s="117">
        <v>0.24328</v>
      </c>
      <c r="L22" s="117">
        <v>0.34749999999999998</v>
      </c>
      <c r="M22" s="117">
        <v>3.7302171518559142E-2</v>
      </c>
      <c r="N22" s="117">
        <v>0.10637813215130265</v>
      </c>
      <c r="O22" s="117">
        <v>0.13712029390283564</v>
      </c>
      <c r="P22" s="117">
        <v>1.668203824477096E-2</v>
      </c>
      <c r="Q22" s="117">
        <v>4.7573746961953732E-2</v>
      </c>
      <c r="R22" s="118">
        <v>6.1322059652298089E-2</v>
      </c>
      <c r="S22" s="119">
        <v>8.5100000000000009E-2</v>
      </c>
      <c r="T22" s="117">
        <v>2.5071198615144018E-2</v>
      </c>
      <c r="U22" s="120">
        <v>1.1212180876172121E-2</v>
      </c>
    </row>
    <row r="23" spans="1:21" x14ac:dyDescent="0.25">
      <c r="A23" s="186"/>
      <c r="B23" s="5">
        <v>2</v>
      </c>
      <c r="C23" s="5">
        <v>0.15210000000000001</v>
      </c>
      <c r="D23" s="16">
        <v>0.36930000000000002</v>
      </c>
      <c r="E23" s="16">
        <f t="shared" si="0"/>
        <v>0.52140000000000009</v>
      </c>
      <c r="F23" s="96">
        <v>9.2200000000000004E-2</v>
      </c>
    </row>
    <row r="24" spans="1:21" x14ac:dyDescent="0.25">
      <c r="A24" s="186"/>
      <c r="B24" s="5">
        <v>3</v>
      </c>
      <c r="C24" s="5">
        <v>0.1263</v>
      </c>
      <c r="D24" s="16">
        <v>0.17219999999999999</v>
      </c>
      <c r="E24" s="16">
        <f t="shared" si="0"/>
        <v>0.29849999999999999</v>
      </c>
      <c r="F24" s="96">
        <v>6.9500000000000006E-2</v>
      </c>
    </row>
    <row r="25" spans="1:21" x14ac:dyDescent="0.25">
      <c r="A25" s="186"/>
      <c r="B25" s="5">
        <v>4</v>
      </c>
      <c r="C25" s="5">
        <v>0.1391</v>
      </c>
      <c r="D25" s="16">
        <v>0.16980000000000001</v>
      </c>
      <c r="E25" s="16">
        <f t="shared" si="0"/>
        <v>0.30890000000000001</v>
      </c>
      <c r="F25" s="96">
        <v>6.8500000000000005E-2</v>
      </c>
    </row>
    <row r="26" spans="1:21" x14ac:dyDescent="0.25">
      <c r="A26" s="186"/>
      <c r="B26" s="5">
        <v>5</v>
      </c>
      <c r="C26" s="5">
        <v>8.6499999999999994E-2</v>
      </c>
      <c r="D26" s="16">
        <v>0.13689999999999999</v>
      </c>
      <c r="E26" s="16">
        <f t="shared" si="0"/>
        <v>0.22339999999999999</v>
      </c>
      <c r="F26" s="96">
        <v>2.87E-2</v>
      </c>
    </row>
    <row r="27" spans="1:21" x14ac:dyDescent="0.25">
      <c r="A27" s="186" t="s">
        <v>425</v>
      </c>
      <c r="B27" s="5">
        <v>1</v>
      </c>
      <c r="C27" s="5">
        <v>3.7600000000000001E-2</v>
      </c>
      <c r="D27" s="16">
        <v>0.1537</v>
      </c>
      <c r="E27" s="16">
        <f t="shared" si="0"/>
        <v>0.1913</v>
      </c>
      <c r="F27" s="96">
        <v>6.1899999999999997E-2</v>
      </c>
    </row>
    <row r="28" spans="1:21" x14ac:dyDescent="0.25">
      <c r="A28" s="186"/>
      <c r="B28" s="5">
        <v>2</v>
      </c>
      <c r="C28" s="5">
        <v>6.7000000000000004E-2</v>
      </c>
      <c r="D28" s="16">
        <v>0.155</v>
      </c>
      <c r="E28" s="16">
        <f t="shared" si="0"/>
        <v>0.222</v>
      </c>
      <c r="F28" s="96">
        <v>6.6100000000000006E-2</v>
      </c>
    </row>
    <row r="29" spans="1:21" x14ac:dyDescent="0.25">
      <c r="A29" s="186"/>
      <c r="B29" s="5">
        <v>3</v>
      </c>
      <c r="C29" s="5">
        <v>8.6800000000000002E-2</v>
      </c>
      <c r="D29" s="16">
        <v>0.1195</v>
      </c>
      <c r="E29" s="16">
        <f t="shared" si="0"/>
        <v>0.20629999999999998</v>
      </c>
      <c r="F29" s="96">
        <v>4.2500000000000003E-2</v>
      </c>
    </row>
    <row r="30" spans="1:21" x14ac:dyDescent="0.25">
      <c r="A30" s="186"/>
      <c r="B30" s="22">
        <v>4</v>
      </c>
      <c r="C30" s="22">
        <v>3.0200000000000001E-2</v>
      </c>
      <c r="D30" s="23">
        <v>0.02</v>
      </c>
      <c r="E30" s="23">
        <f t="shared" si="0"/>
        <v>5.0200000000000002E-2</v>
      </c>
      <c r="F30" s="22">
        <v>4.1999999999999997E-3</v>
      </c>
    </row>
    <row r="31" spans="1:21" x14ac:dyDescent="0.25">
      <c r="A31" s="186"/>
      <c r="B31" s="5">
        <v>5</v>
      </c>
      <c r="C31" s="5">
        <v>2.6800000000000001E-2</v>
      </c>
      <c r="D31" s="16">
        <v>8.4400000000000003E-2</v>
      </c>
      <c r="E31" s="16">
        <f t="shared" si="0"/>
        <v>0.11120000000000001</v>
      </c>
      <c r="F31" s="96">
        <v>2.52E-2</v>
      </c>
    </row>
    <row r="32" spans="1:21" x14ac:dyDescent="0.25">
      <c r="A32" s="186" t="s">
        <v>426</v>
      </c>
      <c r="B32" s="5">
        <v>1</v>
      </c>
      <c r="C32" s="5">
        <v>7.3599999999999999E-2</v>
      </c>
      <c r="D32" s="16">
        <v>0.1474</v>
      </c>
      <c r="E32" s="16">
        <f t="shared" si="0"/>
        <v>0.221</v>
      </c>
      <c r="F32" s="96">
        <v>6.2399999999999997E-2</v>
      </c>
    </row>
    <row r="33" spans="1:6" x14ac:dyDescent="0.25">
      <c r="A33" s="186"/>
      <c r="B33" s="5">
        <v>2</v>
      </c>
      <c r="C33" s="5">
        <v>0.10580000000000001</v>
      </c>
      <c r="D33" s="16">
        <v>0.248</v>
      </c>
      <c r="E33" s="16">
        <f t="shared" si="0"/>
        <v>0.3538</v>
      </c>
      <c r="F33" s="96">
        <v>9.0399999999999994E-2</v>
      </c>
    </row>
    <row r="34" spans="1:6" x14ac:dyDescent="0.25">
      <c r="A34" s="186"/>
      <c r="B34" s="5">
        <v>3</v>
      </c>
      <c r="C34" s="5">
        <v>6.6600000000000006E-2</v>
      </c>
      <c r="D34" s="16">
        <v>0.15509999999999999</v>
      </c>
      <c r="E34" s="16">
        <f t="shared" si="0"/>
        <v>0.22170000000000001</v>
      </c>
      <c r="F34" s="96">
        <v>4.2200000000000001E-2</v>
      </c>
    </row>
    <row r="35" spans="1:6" x14ac:dyDescent="0.25">
      <c r="A35" s="186"/>
      <c r="B35" s="5">
        <v>4</v>
      </c>
      <c r="C35" s="5">
        <v>5.4300000000000001E-2</v>
      </c>
      <c r="D35" s="16">
        <v>0.13300000000000001</v>
      </c>
      <c r="E35" s="16">
        <f t="shared" si="0"/>
        <v>0.18730000000000002</v>
      </c>
      <c r="F35" s="96">
        <v>4.1099999999999998E-2</v>
      </c>
    </row>
    <row r="36" spans="1:6" x14ac:dyDescent="0.25">
      <c r="A36" s="186"/>
      <c r="B36" s="5">
        <v>5</v>
      </c>
      <c r="C36" s="5">
        <v>7.5200000000000003E-2</v>
      </c>
      <c r="D36" s="16">
        <v>0.15659999999999999</v>
      </c>
      <c r="E36" s="16">
        <f t="shared" si="0"/>
        <v>0.23180000000000001</v>
      </c>
      <c r="F36" s="96">
        <v>4.4400000000000002E-2</v>
      </c>
    </row>
    <row r="37" spans="1:6" x14ac:dyDescent="0.25">
      <c r="A37" s="186" t="s">
        <v>427</v>
      </c>
      <c r="B37" s="5">
        <v>1</v>
      </c>
      <c r="C37" s="5">
        <v>5.1200000000000002E-2</v>
      </c>
      <c r="D37" s="16">
        <v>7.5200000000000003E-2</v>
      </c>
      <c r="E37" s="16">
        <f t="shared" si="0"/>
        <v>0.12640000000000001</v>
      </c>
      <c r="F37" s="96">
        <v>3.1600000000000003E-2</v>
      </c>
    </row>
    <row r="38" spans="1:6" x14ac:dyDescent="0.25">
      <c r="A38" s="186"/>
      <c r="B38" s="5">
        <v>2</v>
      </c>
      <c r="C38" s="5">
        <v>5.8400000000000001E-2</v>
      </c>
      <c r="D38" s="16">
        <v>7.7600000000000002E-2</v>
      </c>
      <c r="E38" s="16">
        <f t="shared" si="0"/>
        <v>0.13600000000000001</v>
      </c>
      <c r="F38" s="96">
        <v>3.5200000000000002E-2</v>
      </c>
    </row>
    <row r="39" spans="1:6" x14ac:dyDescent="0.25">
      <c r="A39" s="186"/>
      <c r="B39" s="5">
        <v>3</v>
      </c>
      <c r="C39" s="5">
        <v>3.7199999999999997E-2</v>
      </c>
      <c r="D39" s="16">
        <v>0.19600000000000001</v>
      </c>
      <c r="E39" s="16">
        <f t="shared" si="0"/>
        <v>0.23320000000000002</v>
      </c>
      <c r="F39" s="96">
        <v>5.6500000000000002E-2</v>
      </c>
    </row>
    <row r="40" spans="1:6" x14ac:dyDescent="0.25">
      <c r="A40" s="186"/>
      <c r="B40" s="5">
        <v>4</v>
      </c>
      <c r="C40" s="5">
        <v>6.7000000000000004E-2</v>
      </c>
      <c r="D40" s="16">
        <v>0.11119999999999999</v>
      </c>
      <c r="E40" s="16">
        <f t="shared" si="0"/>
        <v>0.1782</v>
      </c>
      <c r="F40" s="96">
        <v>4.4499999999999998E-2</v>
      </c>
    </row>
    <row r="41" spans="1:6" x14ac:dyDescent="0.25">
      <c r="A41" s="186"/>
      <c r="B41" s="5">
        <v>5</v>
      </c>
      <c r="C41" s="5">
        <v>3.3050000000000003E-2</v>
      </c>
      <c r="D41" s="16">
        <v>5.6000000000000001E-2</v>
      </c>
      <c r="E41" s="16">
        <f t="shared" si="0"/>
        <v>8.9050000000000004E-2</v>
      </c>
      <c r="F41" s="96">
        <v>2.5499999999999998E-2</v>
      </c>
    </row>
    <row r="42" spans="1:6" x14ac:dyDescent="0.25">
      <c r="A42" s="186" t="s">
        <v>428</v>
      </c>
      <c r="B42" s="5">
        <v>1</v>
      </c>
      <c r="C42" s="5">
        <v>6.5600000000000006E-2</v>
      </c>
      <c r="D42" s="16">
        <v>0.187</v>
      </c>
      <c r="E42" s="16">
        <f t="shared" si="0"/>
        <v>0.25259999999999999</v>
      </c>
      <c r="F42" s="96">
        <v>5.6599999999999998E-2</v>
      </c>
    </row>
    <row r="43" spans="1:6" x14ac:dyDescent="0.25">
      <c r="A43" s="186"/>
      <c r="B43" s="5">
        <v>2</v>
      </c>
      <c r="C43" s="5">
        <v>8.8200000000000001E-2</v>
      </c>
      <c r="D43" s="16">
        <v>0.17949999999999999</v>
      </c>
      <c r="E43" s="16">
        <f t="shared" si="0"/>
        <v>0.26769999999999999</v>
      </c>
      <c r="F43" s="96">
        <v>5.6599999999999998E-2</v>
      </c>
    </row>
    <row r="44" spans="1:6" x14ac:dyDescent="0.25">
      <c r="A44" s="186"/>
      <c r="B44" s="5">
        <v>3</v>
      </c>
      <c r="C44" s="5">
        <v>8.0799999999999997E-2</v>
      </c>
      <c r="D44" s="16">
        <v>0.20280000000000001</v>
      </c>
      <c r="E44" s="16">
        <f t="shared" si="0"/>
        <v>0.28360000000000002</v>
      </c>
      <c r="F44" s="96">
        <v>4.2500000000000003E-2</v>
      </c>
    </row>
    <row r="45" spans="1:6" x14ac:dyDescent="0.25">
      <c r="A45" s="186"/>
      <c r="B45" s="5">
        <v>4</v>
      </c>
      <c r="C45" s="5">
        <v>7.3400000000000007E-2</v>
      </c>
      <c r="D45" s="16">
        <v>0.15870000000000001</v>
      </c>
      <c r="E45" s="16">
        <f t="shared" si="0"/>
        <v>0.23210000000000003</v>
      </c>
      <c r="F45" s="96">
        <v>4.8000000000000001E-2</v>
      </c>
    </row>
    <row r="46" spans="1:6" x14ac:dyDescent="0.25">
      <c r="A46" s="186"/>
      <c r="B46" s="5">
        <v>5</v>
      </c>
      <c r="C46" s="5">
        <v>7.9000000000000001E-2</v>
      </c>
      <c r="D46" s="16">
        <v>0.17449999999999999</v>
      </c>
      <c r="E46" s="16">
        <f t="shared" si="0"/>
        <v>0.2535</v>
      </c>
      <c r="F46" s="96">
        <v>3.0599999999999999E-2</v>
      </c>
    </row>
    <row r="47" spans="1:6" x14ac:dyDescent="0.25">
      <c r="A47" s="185" t="s">
        <v>429</v>
      </c>
      <c r="B47" s="5">
        <v>1</v>
      </c>
      <c r="C47" s="5">
        <v>7.4099999999999999E-2</v>
      </c>
      <c r="D47" s="16">
        <v>0.2626</v>
      </c>
      <c r="E47" s="16">
        <f t="shared" si="0"/>
        <v>0.3367</v>
      </c>
      <c r="F47" s="96">
        <v>6.5000000000000002E-2</v>
      </c>
    </row>
    <row r="48" spans="1:6" x14ac:dyDescent="0.25">
      <c r="A48" s="185"/>
      <c r="B48" s="5">
        <v>2</v>
      </c>
      <c r="C48" s="5">
        <v>7.7600000000000002E-2</v>
      </c>
      <c r="D48" s="16">
        <v>0.24030000000000001</v>
      </c>
      <c r="E48" s="16">
        <f t="shared" si="0"/>
        <v>0.31790000000000002</v>
      </c>
      <c r="F48" s="96">
        <v>5.5399999999999998E-2</v>
      </c>
    </row>
    <row r="49" spans="1:6" x14ac:dyDescent="0.25">
      <c r="A49" s="185"/>
      <c r="B49" s="5">
        <v>3</v>
      </c>
      <c r="C49" s="5">
        <v>5.8500000000000003E-2</v>
      </c>
      <c r="D49" s="16">
        <v>0.1895</v>
      </c>
      <c r="E49" s="16">
        <f t="shared" si="0"/>
        <v>0.248</v>
      </c>
      <c r="F49" s="96">
        <v>5.7000000000000002E-2</v>
      </c>
    </row>
    <row r="50" spans="1:6" x14ac:dyDescent="0.25">
      <c r="A50" s="185"/>
      <c r="B50" s="5">
        <v>4</v>
      </c>
      <c r="C50" s="5">
        <v>5.5500000000000001E-2</v>
      </c>
      <c r="D50" s="16">
        <v>9.06E-2</v>
      </c>
      <c r="E50" s="16">
        <f t="shared" si="0"/>
        <v>0.14610000000000001</v>
      </c>
      <c r="F50" s="96">
        <v>3.3099999999999997E-2</v>
      </c>
    </row>
    <row r="51" spans="1:6" x14ac:dyDescent="0.25">
      <c r="A51" s="185"/>
      <c r="B51" s="5">
        <v>5</v>
      </c>
      <c r="C51" s="5">
        <v>9.2299999999999993E-2</v>
      </c>
      <c r="D51" s="16">
        <v>0.1394</v>
      </c>
      <c r="E51" s="16">
        <f t="shared" si="0"/>
        <v>0.23169999999999999</v>
      </c>
      <c r="F51" s="96">
        <v>8.0500000000000002E-2</v>
      </c>
    </row>
    <row r="52" spans="1:6" x14ac:dyDescent="0.25">
      <c r="A52" s="185" t="s">
        <v>430</v>
      </c>
      <c r="B52" s="5">
        <v>1</v>
      </c>
      <c r="C52" s="5">
        <v>6.5000000000000002E-2</v>
      </c>
      <c r="D52" s="16">
        <v>0.16930000000000001</v>
      </c>
      <c r="E52" s="16">
        <f t="shared" si="0"/>
        <v>0.23430000000000001</v>
      </c>
      <c r="F52" s="96">
        <v>4.1200000000000001E-2</v>
      </c>
    </row>
    <row r="53" spans="1:6" x14ac:dyDescent="0.25">
      <c r="A53" s="185"/>
      <c r="B53" s="5">
        <v>2</v>
      </c>
      <c r="C53" s="5">
        <v>5.5399999999999998E-2</v>
      </c>
      <c r="D53" s="16">
        <v>0.14249999999999999</v>
      </c>
      <c r="E53" s="16">
        <f t="shared" si="0"/>
        <v>0.19789999999999999</v>
      </c>
      <c r="F53" s="96">
        <v>4.7600000000000003E-2</v>
      </c>
    </row>
    <row r="54" spans="1:6" x14ac:dyDescent="0.25">
      <c r="A54" s="185"/>
      <c r="B54" s="5">
        <v>3</v>
      </c>
      <c r="C54" s="5">
        <v>7.5399999999999995E-2</v>
      </c>
      <c r="D54" s="16">
        <v>0.22040000000000001</v>
      </c>
      <c r="E54" s="16">
        <f t="shared" si="0"/>
        <v>0.29580000000000001</v>
      </c>
      <c r="F54" s="96">
        <v>7.2999999999999995E-2</v>
      </c>
    </row>
    <row r="55" spans="1:6" x14ac:dyDescent="0.25">
      <c r="A55" s="185"/>
      <c r="B55" s="5">
        <v>4</v>
      </c>
      <c r="C55" s="5">
        <v>5.9799999999999999E-2</v>
      </c>
      <c r="D55" s="16">
        <v>0.17599999999999999</v>
      </c>
      <c r="E55" s="16">
        <f t="shared" si="0"/>
        <v>0.23579999999999998</v>
      </c>
      <c r="F55" s="96">
        <v>7.3400000000000007E-2</v>
      </c>
    </row>
    <row r="56" spans="1:6" x14ac:dyDescent="0.25">
      <c r="A56" s="185"/>
      <c r="B56" s="5">
        <v>5</v>
      </c>
      <c r="C56" s="5">
        <v>8.2799999999999999E-2</v>
      </c>
      <c r="D56" s="16">
        <v>0.24060000000000001</v>
      </c>
      <c r="E56" s="16">
        <f t="shared" si="0"/>
        <v>0.32340000000000002</v>
      </c>
      <c r="F56" s="96">
        <v>6.7699999999999996E-2</v>
      </c>
    </row>
    <row r="57" spans="1:6" x14ac:dyDescent="0.25">
      <c r="A57" s="185" t="s">
        <v>431</v>
      </c>
      <c r="B57" s="5">
        <v>1</v>
      </c>
      <c r="C57" s="5">
        <v>4.6600000000000003E-2</v>
      </c>
      <c r="D57" s="16">
        <v>6.9900000000000004E-2</v>
      </c>
      <c r="E57" s="16">
        <f t="shared" si="0"/>
        <v>0.11650000000000001</v>
      </c>
      <c r="F57" s="96">
        <v>3.8399999999999997E-2</v>
      </c>
    </row>
    <row r="58" spans="1:6" x14ac:dyDescent="0.25">
      <c r="A58" s="185"/>
      <c r="B58" s="5">
        <v>2</v>
      </c>
      <c r="C58" s="5">
        <v>6.2899999999999998E-2</v>
      </c>
      <c r="D58" s="16">
        <v>7.7899999999999997E-2</v>
      </c>
      <c r="E58" s="16">
        <f t="shared" si="0"/>
        <v>0.14079999999999998</v>
      </c>
      <c r="F58" s="96">
        <v>4.2200000000000001E-2</v>
      </c>
    </row>
    <row r="59" spans="1:6" x14ac:dyDescent="0.25">
      <c r="A59" s="185"/>
      <c r="B59" s="5">
        <v>3</v>
      </c>
      <c r="C59" s="5">
        <v>6.0199999999999997E-2</v>
      </c>
      <c r="D59" s="16">
        <v>0.1434</v>
      </c>
      <c r="E59" s="16">
        <f t="shared" si="0"/>
        <v>0.2036</v>
      </c>
      <c r="F59" s="96">
        <v>5.0999999999999997E-2</v>
      </c>
    </row>
    <row r="60" spans="1:6" x14ac:dyDescent="0.25">
      <c r="A60" s="185"/>
      <c r="B60" s="5">
        <v>4</v>
      </c>
      <c r="C60" s="5">
        <v>3.0200000000000001E-2</v>
      </c>
      <c r="D60" s="16">
        <v>4.2900000000000001E-2</v>
      </c>
      <c r="E60" s="16">
        <f t="shared" si="0"/>
        <v>7.3099999999999998E-2</v>
      </c>
      <c r="F60" s="96">
        <v>3.4099999999999998E-2</v>
      </c>
    </row>
    <row r="61" spans="1:6" x14ac:dyDescent="0.25">
      <c r="A61" s="185"/>
      <c r="B61" s="5">
        <v>5</v>
      </c>
      <c r="C61" s="5">
        <v>3.9E-2</v>
      </c>
      <c r="D61" s="16">
        <v>4.9399999999999999E-2</v>
      </c>
      <c r="E61" s="16">
        <f t="shared" si="0"/>
        <v>8.8400000000000006E-2</v>
      </c>
      <c r="F61" s="96">
        <v>5.1999999999999998E-2</v>
      </c>
    </row>
    <row r="62" spans="1:6" x14ac:dyDescent="0.25">
      <c r="A62" s="185" t="s">
        <v>435</v>
      </c>
      <c r="B62" s="5">
        <v>1</v>
      </c>
      <c r="C62" s="5">
        <v>0.11890000000000001</v>
      </c>
      <c r="D62" s="16">
        <v>0.33179999999999998</v>
      </c>
      <c r="E62" s="16">
        <f t="shared" ref="E62:E91" si="1">SUM(C62:D62)</f>
        <v>0.45069999999999999</v>
      </c>
      <c r="F62" s="96">
        <v>8.1699999999999995E-2</v>
      </c>
    </row>
    <row r="63" spans="1:6" x14ac:dyDescent="0.25">
      <c r="A63" s="185"/>
      <c r="B63" s="5">
        <v>2</v>
      </c>
      <c r="C63" s="5">
        <v>0.1479</v>
      </c>
      <c r="D63" s="16">
        <v>0.42409999999999998</v>
      </c>
      <c r="E63" s="16">
        <f t="shared" si="1"/>
        <v>0.57199999999999995</v>
      </c>
      <c r="F63" s="96">
        <v>9.5699999999999993E-2</v>
      </c>
    </row>
    <row r="64" spans="1:6" x14ac:dyDescent="0.25">
      <c r="A64" s="185"/>
      <c r="B64" s="5">
        <v>3</v>
      </c>
      <c r="C64" s="5">
        <v>0.15190000000000001</v>
      </c>
      <c r="D64" s="16">
        <v>0.37380000000000002</v>
      </c>
      <c r="E64" s="16">
        <f t="shared" si="1"/>
        <v>0.52570000000000006</v>
      </c>
      <c r="F64" s="96">
        <v>8.7400000000000005E-2</v>
      </c>
    </row>
    <row r="65" spans="1:6" x14ac:dyDescent="0.25">
      <c r="A65" s="185"/>
      <c r="B65" s="5">
        <v>4</v>
      </c>
      <c r="C65" s="5">
        <v>8.6900000000000005E-2</v>
      </c>
      <c r="D65" s="16">
        <v>0.21579999999999999</v>
      </c>
      <c r="E65" s="16">
        <f t="shared" si="1"/>
        <v>0.30269999999999997</v>
      </c>
      <c r="F65" s="96">
        <v>3.8199999999999998E-2</v>
      </c>
    </row>
    <row r="66" spans="1:6" x14ac:dyDescent="0.25">
      <c r="A66" s="185"/>
      <c r="B66" s="5">
        <v>5</v>
      </c>
      <c r="C66" s="5">
        <v>0.17419999999999999</v>
      </c>
      <c r="D66" s="16">
        <v>0.31659999999999999</v>
      </c>
      <c r="E66" s="16">
        <f t="shared" si="1"/>
        <v>0.49080000000000001</v>
      </c>
      <c r="F66" s="96">
        <v>7.6399999999999996E-2</v>
      </c>
    </row>
    <row r="67" spans="1:6" x14ac:dyDescent="0.25">
      <c r="A67" s="185" t="s">
        <v>436</v>
      </c>
      <c r="B67" s="5">
        <v>1</v>
      </c>
      <c r="C67" s="5">
        <v>8.0100000000000005E-2</v>
      </c>
      <c r="D67" s="16">
        <v>0.22259999999999999</v>
      </c>
      <c r="E67" s="16">
        <f t="shared" si="1"/>
        <v>0.30269999999999997</v>
      </c>
      <c r="F67" s="96">
        <v>8.7999999999999995E-2</v>
      </c>
    </row>
    <row r="68" spans="1:6" x14ac:dyDescent="0.25">
      <c r="A68" s="185"/>
      <c r="B68" s="5">
        <v>2</v>
      </c>
      <c r="C68" s="5">
        <v>0.11559999999999999</v>
      </c>
      <c r="D68" s="16">
        <v>0.26190000000000002</v>
      </c>
      <c r="E68" s="16">
        <f t="shared" si="1"/>
        <v>0.3775</v>
      </c>
      <c r="F68" s="96">
        <v>6.2399999999999997E-2</v>
      </c>
    </row>
    <row r="69" spans="1:6" x14ac:dyDescent="0.25">
      <c r="A69" s="185"/>
      <c r="B69" s="5">
        <v>3</v>
      </c>
      <c r="C69" s="5">
        <v>9.8500000000000004E-2</v>
      </c>
      <c r="D69" s="16">
        <v>0.27600000000000002</v>
      </c>
      <c r="E69" s="16">
        <f t="shared" si="1"/>
        <v>0.37450000000000006</v>
      </c>
      <c r="F69" s="96">
        <v>8.9300000000000004E-2</v>
      </c>
    </row>
    <row r="70" spans="1:6" x14ac:dyDescent="0.25">
      <c r="A70" s="185"/>
      <c r="B70" s="5">
        <v>4</v>
      </c>
      <c r="C70" s="5">
        <v>4.3200000000000002E-2</v>
      </c>
      <c r="D70" s="16">
        <v>0.13869999999999999</v>
      </c>
      <c r="E70" s="16">
        <f t="shared" si="1"/>
        <v>0.18190000000000001</v>
      </c>
      <c r="F70" s="96">
        <v>3.95E-2</v>
      </c>
    </row>
    <row r="71" spans="1:6" x14ac:dyDescent="0.25">
      <c r="A71" s="185"/>
      <c r="B71" s="5">
        <v>5</v>
      </c>
      <c r="C71" s="5">
        <v>8.4900000000000003E-2</v>
      </c>
      <c r="D71" s="16">
        <v>7.8E-2</v>
      </c>
      <c r="E71" s="16">
        <f t="shared" si="1"/>
        <v>0.16289999999999999</v>
      </c>
      <c r="F71" s="96">
        <v>8.3199999999999996E-2</v>
      </c>
    </row>
    <row r="72" spans="1:6" x14ac:dyDescent="0.25">
      <c r="A72" s="185" t="s">
        <v>437</v>
      </c>
      <c r="B72" s="5">
        <v>1</v>
      </c>
      <c r="C72" s="5">
        <v>6.4399999999999999E-2</v>
      </c>
      <c r="D72" s="16">
        <v>9.7799999999999998E-2</v>
      </c>
      <c r="E72" s="16">
        <f t="shared" si="1"/>
        <v>0.16220000000000001</v>
      </c>
      <c r="F72" s="96">
        <v>6.5100000000000005E-2</v>
      </c>
    </row>
    <row r="73" spans="1:6" x14ac:dyDescent="0.25">
      <c r="A73" s="185"/>
      <c r="B73" s="5">
        <v>2</v>
      </c>
      <c r="C73" s="5">
        <v>6.4000000000000001E-2</v>
      </c>
      <c r="D73" s="16">
        <v>0.22339999999999999</v>
      </c>
      <c r="E73" s="16">
        <f t="shared" si="1"/>
        <v>0.28739999999999999</v>
      </c>
      <c r="F73" s="96">
        <v>9.2299999999999993E-2</v>
      </c>
    </row>
    <row r="74" spans="1:6" x14ac:dyDescent="0.25">
      <c r="A74" s="185"/>
      <c r="B74" s="5">
        <v>3</v>
      </c>
      <c r="C74" s="5">
        <v>5.1400000000000001E-2</v>
      </c>
      <c r="D74" s="16">
        <v>0.1996</v>
      </c>
      <c r="E74" s="16">
        <f t="shared" si="1"/>
        <v>0.251</v>
      </c>
      <c r="F74" s="96">
        <v>0.05</v>
      </c>
    </row>
    <row r="75" spans="1:6" x14ac:dyDescent="0.25">
      <c r="A75" s="185"/>
      <c r="B75" s="5">
        <v>4</v>
      </c>
      <c r="C75" s="5">
        <v>7.7600000000000002E-2</v>
      </c>
      <c r="D75" s="16">
        <v>0.22339999999999999</v>
      </c>
      <c r="E75" s="16">
        <f t="shared" si="1"/>
        <v>0.30099999999999999</v>
      </c>
      <c r="F75" s="96">
        <v>7.8200000000000006E-2</v>
      </c>
    </row>
    <row r="76" spans="1:6" x14ac:dyDescent="0.25">
      <c r="A76" s="185"/>
      <c r="B76" s="5">
        <v>5</v>
      </c>
      <c r="C76" s="5">
        <v>0.1119</v>
      </c>
      <c r="D76" s="16">
        <v>0.24340000000000001</v>
      </c>
      <c r="E76" s="16">
        <f t="shared" si="1"/>
        <v>0.3553</v>
      </c>
      <c r="F76" s="96">
        <v>8.8800000000000004E-2</v>
      </c>
    </row>
    <row r="77" spans="1:6" x14ac:dyDescent="0.25">
      <c r="A77" s="185" t="s">
        <v>432</v>
      </c>
      <c r="B77" s="5">
        <v>1</v>
      </c>
      <c r="C77" s="5">
        <v>8.8999999999999996E-2</v>
      </c>
      <c r="D77" s="16">
        <v>0.2863</v>
      </c>
      <c r="E77" s="16">
        <f t="shared" si="1"/>
        <v>0.37529999999999997</v>
      </c>
      <c r="F77" s="96">
        <v>0.1807</v>
      </c>
    </row>
    <row r="78" spans="1:6" x14ac:dyDescent="0.25">
      <c r="A78" s="185"/>
      <c r="B78" s="5">
        <v>2</v>
      </c>
      <c r="C78" s="5">
        <v>0.1022</v>
      </c>
      <c r="D78" s="16">
        <v>0.28739999999999999</v>
      </c>
      <c r="E78" s="16">
        <f t="shared" si="1"/>
        <v>0.3896</v>
      </c>
      <c r="F78" s="96">
        <v>0.1061</v>
      </c>
    </row>
    <row r="79" spans="1:6" x14ac:dyDescent="0.25">
      <c r="A79" s="185"/>
      <c r="B79" s="5">
        <v>3</v>
      </c>
      <c r="C79" s="5">
        <v>5.3499999999999999E-2</v>
      </c>
      <c r="D79" s="16">
        <v>0.2001</v>
      </c>
      <c r="E79" s="16">
        <f t="shared" si="1"/>
        <v>0.25359999999999999</v>
      </c>
      <c r="F79" s="96">
        <v>6.6199999999999995E-2</v>
      </c>
    </row>
    <row r="80" spans="1:6" x14ac:dyDescent="0.25">
      <c r="A80" s="185"/>
      <c r="B80" s="5">
        <v>4</v>
      </c>
      <c r="C80" s="5">
        <f>0.0656+0.0231</f>
        <v>8.8700000000000001E-2</v>
      </c>
      <c r="D80" s="16">
        <v>0.15160000000000001</v>
      </c>
      <c r="E80" s="16">
        <f t="shared" si="1"/>
        <v>0.24030000000000001</v>
      </c>
      <c r="F80" s="96">
        <v>5.7599999999999998E-2</v>
      </c>
    </row>
    <row r="81" spans="1:6" x14ac:dyDescent="0.25">
      <c r="A81" s="185"/>
      <c r="B81" s="5">
        <v>5</v>
      </c>
      <c r="C81" s="5">
        <v>0.1087</v>
      </c>
      <c r="D81" s="16">
        <v>0.18160000000000001</v>
      </c>
      <c r="E81" s="16">
        <f t="shared" si="1"/>
        <v>0.2903</v>
      </c>
      <c r="F81" s="96">
        <v>7.2099999999999997E-2</v>
      </c>
    </row>
    <row r="82" spans="1:6" x14ac:dyDescent="0.25">
      <c r="A82" s="185" t="s">
        <v>433</v>
      </c>
      <c r="B82" s="5">
        <v>1</v>
      </c>
      <c r="C82" s="5">
        <v>5.4100000000000002E-2</v>
      </c>
      <c r="D82" s="16">
        <v>0.2235</v>
      </c>
      <c r="E82" s="16">
        <f t="shared" si="1"/>
        <v>0.27760000000000001</v>
      </c>
      <c r="F82" s="96">
        <v>5.5500000000000001E-2</v>
      </c>
    </row>
    <row r="83" spans="1:6" x14ac:dyDescent="0.25">
      <c r="A83" s="185"/>
      <c r="B83" s="5">
        <v>2</v>
      </c>
      <c r="C83" s="5">
        <v>8.9300000000000004E-2</v>
      </c>
      <c r="D83" s="16">
        <v>0.21879999999999999</v>
      </c>
      <c r="E83" s="16">
        <f t="shared" si="1"/>
        <v>0.30809999999999998</v>
      </c>
      <c r="F83" s="96">
        <v>6.25E-2</v>
      </c>
    </row>
    <row r="84" spans="1:6" x14ac:dyDescent="0.25">
      <c r="A84" s="185"/>
      <c r="B84" s="5">
        <v>3</v>
      </c>
      <c r="C84" s="5">
        <v>0.1021</v>
      </c>
      <c r="D84" s="16">
        <v>0.2702</v>
      </c>
      <c r="E84" s="16">
        <f t="shared" si="1"/>
        <v>0.37229999999999996</v>
      </c>
      <c r="F84" s="96">
        <v>5.8999999999999997E-2</v>
      </c>
    </row>
    <row r="85" spans="1:6" x14ac:dyDescent="0.25">
      <c r="A85" s="185"/>
      <c r="B85" s="5">
        <v>4</v>
      </c>
      <c r="C85" s="5">
        <v>5.7500000000000002E-2</v>
      </c>
      <c r="D85" s="16">
        <v>0.1966</v>
      </c>
      <c r="E85" s="16">
        <f t="shared" si="1"/>
        <v>0.25409999999999999</v>
      </c>
      <c r="F85" s="96">
        <v>7.1400000000000005E-2</v>
      </c>
    </row>
    <row r="86" spans="1:6" x14ac:dyDescent="0.25">
      <c r="A86" s="185"/>
      <c r="B86" s="5">
        <v>5</v>
      </c>
      <c r="C86" s="5">
        <v>8.6199999999999999E-2</v>
      </c>
      <c r="D86" s="16">
        <v>0.1908</v>
      </c>
      <c r="E86" s="16">
        <f t="shared" si="1"/>
        <v>0.27700000000000002</v>
      </c>
      <c r="F86" s="96">
        <v>6.83E-2</v>
      </c>
    </row>
    <row r="87" spans="1:6" x14ac:dyDescent="0.25">
      <c r="A87" s="185" t="s">
        <v>434</v>
      </c>
      <c r="B87" s="5">
        <v>1</v>
      </c>
      <c r="C87" s="5">
        <v>8.7499999999999994E-2</v>
      </c>
      <c r="D87" s="16">
        <v>0.19869999999999999</v>
      </c>
      <c r="E87" s="16">
        <f t="shared" si="1"/>
        <v>0.28620000000000001</v>
      </c>
      <c r="F87" s="96">
        <v>7.8200000000000006E-2</v>
      </c>
    </row>
    <row r="88" spans="1:6" x14ac:dyDescent="0.25">
      <c r="A88" s="185"/>
      <c r="B88" s="5">
        <v>2</v>
      </c>
      <c r="C88" s="5">
        <v>4.7600000000000003E-2</v>
      </c>
      <c r="D88" s="16">
        <v>0.16600000000000001</v>
      </c>
      <c r="E88" s="16">
        <f t="shared" si="1"/>
        <v>0.21360000000000001</v>
      </c>
      <c r="F88" s="96">
        <v>5.45E-2</v>
      </c>
    </row>
    <row r="89" spans="1:6" x14ac:dyDescent="0.25">
      <c r="A89" s="185"/>
      <c r="B89" s="5">
        <v>3</v>
      </c>
      <c r="C89" s="5">
        <v>8.1199999999999994E-2</v>
      </c>
      <c r="D89" s="16">
        <v>0.20580000000000001</v>
      </c>
      <c r="E89" s="16">
        <f t="shared" si="1"/>
        <v>0.28700000000000003</v>
      </c>
      <c r="F89" s="96">
        <v>6.59E-2</v>
      </c>
    </row>
    <row r="90" spans="1:6" x14ac:dyDescent="0.25">
      <c r="A90" s="185"/>
      <c r="B90" s="5">
        <v>4</v>
      </c>
      <c r="C90" s="5">
        <v>5.0599999999999999E-2</v>
      </c>
      <c r="D90" s="16">
        <v>0.1721</v>
      </c>
      <c r="E90" s="16">
        <f t="shared" si="1"/>
        <v>0.22270000000000001</v>
      </c>
      <c r="F90" s="96">
        <v>6.25E-2</v>
      </c>
    </row>
    <row r="91" spans="1:6" x14ac:dyDescent="0.25">
      <c r="A91" s="185"/>
      <c r="B91" s="5">
        <v>5</v>
      </c>
      <c r="C91" s="5">
        <v>3.49E-2</v>
      </c>
      <c r="D91" s="16">
        <v>0.1411</v>
      </c>
      <c r="E91" s="16">
        <f t="shared" si="1"/>
        <v>0.17599999999999999</v>
      </c>
      <c r="F91" s="96">
        <v>6.3299999999999995E-2</v>
      </c>
    </row>
    <row r="92" spans="1:6" x14ac:dyDescent="0.25">
      <c r="A92" s="185" t="s">
        <v>438</v>
      </c>
      <c r="B92" s="5">
        <v>1</v>
      </c>
      <c r="C92" s="5">
        <f>0.1251+0.0266</f>
        <v>0.1517</v>
      </c>
      <c r="D92" s="16">
        <v>0.32369999999999999</v>
      </c>
      <c r="E92" s="16">
        <f t="shared" ref="E92:E106" si="2">SUM(C92:D92)</f>
        <v>0.47539999999999999</v>
      </c>
      <c r="F92" s="96">
        <v>0.1021</v>
      </c>
    </row>
    <row r="93" spans="1:6" x14ac:dyDescent="0.25">
      <c r="A93" s="185"/>
      <c r="B93" s="5">
        <v>2</v>
      </c>
      <c r="C93" s="5">
        <f xml:space="preserve"> 0.0373+0.1757</f>
        <v>0.21299999999999999</v>
      </c>
      <c r="D93" s="16">
        <v>0.38229999999999997</v>
      </c>
      <c r="E93" s="16">
        <f t="shared" si="2"/>
        <v>0.59529999999999994</v>
      </c>
      <c r="F93" s="96">
        <v>0.1087</v>
      </c>
    </row>
    <row r="94" spans="1:6" x14ac:dyDescent="0.25">
      <c r="A94" s="185"/>
      <c r="B94" s="5">
        <v>3</v>
      </c>
      <c r="C94" s="5">
        <v>0.15559999999999999</v>
      </c>
      <c r="D94" s="16">
        <v>0.43719999999999998</v>
      </c>
      <c r="E94" s="16">
        <f t="shared" si="2"/>
        <v>0.59279999999999999</v>
      </c>
      <c r="F94" s="96">
        <v>0.12039999999999999</v>
      </c>
    </row>
    <row r="95" spans="1:6" x14ac:dyDescent="0.25">
      <c r="A95" s="185"/>
      <c r="B95" s="5">
        <v>4</v>
      </c>
      <c r="C95" s="5">
        <f>0.1709</f>
        <v>0.1709</v>
      </c>
      <c r="D95" s="16">
        <v>0.17349999999999999</v>
      </c>
      <c r="E95" s="16">
        <f t="shared" si="2"/>
        <v>0.34439999999999998</v>
      </c>
      <c r="F95" s="96">
        <v>0.17399999999999999</v>
      </c>
    </row>
    <row r="96" spans="1:6" x14ac:dyDescent="0.25">
      <c r="A96" s="185"/>
      <c r="B96" s="5">
        <v>5</v>
      </c>
      <c r="C96" s="5">
        <v>0.18340000000000001</v>
      </c>
      <c r="D96" s="16">
        <v>0.34920000000000001</v>
      </c>
      <c r="E96" s="16">
        <f t="shared" si="2"/>
        <v>0.53259999999999996</v>
      </c>
      <c r="F96" s="96">
        <v>0.1648</v>
      </c>
    </row>
    <row r="97" spans="1:6" x14ac:dyDescent="0.25">
      <c r="A97" s="185" t="s">
        <v>439</v>
      </c>
      <c r="B97" s="5">
        <v>1</v>
      </c>
      <c r="C97" s="5">
        <v>9.2899999999999996E-2</v>
      </c>
      <c r="D97" s="16">
        <v>0.27879999999999999</v>
      </c>
      <c r="E97" s="16">
        <f t="shared" si="2"/>
        <v>0.37169999999999997</v>
      </c>
      <c r="F97" s="96">
        <v>8.2299999999999998E-2</v>
      </c>
    </row>
    <row r="98" spans="1:6" x14ac:dyDescent="0.25">
      <c r="A98" s="185"/>
      <c r="B98" s="5">
        <v>2</v>
      </c>
      <c r="C98" s="5">
        <v>3.9399999999999998E-2</v>
      </c>
      <c r="D98" s="16">
        <v>0.1075</v>
      </c>
      <c r="E98" s="16">
        <f t="shared" si="2"/>
        <v>0.1469</v>
      </c>
      <c r="F98" s="96">
        <v>3.6499999999999998E-2</v>
      </c>
    </row>
    <row r="99" spans="1:6" x14ac:dyDescent="0.25">
      <c r="A99" s="185"/>
      <c r="B99" s="5">
        <v>3</v>
      </c>
      <c r="C99" s="5">
        <v>5.6399999999999999E-2</v>
      </c>
      <c r="D99" s="16">
        <v>0.29170000000000001</v>
      </c>
      <c r="E99" s="16">
        <f t="shared" si="2"/>
        <v>0.34810000000000002</v>
      </c>
      <c r="F99" s="96">
        <v>5.3900000000000003E-2</v>
      </c>
    </row>
    <row r="100" spans="1:6" x14ac:dyDescent="0.25">
      <c r="A100" s="185"/>
      <c r="B100" s="5">
        <v>4</v>
      </c>
      <c r="C100" s="5">
        <v>0.12670000000000001</v>
      </c>
      <c r="D100" s="16">
        <v>0.29699999999999999</v>
      </c>
      <c r="E100" s="16">
        <f t="shared" si="2"/>
        <v>0.42369999999999997</v>
      </c>
      <c r="F100" s="96">
        <v>0.12130000000000001</v>
      </c>
    </row>
    <row r="101" spans="1:6" x14ac:dyDescent="0.25">
      <c r="A101" s="185"/>
      <c r="B101" s="5">
        <v>5</v>
      </c>
      <c r="C101" s="5">
        <v>8.2000000000000003E-2</v>
      </c>
      <c r="D101" s="16">
        <v>0.1666</v>
      </c>
      <c r="E101" s="16">
        <f t="shared" si="2"/>
        <v>0.24859999999999999</v>
      </c>
      <c r="F101" s="96">
        <v>8.0699999999999994E-2</v>
      </c>
    </row>
    <row r="102" spans="1:6" x14ac:dyDescent="0.25">
      <c r="A102" s="185" t="s">
        <v>440</v>
      </c>
      <c r="B102" s="5">
        <v>1</v>
      </c>
      <c r="C102" s="5">
        <v>8.4500000000000006E-2</v>
      </c>
      <c r="D102" s="16">
        <f>0.2087+0.0607</f>
        <v>0.26939999999999997</v>
      </c>
      <c r="E102" s="16">
        <f t="shared" si="2"/>
        <v>0.35389999999999999</v>
      </c>
      <c r="F102" s="96">
        <v>7.0800000000000002E-2</v>
      </c>
    </row>
    <row r="103" spans="1:6" x14ac:dyDescent="0.25">
      <c r="A103" s="185"/>
      <c r="B103" s="5">
        <v>2</v>
      </c>
      <c r="C103" s="5">
        <v>0.14499999999999999</v>
      </c>
      <c r="D103" s="16">
        <v>0.40450000000000003</v>
      </c>
      <c r="E103" s="16">
        <f t="shared" si="2"/>
        <v>0.54949999999999999</v>
      </c>
      <c r="F103" s="96">
        <v>9.4700000000000006E-2</v>
      </c>
    </row>
    <row r="104" spans="1:6" x14ac:dyDescent="0.25">
      <c r="A104" s="185"/>
      <c r="B104" s="5">
        <v>3</v>
      </c>
      <c r="C104" s="5">
        <v>0.06</v>
      </c>
      <c r="D104" s="16">
        <v>0.12620000000000001</v>
      </c>
      <c r="E104" s="16">
        <f t="shared" si="2"/>
        <v>0.1862</v>
      </c>
      <c r="F104" s="96">
        <v>4.8500000000000001E-2</v>
      </c>
    </row>
    <row r="105" spans="1:6" x14ac:dyDescent="0.25">
      <c r="A105" s="185"/>
      <c r="B105" s="5">
        <v>4</v>
      </c>
      <c r="C105" s="5">
        <v>9.0399999999999994E-2</v>
      </c>
      <c r="D105" s="16">
        <v>0.1734</v>
      </c>
      <c r="E105" s="16">
        <f t="shared" si="2"/>
        <v>0.26379999999999998</v>
      </c>
      <c r="F105" s="96">
        <v>0.1022</v>
      </c>
    </row>
    <row r="106" spans="1:6" x14ac:dyDescent="0.25">
      <c r="A106" s="185"/>
      <c r="B106" s="5">
        <v>5</v>
      </c>
      <c r="C106" s="5">
        <v>0.14119999999999999</v>
      </c>
      <c r="D106" s="16">
        <v>0.2429</v>
      </c>
      <c r="E106" s="16">
        <f t="shared" si="2"/>
        <v>0.3841</v>
      </c>
      <c r="F106" s="96">
        <v>0.10929999999999999</v>
      </c>
    </row>
  </sheetData>
  <mergeCells count="21">
    <mergeCell ref="A52:A56"/>
    <mergeCell ref="A27:A31"/>
    <mergeCell ref="A32:A36"/>
    <mergeCell ref="A37:A41"/>
    <mergeCell ref="A42:A46"/>
    <mergeCell ref="A47:A51"/>
    <mergeCell ref="A2:A6"/>
    <mergeCell ref="A7:A11"/>
    <mergeCell ref="A12:A16"/>
    <mergeCell ref="A17:A21"/>
    <mergeCell ref="A22:A26"/>
    <mergeCell ref="A102:A106"/>
    <mergeCell ref="A77:A81"/>
    <mergeCell ref="A82:A86"/>
    <mergeCell ref="A87:A91"/>
    <mergeCell ref="A57:A61"/>
    <mergeCell ref="A62:A66"/>
    <mergeCell ref="A67:A71"/>
    <mergeCell ref="A72:A76"/>
    <mergeCell ref="A92:A96"/>
    <mergeCell ref="A97:A10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06"/>
  <sheetViews>
    <sheetView workbookViewId="0">
      <pane ySplit="1" topLeftCell="A69" activePane="bottomLeft" state="frozen"/>
      <selection pane="bottomLeft" activeCell="R15" sqref="R15"/>
    </sheetView>
  </sheetViews>
  <sheetFormatPr defaultRowHeight="15" x14ac:dyDescent="0.25"/>
  <cols>
    <col min="1" max="1" width="24.140625" bestFit="1" customWidth="1"/>
    <col min="2" max="2" width="12" style="200" bestFit="1" customWidth="1"/>
    <col min="3" max="3" width="12.7109375" style="200" bestFit="1" customWidth="1"/>
    <col min="4" max="8" width="12" style="200" bestFit="1" customWidth="1"/>
    <col min="9" max="9" width="12.7109375" style="200" bestFit="1" customWidth="1"/>
    <col min="10" max="10" width="12" style="200" bestFit="1" customWidth="1"/>
    <col min="11" max="11" width="12.7109375" style="200" bestFit="1" customWidth="1"/>
    <col min="12" max="13" width="12" style="200" bestFit="1" customWidth="1"/>
  </cols>
  <sheetData>
    <row r="1" spans="1:13" s="15" customFormat="1" x14ac:dyDescent="0.25">
      <c r="A1" s="15" t="s">
        <v>0</v>
      </c>
      <c r="B1" s="199" t="s">
        <v>218</v>
      </c>
      <c r="C1" s="199" t="s">
        <v>219</v>
      </c>
      <c r="D1" s="199" t="s">
        <v>25</v>
      </c>
      <c r="E1" s="199" t="s">
        <v>220</v>
      </c>
      <c r="F1" s="199" t="s">
        <v>221</v>
      </c>
      <c r="G1" s="199" t="s">
        <v>222</v>
      </c>
      <c r="H1" s="199" t="s">
        <v>223</v>
      </c>
      <c r="I1" s="199" t="s">
        <v>224</v>
      </c>
      <c r="J1" s="199" t="s">
        <v>225</v>
      </c>
      <c r="K1" s="199" t="s">
        <v>226</v>
      </c>
      <c r="L1" s="199" t="s">
        <v>227</v>
      </c>
      <c r="M1" s="199" t="s">
        <v>231</v>
      </c>
    </row>
    <row r="2" spans="1:13" x14ac:dyDescent="0.25">
      <c r="A2" t="s">
        <v>741</v>
      </c>
      <c r="B2" s="200">
        <v>19460.952910655495</v>
      </c>
      <c r="C2" s="200">
        <v>-0.24512331766146972</v>
      </c>
      <c r="D2" s="200">
        <v>90.739918429924401</v>
      </c>
      <c r="E2" s="200">
        <v>120.52946766109559</v>
      </c>
      <c r="F2" s="200">
        <v>54782.608656809913</v>
      </c>
      <c r="G2" s="200">
        <v>1811.9630877111254</v>
      </c>
      <c r="H2" s="200">
        <v>21.411389112231866</v>
      </c>
      <c r="I2" s="200">
        <v>0.89242681316442207</v>
      </c>
      <c r="J2" s="200">
        <v>2486.4363427304711</v>
      </c>
      <c r="K2" s="200">
        <v>3.8255324915355882</v>
      </c>
      <c r="L2" s="200">
        <v>52.36186233400916</v>
      </c>
      <c r="M2" s="200">
        <v>0.32234141385943577</v>
      </c>
    </row>
    <row r="3" spans="1:13" x14ac:dyDescent="0.25">
      <c r="A3" t="s">
        <v>742</v>
      </c>
      <c r="B3" s="200">
        <v>24451.302285388785</v>
      </c>
      <c r="C3" s="200">
        <v>0.29199131651146065</v>
      </c>
      <c r="D3" s="200">
        <v>71.211876505520564</v>
      </c>
      <c r="E3" s="200">
        <v>166.82590200147408</v>
      </c>
      <c r="F3" s="200">
        <v>59477.007361486445</v>
      </c>
      <c r="G3" s="200">
        <v>4101.7384664354431</v>
      </c>
      <c r="H3" s="200">
        <v>35.08055097908742</v>
      </c>
      <c r="I3" s="200">
        <v>0.36895592971367469</v>
      </c>
      <c r="J3" s="200">
        <v>2135.4785480090904</v>
      </c>
      <c r="K3" s="200">
        <v>0.89033572011894158</v>
      </c>
      <c r="L3" s="200">
        <v>57.730702877022793</v>
      </c>
      <c r="M3" s="200">
        <v>0.22570115034070298</v>
      </c>
    </row>
    <row r="4" spans="1:13" x14ac:dyDescent="0.25">
      <c r="A4" t="s">
        <v>743</v>
      </c>
      <c r="B4" s="200">
        <v>26707.616165080381</v>
      </c>
      <c r="C4" s="200">
        <v>2.6086840155166265E-2</v>
      </c>
      <c r="D4" s="200">
        <v>88.842958497498373</v>
      </c>
      <c r="E4" s="200">
        <v>173.88187128079821</v>
      </c>
      <c r="F4" s="200">
        <v>55955.059617648105</v>
      </c>
      <c r="G4" s="200">
        <v>5270.4006909271584</v>
      </c>
      <c r="H4" s="200">
        <v>32.053408560112302</v>
      </c>
      <c r="I4" s="200">
        <v>0.92825167291861288</v>
      </c>
      <c r="J4" s="200">
        <v>2485.0560777085598</v>
      </c>
      <c r="K4" s="200">
        <v>-0.24318930235328343</v>
      </c>
      <c r="L4" s="200">
        <v>66.218487221705786</v>
      </c>
      <c r="M4" s="200">
        <v>0.31332193784457107</v>
      </c>
    </row>
    <row r="5" spans="1:13" x14ac:dyDescent="0.25">
      <c r="A5" t="s">
        <v>744</v>
      </c>
      <c r="B5" s="200">
        <v>13609.564666541361</v>
      </c>
      <c r="C5" s="200">
        <v>-0.26280783460728285</v>
      </c>
      <c r="D5" s="200">
        <v>75.289304291595741</v>
      </c>
      <c r="E5" s="200">
        <v>301.11639783034428</v>
      </c>
      <c r="F5" s="200">
        <v>42368.96962991383</v>
      </c>
      <c r="G5" s="200">
        <v>3409.0381069942009</v>
      </c>
      <c r="H5" s="200">
        <v>22.393002281817235</v>
      </c>
      <c r="I5" s="200">
        <v>1.19116620568406</v>
      </c>
      <c r="J5" s="200">
        <v>2373.5011658136273</v>
      </c>
      <c r="K5" s="200">
        <v>3.7807111511865008</v>
      </c>
      <c r="L5" s="200">
        <v>105.03365400748096</v>
      </c>
      <c r="M5" s="200">
        <v>0.68968383305214209</v>
      </c>
    </row>
    <row r="6" spans="1:13" x14ac:dyDescent="0.25">
      <c r="A6" t="s">
        <v>745</v>
      </c>
      <c r="B6" s="200">
        <v>26449.645505442812</v>
      </c>
      <c r="C6" s="200">
        <v>0.15776047018948219</v>
      </c>
      <c r="D6" s="200">
        <v>117.63220550084984</v>
      </c>
      <c r="E6" s="200">
        <v>219.93314506985004</v>
      </c>
      <c r="F6" s="200">
        <v>68412.966885858448</v>
      </c>
      <c r="G6" s="200">
        <v>4893.0159531219342</v>
      </c>
      <c r="H6" s="200">
        <v>43.414540358518344</v>
      </c>
      <c r="I6" s="200">
        <v>1.6589407909259166</v>
      </c>
      <c r="J6" s="200">
        <v>3831.1857186004736</v>
      </c>
      <c r="K6" s="200">
        <v>1.8641894996618293</v>
      </c>
      <c r="L6" s="200">
        <v>88.563135542612102</v>
      </c>
      <c r="M6" s="200">
        <v>0.21200565199404714</v>
      </c>
    </row>
    <row r="7" spans="1:13" x14ac:dyDescent="0.25">
      <c r="A7" t="s">
        <v>746</v>
      </c>
      <c r="B7" s="200">
        <v>17487.878423211609</v>
      </c>
      <c r="C7" s="200">
        <v>-0.27372054262685841</v>
      </c>
      <c r="D7" s="200">
        <v>64.193111172220114</v>
      </c>
      <c r="E7" s="200">
        <v>199.14175245819874</v>
      </c>
      <c r="F7" s="200">
        <v>38762.408210957328</v>
      </c>
      <c r="G7" s="200">
        <v>2474.9754340275531</v>
      </c>
      <c r="H7" s="200">
        <v>26.74027264527107</v>
      </c>
      <c r="I7" s="200">
        <v>1.8125223803520805</v>
      </c>
      <c r="J7" s="200">
        <v>1616.7763985092897</v>
      </c>
      <c r="K7" s="200">
        <v>3.1267340591053765</v>
      </c>
      <c r="L7" s="200">
        <v>63.395757263597716</v>
      </c>
      <c r="M7" s="200">
        <v>0.2416808908101224</v>
      </c>
    </row>
    <row r="8" spans="1:13" x14ac:dyDescent="0.25">
      <c r="A8" t="s">
        <v>826</v>
      </c>
      <c r="B8" s="200">
        <v>54138.513296979108</v>
      </c>
      <c r="C8" s="200">
        <v>0.16323481407398147</v>
      </c>
      <c r="D8" s="200">
        <v>90.684057630391152</v>
      </c>
      <c r="E8" s="200">
        <v>137.42710402724501</v>
      </c>
      <c r="F8" s="200">
        <v>55513.03299002046</v>
      </c>
      <c r="G8" s="200">
        <v>7334.2365624578115</v>
      </c>
      <c r="H8" s="200">
        <v>62.438519050900631</v>
      </c>
      <c r="I8" s="200">
        <v>2.7573014679714039</v>
      </c>
      <c r="J8" s="200">
        <v>2642.068164796106</v>
      </c>
      <c r="K8" s="200">
        <v>2.7639113647718139</v>
      </c>
      <c r="L8" s="200">
        <v>102.03422894974564</v>
      </c>
      <c r="M8" s="200">
        <v>0.41442871637575396</v>
      </c>
    </row>
    <row r="9" spans="1:13" x14ac:dyDescent="0.25">
      <c r="A9" t="s">
        <v>747</v>
      </c>
      <c r="B9" s="200">
        <v>27622.834788538963</v>
      </c>
      <c r="C9" s="200">
        <v>-1.1332549083238683</v>
      </c>
      <c r="D9" s="200">
        <v>77.489567006969608</v>
      </c>
      <c r="E9" s="200">
        <v>202.79019565249592</v>
      </c>
      <c r="F9" s="200">
        <v>62057.616933332989</v>
      </c>
      <c r="G9" s="200">
        <v>1567.9943321881246</v>
      </c>
      <c r="H9" s="200">
        <v>41.83901457867038</v>
      </c>
      <c r="I9" s="200">
        <v>1.6718798368357739</v>
      </c>
      <c r="J9" s="200">
        <v>2653.3234041460473</v>
      </c>
      <c r="K9" s="200">
        <v>-1.3050848366354151</v>
      </c>
      <c r="L9" s="200">
        <v>55.305082888014169</v>
      </c>
      <c r="M9" s="200">
        <v>0.70208348056372816</v>
      </c>
    </row>
    <row r="10" spans="1:13" x14ac:dyDescent="0.25">
      <c r="A10" t="s">
        <v>748</v>
      </c>
      <c r="B10" s="200">
        <v>34556.586619909169</v>
      </c>
      <c r="C10" s="200">
        <v>-0.5309412363612942</v>
      </c>
      <c r="D10" s="200">
        <v>101.35472899983311</v>
      </c>
      <c r="E10" s="200">
        <v>169.16919266027176</v>
      </c>
      <c r="F10" s="200">
        <v>67411.993562940203</v>
      </c>
      <c r="G10" s="200">
        <v>4102.0739550768267</v>
      </c>
      <c r="H10" s="200">
        <v>59.752386564035831</v>
      </c>
      <c r="I10" s="200">
        <v>3.0874987022006395</v>
      </c>
      <c r="J10" s="200">
        <v>3009.2492042961271</v>
      </c>
      <c r="K10" s="200">
        <v>4.5332607845133337</v>
      </c>
      <c r="L10" s="200">
        <v>110.09449100477771</v>
      </c>
      <c r="M10" s="200">
        <v>0.50954909012254868</v>
      </c>
    </row>
    <row r="11" spans="1:13" x14ac:dyDescent="0.25">
      <c r="A11" t="s">
        <v>749</v>
      </c>
      <c r="B11" s="200">
        <v>44794.393404901777</v>
      </c>
      <c r="C11" s="200">
        <v>-0.18116219774004796</v>
      </c>
      <c r="D11" s="200">
        <v>90.896881294185775</v>
      </c>
      <c r="E11" s="200">
        <v>109.01169083214448</v>
      </c>
      <c r="F11" s="200">
        <v>77491.022559904028</v>
      </c>
      <c r="G11" s="200">
        <v>6002.3458460576612</v>
      </c>
      <c r="H11" s="200">
        <v>79.362799804582522</v>
      </c>
      <c r="I11" s="200">
        <v>1.8654710912396708</v>
      </c>
      <c r="J11" s="200">
        <v>3477.1063746270115</v>
      </c>
      <c r="K11" s="200">
        <v>3.2412155325061858</v>
      </c>
      <c r="L11" s="200">
        <v>126.19598149561355</v>
      </c>
      <c r="M11" s="200">
        <v>0.3752306153936163</v>
      </c>
    </row>
    <row r="12" spans="1:13" x14ac:dyDescent="0.25">
      <c r="A12" t="s">
        <v>827</v>
      </c>
      <c r="B12" s="200">
        <v>27694.702282001472</v>
      </c>
      <c r="C12" s="200">
        <v>0.65771408820349597</v>
      </c>
      <c r="D12" s="200">
        <v>85.068961533343</v>
      </c>
      <c r="E12" s="200">
        <v>95.39438772401823</v>
      </c>
      <c r="F12" s="200">
        <v>52171.748832122539</v>
      </c>
      <c r="G12" s="200">
        <v>2811.3159466009938</v>
      </c>
      <c r="H12" s="200">
        <v>28.27260447514195</v>
      </c>
      <c r="I12" s="200">
        <v>3.9356734757516563</v>
      </c>
      <c r="J12" s="200">
        <v>3261.2591945292452</v>
      </c>
      <c r="K12" s="200">
        <v>1.0705228656843992</v>
      </c>
      <c r="L12" s="200">
        <v>41.876453028489678</v>
      </c>
      <c r="M12" s="200">
        <v>-1.2575955224765586E-2</v>
      </c>
    </row>
    <row r="13" spans="1:13" x14ac:dyDescent="0.25">
      <c r="A13" t="s">
        <v>750</v>
      </c>
      <c r="B13" s="200">
        <v>6744.8259414269114</v>
      </c>
      <c r="C13" s="200">
        <v>5.7269163152259411E-2</v>
      </c>
      <c r="D13" s="200">
        <v>95.747486267849226</v>
      </c>
      <c r="E13" s="200">
        <v>142.21338143669803</v>
      </c>
      <c r="F13" s="200">
        <v>40239.028136080815</v>
      </c>
      <c r="G13" s="200">
        <v>2095.616011528467</v>
      </c>
      <c r="H13" s="200">
        <v>19.56547446658276</v>
      </c>
      <c r="I13" s="200">
        <v>0.39770453660598537</v>
      </c>
      <c r="J13" s="200">
        <v>2149.283160096847</v>
      </c>
      <c r="K13" s="200">
        <v>-0.37264829756049461</v>
      </c>
      <c r="L13" s="200">
        <v>36.115727898578704</v>
      </c>
      <c r="M13" s="200">
        <v>0.21777716539442599</v>
      </c>
    </row>
    <row r="14" spans="1:13" x14ac:dyDescent="0.25">
      <c r="A14" t="s">
        <v>751</v>
      </c>
      <c r="B14" s="200">
        <v>12715.129844513445</v>
      </c>
      <c r="C14" s="200">
        <v>3.6449273326039318E-2</v>
      </c>
      <c r="D14" s="200">
        <v>98.86835785605227</v>
      </c>
      <c r="E14" s="200">
        <v>200.55230090317951</v>
      </c>
      <c r="F14" s="200">
        <v>60738.460009847244</v>
      </c>
      <c r="G14" s="200">
        <v>2540.2383593867112</v>
      </c>
      <c r="H14" s="200">
        <v>21.336268285294818</v>
      </c>
      <c r="I14" s="200">
        <v>1.3873517610339063</v>
      </c>
      <c r="J14" s="200">
        <v>2678.5856535758694</v>
      </c>
      <c r="K14" s="200">
        <v>-0.34067456696620524</v>
      </c>
      <c r="L14" s="200">
        <v>78.235380018751854</v>
      </c>
      <c r="M14" s="200">
        <v>0.39579776037469777</v>
      </c>
    </row>
    <row r="15" spans="1:13" x14ac:dyDescent="0.25">
      <c r="A15" t="s">
        <v>752</v>
      </c>
      <c r="B15" s="200">
        <v>11339.388713444623</v>
      </c>
      <c r="C15" s="200">
        <v>-0.17024886567867589</v>
      </c>
      <c r="D15" s="200">
        <v>105.68754014488947</v>
      </c>
      <c r="E15" s="200">
        <v>189.1272843416636</v>
      </c>
      <c r="F15" s="200">
        <v>54015.41782174445</v>
      </c>
      <c r="G15" s="200">
        <v>2260.7059500082073</v>
      </c>
      <c r="H15" s="200">
        <v>17.156321176846493</v>
      </c>
      <c r="I15" s="200">
        <v>1.6078027268298343</v>
      </c>
      <c r="J15" s="200">
        <v>2045.5565165807661</v>
      </c>
      <c r="K15" s="200">
        <v>0.85383255408558034</v>
      </c>
      <c r="L15" s="200">
        <v>65.348696498276581</v>
      </c>
      <c r="M15" s="200">
        <v>0.29288128362871257</v>
      </c>
    </row>
    <row r="16" spans="1:13" x14ac:dyDescent="0.25">
      <c r="A16" t="s">
        <v>753</v>
      </c>
      <c r="B16" s="200">
        <v>14592.724420776469</v>
      </c>
      <c r="C16" s="200">
        <v>0.20004281190414724</v>
      </c>
      <c r="D16" s="200">
        <v>82.548171227706163</v>
      </c>
      <c r="E16" s="200">
        <v>125.45530404542509</v>
      </c>
      <c r="F16" s="200">
        <v>80359.269197721602</v>
      </c>
      <c r="G16" s="200">
        <v>3330.0123165888535</v>
      </c>
      <c r="H16" s="200">
        <v>19.126979055521332</v>
      </c>
      <c r="I16" s="200">
        <v>1.7103908265559031</v>
      </c>
      <c r="J16" s="200">
        <v>2577.3138094680494</v>
      </c>
      <c r="K16" s="200">
        <v>0.99160706225800177</v>
      </c>
      <c r="L16" s="200">
        <v>71.803378439887737</v>
      </c>
      <c r="M16" s="200">
        <v>0.1564135550695985</v>
      </c>
    </row>
    <row r="17" spans="1:13" x14ac:dyDescent="0.25">
      <c r="A17" t="s">
        <v>754</v>
      </c>
      <c r="B17" s="200">
        <v>52915.376505415494</v>
      </c>
      <c r="C17" s="200">
        <v>-0.17368344036099057</v>
      </c>
      <c r="D17" s="200">
        <v>68.245426129034584</v>
      </c>
      <c r="E17" s="200">
        <v>91.045330891053013</v>
      </c>
      <c r="F17" s="200">
        <v>78029.945457120062</v>
      </c>
      <c r="G17" s="200">
        <v>6989.3756511535385</v>
      </c>
      <c r="H17" s="200">
        <v>81.429995253387105</v>
      </c>
      <c r="I17" s="200">
        <v>1.6102145942329227</v>
      </c>
      <c r="J17" s="200">
        <v>5359.768305359913</v>
      </c>
      <c r="K17" s="200">
        <v>3.7393637203553216</v>
      </c>
      <c r="L17" s="200">
        <v>141.61428690394231</v>
      </c>
      <c r="M17" s="200">
        <v>0.76817493191195618</v>
      </c>
    </row>
    <row r="18" spans="1:13" x14ac:dyDescent="0.25">
      <c r="A18" t="s">
        <v>755</v>
      </c>
      <c r="B18" s="200">
        <v>39975.434224386001</v>
      </c>
      <c r="C18" s="200">
        <v>-0.66439532165291881</v>
      </c>
      <c r="D18" s="200">
        <v>67.767177007670597</v>
      </c>
      <c r="E18" s="200">
        <v>169.11872813434471</v>
      </c>
      <c r="F18" s="200">
        <v>64220.603487115251</v>
      </c>
      <c r="G18" s="200">
        <v>4440.3075386096916</v>
      </c>
      <c r="H18" s="200">
        <v>74.845481247970739</v>
      </c>
      <c r="I18" s="200">
        <v>1.4539783235386765</v>
      </c>
      <c r="J18" s="200">
        <v>2687.8003096894249</v>
      </c>
      <c r="K18" s="200">
        <v>0.96368260142679796</v>
      </c>
      <c r="L18" s="200">
        <v>96.392387917844928</v>
      </c>
      <c r="M18" s="200">
        <v>0.68662673715102795</v>
      </c>
    </row>
    <row r="19" spans="1:13" x14ac:dyDescent="0.25">
      <c r="A19" t="s">
        <v>756</v>
      </c>
      <c r="B19" s="200">
        <v>43853.70632869174</v>
      </c>
      <c r="C19" s="200">
        <v>-0.3859756380241533</v>
      </c>
      <c r="D19" s="200">
        <v>52.149706417527064</v>
      </c>
      <c r="E19" s="200">
        <v>160.86675315784487</v>
      </c>
      <c r="F19" s="200">
        <v>75767.446571942244</v>
      </c>
      <c r="G19" s="200">
        <v>7026.6633022121287</v>
      </c>
      <c r="H19" s="200">
        <v>67.036188142911868</v>
      </c>
      <c r="I19" s="200">
        <v>1.2654760085481904</v>
      </c>
      <c r="J19" s="200">
        <v>3931.3147071981539</v>
      </c>
      <c r="K19" s="200">
        <v>2.4254493396261898</v>
      </c>
      <c r="L19" s="200">
        <v>129.73735303185595</v>
      </c>
      <c r="M19" s="200">
        <v>0.64714909705480761</v>
      </c>
    </row>
    <row r="20" spans="1:13" x14ac:dyDescent="0.25">
      <c r="A20" t="s">
        <v>757</v>
      </c>
      <c r="B20" s="200">
        <v>37103.490653398992</v>
      </c>
      <c r="C20" s="200">
        <v>-0.24502735150393584</v>
      </c>
      <c r="D20" s="200">
        <v>58.216680564916267</v>
      </c>
      <c r="E20" s="200">
        <v>167.18530705827794</v>
      </c>
      <c r="F20" s="200">
        <v>117629.74364545288</v>
      </c>
      <c r="G20" s="200">
        <v>4554.6100044514169</v>
      </c>
      <c r="H20" s="200">
        <v>66.026954693135366</v>
      </c>
      <c r="I20" s="200">
        <v>2.2274016595836441</v>
      </c>
      <c r="J20" s="200">
        <v>6370.1037989061715</v>
      </c>
      <c r="K20" s="200">
        <v>1.6927293805515196</v>
      </c>
      <c r="L20" s="200">
        <v>156.16527264482781</v>
      </c>
      <c r="M20" s="200">
        <v>0.85221899722949113</v>
      </c>
    </row>
    <row r="21" spans="1:13" x14ac:dyDescent="0.25">
      <c r="A21" t="s">
        <v>828</v>
      </c>
      <c r="B21" s="200">
        <v>35110.692723774453</v>
      </c>
      <c r="C21" s="200">
        <v>7.7157655395760555E-2</v>
      </c>
      <c r="D21" s="200">
        <v>81.049941455877018</v>
      </c>
      <c r="E21" s="200">
        <v>97.127374005765333</v>
      </c>
      <c r="F21" s="200">
        <v>90652.647952675514</v>
      </c>
      <c r="G21" s="200">
        <v>5100.4847704586327</v>
      </c>
      <c r="H21" s="200">
        <v>61.038164339382526</v>
      </c>
      <c r="I21" s="200">
        <v>3.0087711522200911</v>
      </c>
      <c r="J21" s="200">
        <v>7276.13338684263</v>
      </c>
      <c r="K21" s="200">
        <v>0.58710908818204011</v>
      </c>
      <c r="L21" s="200">
        <v>129.28269573669607</v>
      </c>
      <c r="M21" s="200">
        <v>0.55907616150088835</v>
      </c>
    </row>
    <row r="22" spans="1:13" x14ac:dyDescent="0.25">
      <c r="A22" t="s">
        <v>758</v>
      </c>
      <c r="B22" s="200">
        <v>48807.623228412143</v>
      </c>
      <c r="C22" s="200">
        <v>-9.1105676464582536E-2</v>
      </c>
      <c r="D22" s="200">
        <v>50.309139553345489</v>
      </c>
      <c r="E22" s="200">
        <v>63.805324221412626</v>
      </c>
      <c r="F22" s="200">
        <v>66577.33409266021</v>
      </c>
      <c r="G22" s="200">
        <v>4760.2723328154461</v>
      </c>
      <c r="H22" s="200">
        <v>81.146952256560482</v>
      </c>
      <c r="I22" s="200">
        <v>1.3510028358487671</v>
      </c>
      <c r="J22" s="200">
        <v>3282.3563316567261</v>
      </c>
      <c r="K22" s="200">
        <v>0.33941453292041307</v>
      </c>
      <c r="L22" s="200">
        <v>80.633999015847976</v>
      </c>
      <c r="M22" s="200">
        <v>0.46020712999435576</v>
      </c>
    </row>
    <row r="23" spans="1:13" x14ac:dyDescent="0.25">
      <c r="A23" t="s">
        <v>759</v>
      </c>
      <c r="B23" s="200">
        <v>53191.573685472911</v>
      </c>
      <c r="C23" s="200">
        <v>-0.37855441573868742</v>
      </c>
      <c r="D23" s="200">
        <v>60.013938299894406</v>
      </c>
      <c r="E23" s="200">
        <v>109.4226428041117</v>
      </c>
      <c r="F23" s="200">
        <v>80194.86908435353</v>
      </c>
      <c r="G23" s="200">
        <v>5338.9220661489144</v>
      </c>
      <c r="H23" s="200">
        <v>75.734044753926582</v>
      </c>
      <c r="I23" s="200">
        <v>1.4013487108761589</v>
      </c>
      <c r="J23" s="200">
        <v>6097.2087543693242</v>
      </c>
      <c r="K23" s="200">
        <v>0.37378936795011047</v>
      </c>
      <c r="L23" s="200">
        <v>129.80884458356979</v>
      </c>
      <c r="M23" s="200">
        <v>0.7625058128741059</v>
      </c>
    </row>
    <row r="24" spans="1:13" x14ac:dyDescent="0.25">
      <c r="A24" s="198" t="s">
        <v>760</v>
      </c>
      <c r="B24" s="201">
        <v>51283.100187724376</v>
      </c>
      <c r="C24" s="201">
        <v>-0.11665948906014827</v>
      </c>
      <c r="D24" s="201">
        <v>44.465106222545273</v>
      </c>
      <c r="E24" s="201">
        <v>92.048722988396491</v>
      </c>
      <c r="F24" s="201">
        <v>80999.0622598505</v>
      </c>
      <c r="G24" s="201">
        <v>5431.2035450726244</v>
      </c>
      <c r="H24" s="201">
        <v>81.105096993284732</v>
      </c>
      <c r="I24" s="201">
        <v>2.0390139170451724</v>
      </c>
      <c r="J24" s="201">
        <v>4277.1110617881914</v>
      </c>
      <c r="K24" s="201">
        <v>1.1262240914306583</v>
      </c>
      <c r="L24" s="201">
        <v>109.95829448129737</v>
      </c>
      <c r="M24" s="200">
        <v>0.614581034569888</v>
      </c>
    </row>
    <row r="25" spans="1:13" x14ac:dyDescent="0.25">
      <c r="A25" t="s">
        <v>829</v>
      </c>
      <c r="B25" s="200">
        <v>6457.6723671571917</v>
      </c>
      <c r="C25" s="200">
        <v>1.844788826228367E-2</v>
      </c>
      <c r="D25" s="200">
        <v>6.8883677075472223</v>
      </c>
      <c r="E25" s="200">
        <v>8.1406638602834516</v>
      </c>
      <c r="F25" s="200">
        <v>6299.2133460932564</v>
      </c>
      <c r="G25" s="200">
        <v>803.01633992823383</v>
      </c>
      <c r="H25" s="200">
        <v>9.2443831747033922</v>
      </c>
      <c r="I25" s="200">
        <v>0.27541617052673306</v>
      </c>
      <c r="J25" s="200">
        <v>385.92687100668053</v>
      </c>
      <c r="K25" s="200">
        <v>0.21669644937216365</v>
      </c>
      <c r="L25" s="200">
        <v>12.48313394867564</v>
      </c>
      <c r="M25" s="200">
        <v>6.2778631687563133E-2</v>
      </c>
    </row>
    <row r="26" spans="1:13" x14ac:dyDescent="0.25">
      <c r="A26" t="s">
        <v>761</v>
      </c>
      <c r="B26" s="201">
        <v>68769.225435852088</v>
      </c>
      <c r="C26" s="201">
        <v>-0.69232961960930939</v>
      </c>
      <c r="D26" s="201">
        <v>79.664776536764123</v>
      </c>
      <c r="E26" s="201">
        <v>111.3366108526829</v>
      </c>
      <c r="F26" s="201">
        <v>87932.046191737812</v>
      </c>
      <c r="G26" s="201">
        <v>9672.212531130348</v>
      </c>
      <c r="H26" s="201">
        <v>113.98028785838464</v>
      </c>
      <c r="I26" s="201">
        <v>1.4714069694560292</v>
      </c>
      <c r="J26" s="201">
        <v>4427.1888419136321</v>
      </c>
      <c r="K26" s="201">
        <v>1.6680939042350948</v>
      </c>
      <c r="L26" s="201">
        <v>159.86987117270553</v>
      </c>
      <c r="M26" s="200">
        <v>0.57060355756071013</v>
      </c>
    </row>
    <row r="27" spans="1:13" x14ac:dyDescent="0.25">
      <c r="A27" t="s">
        <v>762</v>
      </c>
      <c r="B27" s="200">
        <v>39866.927383646405</v>
      </c>
      <c r="C27" s="200">
        <v>-0.26273392634725112</v>
      </c>
      <c r="D27" s="200">
        <v>50.824576693916526</v>
      </c>
      <c r="E27" s="200">
        <v>126.81964415906191</v>
      </c>
      <c r="F27" s="200">
        <v>95205.028691389351</v>
      </c>
      <c r="G27" s="200">
        <v>6265.1468529945159</v>
      </c>
      <c r="H27" s="200">
        <v>62.09773807508433</v>
      </c>
      <c r="I27" s="200">
        <v>2.0004488778916536</v>
      </c>
      <c r="J27" s="200">
        <v>5107.0554550820561</v>
      </c>
      <c r="K27" s="200">
        <v>4.2787624965180173</v>
      </c>
      <c r="L27" s="200">
        <v>112.62598265047903</v>
      </c>
      <c r="M27" s="200">
        <v>0.80093971891225069</v>
      </c>
    </row>
    <row r="28" spans="1:13" x14ac:dyDescent="0.25">
      <c r="A28" t="s">
        <v>763</v>
      </c>
      <c r="B28" s="200">
        <v>49494.913928012516</v>
      </c>
      <c r="C28" s="200">
        <v>-0.25313220240805773</v>
      </c>
      <c r="D28" s="200">
        <v>86.861669433584325</v>
      </c>
      <c r="E28" s="200">
        <v>137.58040707147455</v>
      </c>
      <c r="F28" s="200">
        <v>76156.568848951269</v>
      </c>
      <c r="G28" s="200">
        <v>6889.1547893281677</v>
      </c>
      <c r="H28" s="200">
        <v>83.361608005292112</v>
      </c>
      <c r="I28" s="200">
        <v>2.4231068591863973</v>
      </c>
      <c r="J28" s="200">
        <v>3765.8263581108213</v>
      </c>
      <c r="K28" s="200">
        <v>1.9368029126839352</v>
      </c>
      <c r="L28" s="200">
        <v>93.192795486575065</v>
      </c>
      <c r="M28" s="200">
        <v>0.55430338896072606</v>
      </c>
    </row>
    <row r="29" spans="1:13" x14ac:dyDescent="0.25">
      <c r="A29" t="s">
        <v>764</v>
      </c>
      <c r="B29" s="200">
        <v>46990.624056228204</v>
      </c>
      <c r="C29" s="200">
        <v>-0.22349751820190852</v>
      </c>
      <c r="D29" s="200">
        <v>60.710967981668404</v>
      </c>
      <c r="E29" s="200">
        <v>121.9925978221338</v>
      </c>
      <c r="F29" s="200">
        <v>74614.374211710921</v>
      </c>
      <c r="G29" s="200">
        <v>8304.4182076016004</v>
      </c>
      <c r="H29" s="200">
        <v>59.90263835338957</v>
      </c>
      <c r="I29" s="200">
        <v>2.4217276589330452</v>
      </c>
      <c r="J29" s="200">
        <v>5952.0009906018322</v>
      </c>
      <c r="K29" s="200">
        <v>0.6275442645304149</v>
      </c>
      <c r="L29" s="200">
        <v>98.901997554861751</v>
      </c>
      <c r="M29" s="200">
        <v>0.63471542515363566</v>
      </c>
    </row>
    <row r="30" spans="1:13" x14ac:dyDescent="0.25">
      <c r="A30" t="s">
        <v>830</v>
      </c>
      <c r="B30" s="200">
        <v>44537.777944654597</v>
      </c>
      <c r="C30" s="200">
        <v>3.1708828903170496E-3</v>
      </c>
      <c r="D30" s="200">
        <v>72.452153097576712</v>
      </c>
      <c r="E30" s="200">
        <v>72.921141579980031</v>
      </c>
      <c r="F30" s="200">
        <v>72777.391133073572</v>
      </c>
      <c r="G30" s="200">
        <v>9185.9715224185911</v>
      </c>
      <c r="H30" s="200">
        <v>73.154834447419134</v>
      </c>
      <c r="I30" s="200">
        <v>2.1976204210230184</v>
      </c>
      <c r="J30" s="200">
        <v>7079.3877123032744</v>
      </c>
      <c r="K30" s="200">
        <v>1.7330709868783625</v>
      </c>
      <c r="L30" s="200">
        <v>150.93894756800404</v>
      </c>
      <c r="M30" s="200">
        <v>0.56252569225896443</v>
      </c>
    </row>
    <row r="31" spans="1:13" x14ac:dyDescent="0.25">
      <c r="A31" t="s">
        <v>765</v>
      </c>
      <c r="B31" s="200">
        <v>25914.792953378987</v>
      </c>
      <c r="C31" s="200">
        <v>-0.13971969585415103</v>
      </c>
      <c r="D31" s="200">
        <v>68.127080998241951</v>
      </c>
      <c r="E31" s="200">
        <v>157.5867376636655</v>
      </c>
      <c r="F31" s="200">
        <v>120681.03322264476</v>
      </c>
      <c r="G31" s="200">
        <v>5209.342487372357</v>
      </c>
      <c r="H31" s="200">
        <v>41.770545652012004</v>
      </c>
      <c r="I31" s="200">
        <v>1.7549805471645503</v>
      </c>
      <c r="J31" s="200">
        <v>9341.8068015074296</v>
      </c>
      <c r="K31" s="200">
        <v>-1.1053916150725747</v>
      </c>
      <c r="L31" s="200">
        <v>113.50483973817572</v>
      </c>
      <c r="M31" s="200">
        <v>0.27910234548312057</v>
      </c>
    </row>
    <row r="32" spans="1:13" x14ac:dyDescent="0.25">
      <c r="A32" t="s">
        <v>766</v>
      </c>
      <c r="B32" s="200">
        <v>14416.627225234628</v>
      </c>
      <c r="C32" s="200">
        <v>-0.50846707587179019</v>
      </c>
      <c r="D32" s="200">
        <v>52.851436288880187</v>
      </c>
      <c r="E32" s="200">
        <v>193.0579686511237</v>
      </c>
      <c r="F32" s="200">
        <v>42518.450560859819</v>
      </c>
      <c r="G32" s="200">
        <v>2349.5297604536886</v>
      </c>
      <c r="H32" s="200">
        <v>36.643317280630434</v>
      </c>
      <c r="I32" s="200">
        <v>1.2519701905393339</v>
      </c>
      <c r="J32" s="200">
        <v>1917.4405301949514</v>
      </c>
      <c r="K32" s="200">
        <v>3.2405657597921524</v>
      </c>
      <c r="L32" s="200">
        <v>59.898512234078595</v>
      </c>
      <c r="M32" s="200">
        <v>0.34083672820284416</v>
      </c>
    </row>
    <row r="33" spans="1:13" x14ac:dyDescent="0.25">
      <c r="A33" t="s">
        <v>767</v>
      </c>
      <c r="B33" s="200">
        <v>20166.745678516858</v>
      </c>
      <c r="C33" s="200">
        <v>-1.7732974390375141E-2</v>
      </c>
      <c r="D33" s="200">
        <v>54.18584682065638</v>
      </c>
      <c r="E33" s="200">
        <v>203.96361701998083</v>
      </c>
      <c r="F33" s="200">
        <v>44474.317003756871</v>
      </c>
      <c r="G33" s="200">
        <v>3639.2285575883493</v>
      </c>
      <c r="H33" s="200">
        <v>27.824541770007862</v>
      </c>
      <c r="I33" s="200">
        <v>0.39048454942596</v>
      </c>
      <c r="J33" s="200">
        <v>2402.2183598798783</v>
      </c>
      <c r="K33" s="200">
        <v>1.821451259455626</v>
      </c>
      <c r="L33" s="200">
        <v>67.191219782603895</v>
      </c>
      <c r="M33" s="200">
        <v>0.41484796687392816</v>
      </c>
    </row>
    <row r="34" spans="1:13" x14ac:dyDescent="0.25">
      <c r="A34" t="s">
        <v>768</v>
      </c>
      <c r="B34" s="200">
        <v>60576.353405274713</v>
      </c>
      <c r="C34" s="200">
        <v>3.0515267842965776E-2</v>
      </c>
      <c r="D34" s="200">
        <v>55.780729076376517</v>
      </c>
      <c r="E34" s="200">
        <v>142.71453741715254</v>
      </c>
      <c r="F34" s="200">
        <v>44317.492397765287</v>
      </c>
      <c r="G34" s="200">
        <v>6427.3512588498497</v>
      </c>
      <c r="H34" s="200">
        <v>58.670687022888394</v>
      </c>
      <c r="I34" s="200">
        <v>3.0211178028467254</v>
      </c>
      <c r="J34" s="200">
        <v>2484.5703573510023</v>
      </c>
      <c r="K34" s="200">
        <v>2.4564158155164524</v>
      </c>
      <c r="L34" s="200">
        <v>77.812838735889983</v>
      </c>
      <c r="M34" s="200">
        <v>0.41825895202750624</v>
      </c>
    </row>
    <row r="35" spans="1:13" x14ac:dyDescent="0.25">
      <c r="A35" t="s">
        <v>769</v>
      </c>
      <c r="B35" s="200">
        <v>21270.441917974302</v>
      </c>
      <c r="C35" s="200">
        <v>-0.18569117568052304</v>
      </c>
      <c r="D35" s="200">
        <v>93.633005540857596</v>
      </c>
      <c r="E35" s="200">
        <v>244.41219785954036</v>
      </c>
      <c r="F35" s="200">
        <v>60946.308295403665</v>
      </c>
      <c r="G35" s="200">
        <v>2069.8821962686625</v>
      </c>
      <c r="H35" s="200">
        <v>23.064014320717803</v>
      </c>
      <c r="I35" s="200">
        <v>-0.38949598350435094</v>
      </c>
      <c r="J35" s="200">
        <v>2471.9896276251725</v>
      </c>
      <c r="K35" s="200">
        <v>3.7366473658225092</v>
      </c>
      <c r="L35" s="200">
        <v>53.905321649371288</v>
      </c>
      <c r="M35" s="200">
        <v>0.20698558562550509</v>
      </c>
    </row>
    <row r="36" spans="1:13" x14ac:dyDescent="0.25">
      <c r="A36" t="s">
        <v>770</v>
      </c>
      <c r="B36" s="200">
        <v>25286.357784239397</v>
      </c>
      <c r="C36" s="200">
        <v>-0.61652726500836863</v>
      </c>
      <c r="D36" s="200">
        <v>66.648061655828485</v>
      </c>
      <c r="E36" s="200">
        <v>191.76695472333029</v>
      </c>
      <c r="F36" s="200">
        <v>43272.674236222949</v>
      </c>
      <c r="G36" s="200">
        <v>3125.6557779635982</v>
      </c>
      <c r="H36" s="200">
        <v>32.118243749450535</v>
      </c>
      <c r="I36" s="200">
        <v>-5.476508582094311E-2</v>
      </c>
      <c r="J36" s="200">
        <v>2356.0973926582128</v>
      </c>
      <c r="K36" s="200">
        <v>1.782799192401664</v>
      </c>
      <c r="L36" s="200">
        <v>96.004381240522775</v>
      </c>
      <c r="M36" s="200">
        <v>2.7068961873126653E-2</v>
      </c>
    </row>
    <row r="37" spans="1:13" x14ac:dyDescent="0.25">
      <c r="A37" t="s">
        <v>771</v>
      </c>
      <c r="B37" s="200">
        <v>34018.090419939501</v>
      </c>
      <c r="C37" s="200">
        <v>-0.14207441287131439</v>
      </c>
      <c r="D37" s="200">
        <v>68.991441039480478</v>
      </c>
      <c r="E37" s="200">
        <v>179.90075022472496</v>
      </c>
      <c r="F37" s="200">
        <v>63149.959578510578</v>
      </c>
      <c r="G37" s="200">
        <v>3788.6244304926136</v>
      </c>
      <c r="H37" s="200">
        <v>39.086361446667226</v>
      </c>
      <c r="I37" s="200">
        <v>0.87626791070686016</v>
      </c>
      <c r="J37" s="200">
        <v>2770.9051173155804</v>
      </c>
      <c r="K37" s="200">
        <v>4.5650184469198098</v>
      </c>
      <c r="L37" s="200">
        <v>48.021926186630054</v>
      </c>
      <c r="M37" s="200">
        <v>0.38998400063258709</v>
      </c>
    </row>
    <row r="38" spans="1:13" x14ac:dyDescent="0.25">
      <c r="A38" t="s">
        <v>772</v>
      </c>
      <c r="B38" s="200">
        <v>38209.214856370811</v>
      </c>
      <c r="C38" s="200">
        <v>2.6278126855165212E-2</v>
      </c>
      <c r="D38" s="200">
        <v>50.439024100804396</v>
      </c>
      <c r="E38" s="200">
        <v>137.4747840817947</v>
      </c>
      <c r="F38" s="200">
        <v>44311.3611977412</v>
      </c>
      <c r="G38" s="200">
        <v>3687.6073741993678</v>
      </c>
      <c r="H38" s="200">
        <v>37.24290744625322</v>
      </c>
      <c r="I38" s="200">
        <v>1.0778809148551249</v>
      </c>
      <c r="J38" s="200">
        <v>2116.9499429297252</v>
      </c>
      <c r="K38" s="200">
        <v>1.8555612162135466</v>
      </c>
      <c r="L38" s="200">
        <v>62.180126909643455</v>
      </c>
      <c r="M38" s="200">
        <v>0.32904801103271913</v>
      </c>
    </row>
    <row r="39" spans="1:13" x14ac:dyDescent="0.25">
      <c r="A39" t="s">
        <v>773</v>
      </c>
      <c r="B39" s="200">
        <v>72555.004270202131</v>
      </c>
      <c r="C39" s="200">
        <v>-0.20993459728653602</v>
      </c>
      <c r="D39" s="200">
        <v>140.09782717437389</v>
      </c>
      <c r="E39" s="200">
        <v>660.75187728643868</v>
      </c>
      <c r="F39" s="200">
        <v>85016.460116311559</v>
      </c>
      <c r="G39" s="200">
        <v>10198.024029969527</v>
      </c>
      <c r="H39" s="200">
        <v>112.69856400329454</v>
      </c>
      <c r="I39" s="200">
        <v>2.2550675344725573</v>
      </c>
      <c r="J39" s="200">
        <v>4859.8150383166358</v>
      </c>
      <c r="K39" s="200">
        <v>8.9613186404692389</v>
      </c>
      <c r="L39" s="200">
        <v>155.36834737394696</v>
      </c>
      <c r="M39" s="200">
        <v>0.74169527585706685</v>
      </c>
    </row>
    <row r="40" spans="1:13" x14ac:dyDescent="0.25">
      <c r="A40" t="s">
        <v>774</v>
      </c>
      <c r="B40" s="200">
        <v>35550.871965666171</v>
      </c>
      <c r="C40" s="200">
        <v>0.46092405575126194</v>
      </c>
      <c r="D40" s="200">
        <v>57.491501536560023</v>
      </c>
      <c r="E40" s="200">
        <v>106.72816997246841</v>
      </c>
      <c r="F40" s="200">
        <v>65840.42923200618</v>
      </c>
      <c r="G40" s="200">
        <v>3952.4751374727775</v>
      </c>
      <c r="H40" s="200">
        <v>43.366200516968327</v>
      </c>
      <c r="I40" s="200">
        <v>1.3922726886545216</v>
      </c>
      <c r="J40" s="200">
        <v>2761.3900482544345</v>
      </c>
      <c r="K40" s="200">
        <v>2.1443716876811547</v>
      </c>
      <c r="L40" s="200">
        <v>73.14779988303718</v>
      </c>
      <c r="M40" s="200">
        <v>0.10419376534506279</v>
      </c>
    </row>
    <row r="41" spans="1:13" x14ac:dyDescent="0.25">
      <c r="A41" t="s">
        <v>775</v>
      </c>
      <c r="B41" s="200">
        <v>28996.123441968586</v>
      </c>
      <c r="C41" s="200">
        <v>-3.0931422190030804E-2</v>
      </c>
      <c r="D41" s="200">
        <v>70.564699370433772</v>
      </c>
      <c r="E41" s="200">
        <v>230.95287492369209</v>
      </c>
      <c r="F41" s="200">
        <v>52306.147127415061</v>
      </c>
      <c r="G41" s="200">
        <v>4235.4755787237582</v>
      </c>
      <c r="H41" s="200">
        <v>29.735475658025237</v>
      </c>
      <c r="I41" s="200">
        <v>0.7404046518735794</v>
      </c>
      <c r="J41" s="200">
        <v>2546.8452497313015</v>
      </c>
      <c r="K41" s="200">
        <v>1.5986036695136578</v>
      </c>
      <c r="L41" s="200">
        <v>99.649870200983401</v>
      </c>
      <c r="M41" s="200">
        <v>0.33898628090507221</v>
      </c>
    </row>
    <row r="42" spans="1:13" x14ac:dyDescent="0.25">
      <c r="A42" t="s">
        <v>831</v>
      </c>
      <c r="B42" s="200">
        <v>9224.2261157891007</v>
      </c>
      <c r="C42" s="200">
        <v>0.29116771780380596</v>
      </c>
      <c r="D42" s="200">
        <v>150.60660248959357</v>
      </c>
      <c r="E42" s="200">
        <v>132.77055679848368</v>
      </c>
      <c r="F42" s="200">
        <v>60027.200286342959</v>
      </c>
      <c r="G42" s="200">
        <v>505.96494141559276</v>
      </c>
      <c r="H42" s="200">
        <v>15.785519794797988</v>
      </c>
      <c r="I42" s="200">
        <v>3.2386269390496358</v>
      </c>
      <c r="J42" s="200">
        <v>3116.1705158280001</v>
      </c>
      <c r="K42" s="200">
        <v>-2.0629883159947062</v>
      </c>
      <c r="L42" s="200">
        <v>27.793196897486219</v>
      </c>
      <c r="M42" s="200">
        <v>-0.15746659428031026</v>
      </c>
    </row>
    <row r="43" spans="1:13" x14ac:dyDescent="0.25">
      <c r="A43" t="s">
        <v>776</v>
      </c>
      <c r="B43" s="200">
        <v>10694.913991759287</v>
      </c>
      <c r="C43" s="200">
        <v>-0.36877928579445957</v>
      </c>
      <c r="D43" s="200">
        <v>103.89276346150389</v>
      </c>
      <c r="E43" s="200">
        <v>182.4832491737593</v>
      </c>
      <c r="F43" s="200">
        <v>35424.56552016292</v>
      </c>
      <c r="G43" s="200">
        <v>3811.3210277504186</v>
      </c>
      <c r="H43" s="200">
        <v>35.83461744189097</v>
      </c>
      <c r="I43" s="200">
        <v>0.22293254999179291</v>
      </c>
      <c r="J43" s="200">
        <v>3411.0363634592181</v>
      </c>
      <c r="K43" s="200">
        <v>0.26502412663866404</v>
      </c>
      <c r="L43" s="200">
        <v>57.845661575381854</v>
      </c>
      <c r="M43" s="200">
        <v>9.0153395173898643E-2</v>
      </c>
    </row>
    <row r="44" spans="1:13" x14ac:dyDescent="0.25">
      <c r="A44" t="s">
        <v>777</v>
      </c>
      <c r="B44" s="200">
        <v>16474.783983084591</v>
      </c>
      <c r="C44" s="200">
        <v>-0.21498442402014939</v>
      </c>
      <c r="D44" s="200">
        <v>107.55508140947174</v>
      </c>
      <c r="E44" s="200">
        <v>216.47358881298939</v>
      </c>
      <c r="F44" s="200">
        <v>34259.826145107741</v>
      </c>
      <c r="G44" s="200">
        <v>3818.4964982449501</v>
      </c>
      <c r="H44" s="200">
        <v>22.791423519388271</v>
      </c>
      <c r="I44" s="200">
        <v>19.049124078081675</v>
      </c>
      <c r="J44" s="200">
        <v>2878.8569652575429</v>
      </c>
      <c r="K44" s="200">
        <v>6.4474247735329726</v>
      </c>
      <c r="L44" s="200">
        <v>75.905049489610647</v>
      </c>
      <c r="M44" s="200">
        <v>0.67680370828859326</v>
      </c>
    </row>
    <row r="45" spans="1:13" x14ac:dyDescent="0.25">
      <c r="A45" t="s">
        <v>832</v>
      </c>
      <c r="B45" s="200">
        <v>10904.311724127594</v>
      </c>
      <c r="C45" s="200">
        <v>-4.2160505105873332E-2</v>
      </c>
      <c r="D45" s="200">
        <v>96.484497927886011</v>
      </c>
      <c r="E45" s="200">
        <v>134.48510554789908</v>
      </c>
      <c r="F45" s="200">
        <v>43507.023174000351</v>
      </c>
      <c r="G45" s="200">
        <v>224.22844042484937</v>
      </c>
      <c r="H45" s="200">
        <v>19.696179305940333</v>
      </c>
      <c r="I45" s="200">
        <v>2.3436083767950966</v>
      </c>
      <c r="J45" s="200">
        <v>2368.2270212132876</v>
      </c>
      <c r="K45" s="200">
        <v>-2.6114188810226779</v>
      </c>
      <c r="L45" s="200">
        <v>35.306007226738934</v>
      </c>
      <c r="M45" s="200">
        <v>0.203101112109492</v>
      </c>
    </row>
    <row r="46" spans="1:13" x14ac:dyDescent="0.25">
      <c r="A46" t="s">
        <v>833</v>
      </c>
      <c r="B46" s="200">
        <v>16775.06765187607</v>
      </c>
      <c r="C46" s="200">
        <v>0.66403458089918899</v>
      </c>
      <c r="D46" s="200">
        <v>120.46717949915876</v>
      </c>
      <c r="E46" s="200">
        <v>301.32417497176584</v>
      </c>
      <c r="F46" s="200">
        <v>46401.786760426723</v>
      </c>
      <c r="G46" s="200">
        <v>5086.6824043811957</v>
      </c>
      <c r="H46" s="200">
        <v>30.375001271708069</v>
      </c>
      <c r="I46" s="200">
        <v>8.52721454672057</v>
      </c>
      <c r="J46" s="200">
        <v>4518.4165321501632</v>
      </c>
      <c r="K46" s="200">
        <v>3.6631150023638672</v>
      </c>
      <c r="L46" s="200">
        <v>120.22364766267208</v>
      </c>
      <c r="M46" s="200">
        <v>0.18030420055559723</v>
      </c>
    </row>
    <row r="47" spans="1:13" x14ac:dyDescent="0.25">
      <c r="A47" t="s">
        <v>778</v>
      </c>
      <c r="B47" s="200">
        <v>60424.592839033459</v>
      </c>
      <c r="C47" s="200">
        <v>-0.30879461019866972</v>
      </c>
      <c r="D47" s="200">
        <v>36.314805490651878</v>
      </c>
      <c r="E47" s="200">
        <v>137.07566604799587</v>
      </c>
      <c r="F47" s="200">
        <v>50079.503496362202</v>
      </c>
      <c r="G47" s="200">
        <v>5629.901821812342</v>
      </c>
      <c r="H47" s="200">
        <v>76.436902562946486</v>
      </c>
      <c r="I47" s="200">
        <v>1.487731162952532</v>
      </c>
      <c r="J47" s="200">
        <v>2920.8012403517387</v>
      </c>
      <c r="K47" s="200">
        <v>0.95634365260445131</v>
      </c>
      <c r="L47" s="200">
        <v>101.50854980226023</v>
      </c>
      <c r="M47" s="200">
        <v>0.70206702261072262</v>
      </c>
    </row>
    <row r="48" spans="1:13" x14ac:dyDescent="0.25">
      <c r="A48" t="s">
        <v>779</v>
      </c>
      <c r="B48" s="200">
        <v>39242.687592867114</v>
      </c>
      <c r="C48" s="200">
        <v>-0.53202842988627641</v>
      </c>
      <c r="D48" s="200">
        <v>42.385588939277284</v>
      </c>
      <c r="E48" s="200">
        <v>178.28853750907322</v>
      </c>
      <c r="F48" s="200">
        <v>60829.89727641709</v>
      </c>
      <c r="G48" s="200">
        <v>5515.6642457375074</v>
      </c>
      <c r="H48" s="200">
        <v>31.962530015244592</v>
      </c>
      <c r="I48" s="200">
        <v>1.0781822107421681</v>
      </c>
      <c r="J48" s="200">
        <v>3330.1610207217627</v>
      </c>
      <c r="K48" s="200">
        <v>1.6644684310488598</v>
      </c>
      <c r="L48" s="200">
        <v>94.241938130790814</v>
      </c>
      <c r="M48" s="200">
        <v>0.38577391695609675</v>
      </c>
    </row>
    <row r="49" spans="1:13" x14ac:dyDescent="0.25">
      <c r="A49" t="s">
        <v>780</v>
      </c>
      <c r="B49" s="200">
        <v>54157.719347830251</v>
      </c>
      <c r="C49" s="200">
        <v>-0.17804549282725488</v>
      </c>
      <c r="D49" s="200">
        <v>42.11084068797576</v>
      </c>
      <c r="E49" s="200">
        <v>72.906291128805734</v>
      </c>
      <c r="F49" s="200">
        <v>60177.184489602834</v>
      </c>
      <c r="G49" s="200">
        <v>5866.4398936919752</v>
      </c>
      <c r="H49" s="200">
        <v>48.05782642135555</v>
      </c>
      <c r="I49" s="200">
        <v>1.3824598473877674</v>
      </c>
      <c r="J49" s="200">
        <v>3344.1305542979439</v>
      </c>
      <c r="K49" s="200">
        <v>0.66019277254814657</v>
      </c>
      <c r="L49" s="200">
        <v>63.349199026523223</v>
      </c>
      <c r="M49" s="200">
        <v>0.24519389673395764</v>
      </c>
    </row>
    <row r="50" spans="1:13" x14ac:dyDescent="0.25">
      <c r="A50" t="s">
        <v>781</v>
      </c>
      <c r="B50" s="200">
        <v>11929.985103594981</v>
      </c>
      <c r="C50" s="200">
        <v>-0.1940157808762944</v>
      </c>
      <c r="D50" s="200">
        <v>60.417363270773428</v>
      </c>
      <c r="E50" s="200">
        <v>214.4203087495315</v>
      </c>
      <c r="F50" s="200">
        <v>53715.753899466799</v>
      </c>
      <c r="G50" s="200">
        <v>2978.3853311343387</v>
      </c>
      <c r="H50" s="200">
        <v>21.744170166968871</v>
      </c>
      <c r="I50" s="200">
        <v>1.7616202225728194E-2</v>
      </c>
      <c r="J50" s="200">
        <v>2207.116261227075</v>
      </c>
      <c r="K50" s="200">
        <v>1.987547693932145</v>
      </c>
      <c r="L50" s="200">
        <v>118.32128831636929</v>
      </c>
      <c r="M50" s="200">
        <v>0.35183105736897619</v>
      </c>
    </row>
    <row r="51" spans="1:13" x14ac:dyDescent="0.25">
      <c r="A51" t="s">
        <v>834</v>
      </c>
      <c r="B51" s="200">
        <v>40675.191987489256</v>
      </c>
      <c r="C51" s="200">
        <v>9.0881184489340947E-2</v>
      </c>
      <c r="D51" s="200">
        <v>51.156653064086846</v>
      </c>
      <c r="E51" s="200">
        <v>134.12586292351756</v>
      </c>
      <c r="F51" s="200">
        <v>72229.365343272351</v>
      </c>
      <c r="G51" s="200">
        <v>6732.9384106801072</v>
      </c>
      <c r="H51" s="200">
        <v>46.452392145721703</v>
      </c>
      <c r="I51" s="200">
        <v>3.3245745701634966</v>
      </c>
      <c r="J51" s="200">
        <v>3788.2137062210686</v>
      </c>
      <c r="K51" s="200">
        <v>1.2930764406971875</v>
      </c>
      <c r="L51" s="200">
        <v>81.531607348695829</v>
      </c>
      <c r="M51" s="200">
        <v>0.31652629559935586</v>
      </c>
    </row>
    <row r="52" spans="1:13" x14ac:dyDescent="0.25">
      <c r="A52" t="s">
        <v>782</v>
      </c>
      <c r="B52" s="201">
        <v>57315.39836302703</v>
      </c>
      <c r="C52" s="201">
        <v>-0.27387421099471781</v>
      </c>
      <c r="D52" s="201">
        <v>58.394570458079073</v>
      </c>
      <c r="E52" s="201">
        <v>143.81402655076056</v>
      </c>
      <c r="F52" s="201">
        <v>64682.585923697472</v>
      </c>
      <c r="G52" s="201">
        <v>6234.2135245438167</v>
      </c>
      <c r="H52" s="201">
        <v>41.218792743265105</v>
      </c>
      <c r="I52" s="201">
        <v>-3.5637577093223266E-2</v>
      </c>
      <c r="J52" s="201">
        <v>3754.682141473671</v>
      </c>
      <c r="K52" s="201">
        <v>2.2669523414206085</v>
      </c>
      <c r="L52" s="201">
        <v>91.958493862561568</v>
      </c>
      <c r="M52" s="200">
        <v>0.58399765496795819</v>
      </c>
    </row>
    <row r="53" spans="1:13" x14ac:dyDescent="0.25">
      <c r="A53" t="s">
        <v>783</v>
      </c>
      <c r="B53" s="200">
        <v>25417.477920343783</v>
      </c>
      <c r="C53" s="200">
        <v>-0.3355415720157931</v>
      </c>
      <c r="D53" s="200">
        <v>42.258398102846755</v>
      </c>
      <c r="E53" s="200">
        <v>123.74438084312089</v>
      </c>
      <c r="F53" s="200">
        <v>47846.823587267543</v>
      </c>
      <c r="G53" s="200">
        <v>5401.8026116578349</v>
      </c>
      <c r="H53" s="200">
        <v>45.485437397919064</v>
      </c>
      <c r="I53" s="200">
        <v>0.43155927381013048</v>
      </c>
      <c r="J53" s="200">
        <v>3277.9316093598491</v>
      </c>
      <c r="K53" s="200">
        <v>3.678335501757974</v>
      </c>
      <c r="L53" s="200">
        <v>116.59099525868892</v>
      </c>
      <c r="M53" s="200">
        <v>0.56358594039617693</v>
      </c>
    </row>
    <row r="54" spans="1:13" x14ac:dyDescent="0.25">
      <c r="A54" t="s">
        <v>784</v>
      </c>
      <c r="B54" s="200">
        <v>26639.436958990413</v>
      </c>
      <c r="C54" s="200">
        <v>2.3213906813614748E-2</v>
      </c>
      <c r="D54" s="200">
        <v>47.922631496205533</v>
      </c>
      <c r="E54" s="200">
        <v>122.78397505837981</v>
      </c>
      <c r="F54" s="200">
        <v>66304.736602046571</v>
      </c>
      <c r="G54" s="200">
        <v>4698.0143248122049</v>
      </c>
      <c r="H54" s="200">
        <v>22.279957701846879</v>
      </c>
      <c r="I54" s="200">
        <v>0.31436738596333147</v>
      </c>
      <c r="J54" s="200">
        <v>3548.5918773867652</v>
      </c>
      <c r="K54" s="200">
        <v>2.7989030392496774</v>
      </c>
      <c r="L54" s="200">
        <v>72.132666973053944</v>
      </c>
      <c r="M54" s="200">
        <v>0.20858982417901234</v>
      </c>
    </row>
    <row r="55" spans="1:13" x14ac:dyDescent="0.25">
      <c r="A55" t="s">
        <v>835</v>
      </c>
      <c r="B55" s="200">
        <v>6397.6844141162965</v>
      </c>
      <c r="C55" s="200">
        <v>2.2482382973470546E-2</v>
      </c>
      <c r="D55" s="200">
        <v>7.8628560078969967</v>
      </c>
      <c r="E55" s="200">
        <v>16.358644377913315</v>
      </c>
      <c r="F55" s="200">
        <v>6751.1499691744975</v>
      </c>
      <c r="G55" s="200">
        <v>916.75979495220565</v>
      </c>
      <c r="H55" s="200">
        <v>8.1923788026285926</v>
      </c>
      <c r="I55" s="200">
        <v>0.4538031815693459</v>
      </c>
      <c r="J55" s="200">
        <v>308.14152296530972</v>
      </c>
      <c r="K55" s="200">
        <v>0.19504703453455349</v>
      </c>
      <c r="L55" s="200">
        <v>15.061280941676653</v>
      </c>
      <c r="M55" s="200">
        <v>5.8136886045520419E-2</v>
      </c>
    </row>
    <row r="56" spans="1:13" x14ac:dyDescent="0.25">
      <c r="A56" t="s">
        <v>785</v>
      </c>
      <c r="B56" s="200">
        <v>52571.469799524682</v>
      </c>
      <c r="C56" s="200">
        <v>0.20116568400704302</v>
      </c>
      <c r="D56" s="200">
        <v>67.312428462464837</v>
      </c>
      <c r="E56" s="200">
        <v>170.75239660722247</v>
      </c>
      <c r="F56" s="200">
        <v>63548.010964532004</v>
      </c>
      <c r="G56" s="200">
        <v>5874.851879017353</v>
      </c>
      <c r="H56" s="200">
        <v>53.457443068442402</v>
      </c>
      <c r="I56" s="200">
        <v>-3.1430497163161195E-2</v>
      </c>
      <c r="J56" s="200">
        <v>2914.6998888316998</v>
      </c>
      <c r="K56" s="200">
        <v>1.5214444115676387</v>
      </c>
      <c r="L56" s="200">
        <v>82.093238516610384</v>
      </c>
      <c r="M56" s="200">
        <v>0.50241939006199854</v>
      </c>
    </row>
    <row r="57" spans="1:13" x14ac:dyDescent="0.25">
      <c r="A57" t="s">
        <v>836</v>
      </c>
      <c r="B57" s="200">
        <v>36820.523752257388</v>
      </c>
      <c r="C57" s="200">
        <v>0.15507952765247546</v>
      </c>
      <c r="D57" s="200">
        <v>55.456614306217432</v>
      </c>
      <c r="E57" s="200">
        <v>100.37985598346314</v>
      </c>
      <c r="F57" s="200">
        <v>48881.265842205583</v>
      </c>
      <c r="G57" s="200">
        <v>3976.1114742372793</v>
      </c>
      <c r="H57" s="200">
        <v>56.634196809881061</v>
      </c>
      <c r="I57" s="200">
        <v>3.345114719498957</v>
      </c>
      <c r="J57" s="200">
        <v>3188.2044374902125</v>
      </c>
      <c r="K57" s="200">
        <v>2.8710427970481653</v>
      </c>
      <c r="L57" s="200">
        <v>60.800742564000572</v>
      </c>
      <c r="M57" s="200">
        <v>0.59661372062069107</v>
      </c>
    </row>
    <row r="58" spans="1:13" x14ac:dyDescent="0.25">
      <c r="A58" t="s">
        <v>786</v>
      </c>
      <c r="B58" s="200">
        <v>30967.754662775431</v>
      </c>
      <c r="C58" s="200">
        <v>-0.52637550524192278</v>
      </c>
      <c r="D58" s="200">
        <v>50.091232695135822</v>
      </c>
      <c r="E58" s="200">
        <v>213.82342826653587</v>
      </c>
      <c r="F58" s="200">
        <v>58304.069155085155</v>
      </c>
      <c r="G58" s="200">
        <v>4708.644513993243</v>
      </c>
      <c r="H58" s="200">
        <v>39.667326966883572</v>
      </c>
      <c r="I58" s="200">
        <v>0.96152749572903673</v>
      </c>
      <c r="J58" s="200">
        <v>2893.2774251684968</v>
      </c>
      <c r="K58" s="200">
        <v>6.0306247212892359</v>
      </c>
      <c r="L58" s="200">
        <v>92.545745636241449</v>
      </c>
      <c r="M58" s="200">
        <v>0.27973184702665288</v>
      </c>
    </row>
    <row r="59" spans="1:13" x14ac:dyDescent="0.25">
      <c r="A59" t="s">
        <v>787</v>
      </c>
      <c r="B59" s="200">
        <v>48577.022168855423</v>
      </c>
      <c r="C59" s="200">
        <v>-0.31751286666153211</v>
      </c>
      <c r="D59" s="200">
        <v>51.900861012260904</v>
      </c>
      <c r="E59" s="200">
        <v>133.05934026347225</v>
      </c>
      <c r="F59" s="200">
        <v>73063.305788098951</v>
      </c>
      <c r="G59" s="200">
        <v>7280.3617796414064</v>
      </c>
      <c r="H59" s="200">
        <v>56.642929901007108</v>
      </c>
      <c r="I59" s="200">
        <v>1.114279657843902</v>
      </c>
      <c r="J59" s="200">
        <v>4138.9890232959651</v>
      </c>
      <c r="K59" s="200">
        <v>4.2037495473823983</v>
      </c>
      <c r="L59" s="200">
        <v>104.7162822235337</v>
      </c>
      <c r="M59" s="200">
        <v>0.68454270343646773</v>
      </c>
    </row>
    <row r="60" spans="1:13" x14ac:dyDescent="0.25">
      <c r="A60" t="s">
        <v>788</v>
      </c>
      <c r="B60" s="200">
        <v>8761.1903677500759</v>
      </c>
      <c r="C60" s="200">
        <v>-0.43632963265720431</v>
      </c>
      <c r="D60" s="200">
        <v>112.39032561328575</v>
      </c>
      <c r="E60" s="200">
        <v>1109.4127128344128</v>
      </c>
      <c r="F60" s="200">
        <v>44858.831453923289</v>
      </c>
      <c r="G60" s="200">
        <v>3874.9905823177187</v>
      </c>
      <c r="H60" s="200">
        <v>26.638045539028926</v>
      </c>
      <c r="I60" s="200">
        <v>0.83029223292978183</v>
      </c>
      <c r="J60" s="200">
        <v>3102.2685485389288</v>
      </c>
      <c r="K60" s="200">
        <v>4.3529729916618418</v>
      </c>
      <c r="L60" s="200">
        <v>139.97717943666075</v>
      </c>
      <c r="M60" s="200">
        <v>0.55140476261953475</v>
      </c>
    </row>
    <row r="61" spans="1:13" x14ac:dyDescent="0.25">
      <c r="A61" t="s">
        <v>837</v>
      </c>
      <c r="B61" s="200">
        <v>45632.161020399741</v>
      </c>
      <c r="C61" s="200">
        <v>0.81514689972378873</v>
      </c>
      <c r="D61" s="200">
        <v>60.036265589915132</v>
      </c>
      <c r="E61" s="200">
        <v>170.72892862880897</v>
      </c>
      <c r="F61" s="200">
        <v>71612.477962453253</v>
      </c>
      <c r="G61" s="200">
        <v>5715.5804232019827</v>
      </c>
      <c r="H61" s="200">
        <v>37.412501509502803</v>
      </c>
      <c r="I61" s="200">
        <v>4.5706189686554524</v>
      </c>
      <c r="J61" s="200">
        <v>3996.5830490953549</v>
      </c>
      <c r="K61" s="200">
        <v>4.7893044708313761</v>
      </c>
      <c r="L61" s="200">
        <v>80.505906204100214</v>
      </c>
      <c r="M61" s="200">
        <v>0.63749568696474745</v>
      </c>
    </row>
    <row r="62" spans="1:13" x14ac:dyDescent="0.25">
      <c r="A62" t="s">
        <v>789</v>
      </c>
      <c r="B62" s="200">
        <v>8798.6672570885075</v>
      </c>
      <c r="C62" s="200">
        <v>-0.76211420919108142</v>
      </c>
      <c r="D62" s="200">
        <v>138.29705939343228</v>
      </c>
      <c r="E62" s="200">
        <v>212.80946888928494</v>
      </c>
      <c r="F62" s="200">
        <v>37157.734886086851</v>
      </c>
      <c r="G62" s="200">
        <v>2850.9745185887919</v>
      </c>
      <c r="H62" s="200">
        <v>22.649239054833384</v>
      </c>
      <c r="I62" s="200">
        <v>0.73035268952517274</v>
      </c>
      <c r="J62" s="200">
        <v>2503.5035368990439</v>
      </c>
      <c r="K62" s="200">
        <v>3.925978677778148</v>
      </c>
      <c r="L62" s="200">
        <v>61.527681561221961</v>
      </c>
      <c r="M62" s="200">
        <v>0.51175084924833036</v>
      </c>
    </row>
    <row r="63" spans="1:13" x14ac:dyDescent="0.25">
      <c r="A63" t="s">
        <v>790</v>
      </c>
      <c r="B63" s="200">
        <v>9350.2393983479487</v>
      </c>
      <c r="C63" s="200">
        <v>0.14422574639619437</v>
      </c>
      <c r="D63" s="200">
        <v>136.73721845882761</v>
      </c>
      <c r="E63" s="200">
        <v>586.55889133242783</v>
      </c>
      <c r="F63" s="200">
        <v>27502.433025533257</v>
      </c>
      <c r="G63" s="200">
        <v>2927.6290584568628</v>
      </c>
      <c r="H63" s="200">
        <v>31.268534455523607</v>
      </c>
      <c r="I63" s="200">
        <v>1.2177375276555147</v>
      </c>
      <c r="J63" s="200">
        <v>3170.121447354225</v>
      </c>
      <c r="K63" s="200">
        <v>5.2517934750610369</v>
      </c>
      <c r="L63" s="200">
        <v>78.595933603866825</v>
      </c>
      <c r="M63" s="200">
        <v>0.21631415331799603</v>
      </c>
    </row>
    <row r="64" spans="1:13" x14ac:dyDescent="0.25">
      <c r="A64" t="s">
        <v>791</v>
      </c>
      <c r="B64" s="200">
        <v>12903.988751148618</v>
      </c>
      <c r="C64" s="200">
        <v>-9.6793208640353359E-2</v>
      </c>
      <c r="D64" s="200">
        <v>86.234969128112212</v>
      </c>
      <c r="E64" s="200">
        <v>378.09546766751652</v>
      </c>
      <c r="F64" s="200">
        <v>35004.844092926745</v>
      </c>
      <c r="G64" s="200">
        <v>3247.5732753887082</v>
      </c>
      <c r="H64" s="200">
        <v>38.879856450108541</v>
      </c>
      <c r="I64" s="200">
        <v>0.80187939239771133</v>
      </c>
      <c r="J64" s="200">
        <v>3208.455639863244</v>
      </c>
      <c r="K64" s="200">
        <v>0.15803153560433372</v>
      </c>
      <c r="L64" s="200">
        <v>87.794993448581081</v>
      </c>
      <c r="M64" s="200">
        <v>0.44303990646718444</v>
      </c>
    </row>
    <row r="65" spans="1:13" x14ac:dyDescent="0.25">
      <c r="A65" t="s">
        <v>792</v>
      </c>
      <c r="B65" s="200">
        <v>14168.145433031244</v>
      </c>
      <c r="C65" s="200">
        <v>-0.26874689740595004</v>
      </c>
      <c r="D65" s="200">
        <v>152.29029250853495</v>
      </c>
      <c r="E65" s="200">
        <v>369.93424969863651</v>
      </c>
      <c r="F65" s="200">
        <v>35381.262754865784</v>
      </c>
      <c r="G65" s="200">
        <v>2855.0394782097437</v>
      </c>
      <c r="H65" s="200">
        <v>34.024521985197126</v>
      </c>
      <c r="I65" s="200">
        <v>1.4738089365963745</v>
      </c>
      <c r="J65" s="200">
        <v>1968.6171964995635</v>
      </c>
      <c r="K65" s="200">
        <v>0.20707381829675064</v>
      </c>
      <c r="L65" s="200">
        <v>70.983950131132914</v>
      </c>
      <c r="M65" s="200">
        <v>0.66739723631470527</v>
      </c>
    </row>
    <row r="66" spans="1:13" x14ac:dyDescent="0.25">
      <c r="A66" t="s">
        <v>793</v>
      </c>
      <c r="B66" s="200">
        <v>8068.9313055292087</v>
      </c>
      <c r="C66" s="200">
        <v>-0.44439561259578236</v>
      </c>
      <c r="D66" s="200">
        <v>132.32147889924417</v>
      </c>
      <c r="E66" s="200">
        <v>491.82184732742155</v>
      </c>
      <c r="F66" s="200">
        <v>38432.375627402136</v>
      </c>
      <c r="G66" s="200">
        <v>2535.8361636582235</v>
      </c>
      <c r="H66" s="200">
        <v>28.901815322177068</v>
      </c>
      <c r="I66" s="200">
        <v>1.3864421572668133</v>
      </c>
      <c r="J66" s="200">
        <v>2771.3841900049547</v>
      </c>
      <c r="K66" s="200">
        <v>-2.9201424202749853</v>
      </c>
      <c r="L66" s="200">
        <v>110.22047677974955</v>
      </c>
      <c r="M66" s="200">
        <v>0.48824426667687176</v>
      </c>
    </row>
    <row r="67" spans="1:13" x14ac:dyDescent="0.25">
      <c r="A67" t="s">
        <v>794</v>
      </c>
      <c r="B67" s="200">
        <v>27899.300096938961</v>
      </c>
      <c r="C67" s="200">
        <v>-0.48617496289084794</v>
      </c>
      <c r="D67" s="200">
        <v>69.456810298512636</v>
      </c>
      <c r="E67" s="200">
        <v>190.6486371715942</v>
      </c>
      <c r="F67" s="200">
        <v>53003.905811912031</v>
      </c>
      <c r="G67" s="200">
        <v>3945.8720765648563</v>
      </c>
      <c r="H67" s="200">
        <v>42.961042672298753</v>
      </c>
      <c r="I67" s="200">
        <v>1.5316642228324049</v>
      </c>
      <c r="J67" s="200">
        <v>2060.8005684901073</v>
      </c>
      <c r="K67" s="200">
        <v>0.31382200831096219</v>
      </c>
      <c r="L67" s="200">
        <v>82.50970185599283</v>
      </c>
      <c r="M67" s="200">
        <v>0.31770716078113709</v>
      </c>
    </row>
    <row r="68" spans="1:13" x14ac:dyDescent="0.25">
      <c r="A68" t="s">
        <v>795</v>
      </c>
      <c r="B68" s="200">
        <v>33166.220016115381</v>
      </c>
      <c r="C68" s="200">
        <v>-0.3120361244547844</v>
      </c>
      <c r="D68" s="200">
        <v>56.607744610486115</v>
      </c>
      <c r="E68" s="200">
        <v>116.46379587708304</v>
      </c>
      <c r="F68" s="200">
        <v>37428.577656344751</v>
      </c>
      <c r="G68" s="200">
        <v>3109.7818021446155</v>
      </c>
      <c r="H68" s="200">
        <v>53.017215026457805</v>
      </c>
      <c r="I68" s="200">
        <v>1.0718906253613594</v>
      </c>
      <c r="J68" s="200">
        <v>2357.9261345665982</v>
      </c>
      <c r="K68" s="200">
        <v>0.31453647441454274</v>
      </c>
      <c r="L68" s="200">
        <v>64.620969451030049</v>
      </c>
      <c r="M68" s="200">
        <v>0.54976636047049021</v>
      </c>
    </row>
    <row r="69" spans="1:13" x14ac:dyDescent="0.25">
      <c r="A69" t="s">
        <v>796</v>
      </c>
      <c r="B69" s="200">
        <v>37162.568321808241</v>
      </c>
      <c r="C69" s="200">
        <v>-0.62275445631765614</v>
      </c>
      <c r="D69" s="200">
        <v>62.420012136037101</v>
      </c>
      <c r="E69" s="200">
        <v>224.11291477589069</v>
      </c>
      <c r="F69" s="200">
        <v>43796.143541306461</v>
      </c>
      <c r="G69" s="200">
        <v>3712.002277221939</v>
      </c>
      <c r="H69" s="200">
        <v>46.915154629621078</v>
      </c>
      <c r="I69" s="200">
        <v>1.3730858978698866</v>
      </c>
      <c r="J69" s="200">
        <v>2001.7598110464262</v>
      </c>
      <c r="K69" s="200">
        <v>2.7090219817371644</v>
      </c>
      <c r="L69" s="200">
        <v>80.144297059493937</v>
      </c>
      <c r="M69" s="200">
        <v>0.3223926056686095</v>
      </c>
    </row>
    <row r="70" spans="1:13" x14ac:dyDescent="0.25">
      <c r="A70" t="s">
        <v>797</v>
      </c>
      <c r="B70" s="200">
        <v>14132.032222643482</v>
      </c>
      <c r="C70" s="200">
        <v>-0.40603098354906747</v>
      </c>
      <c r="D70" s="200">
        <v>62.237729669148571</v>
      </c>
      <c r="E70" s="200">
        <v>191.61448962860061</v>
      </c>
      <c r="F70" s="200">
        <v>59805.018994802318</v>
      </c>
      <c r="G70" s="200">
        <v>2587.8387178172288</v>
      </c>
      <c r="H70" s="200">
        <v>25.395126409619468</v>
      </c>
      <c r="I70" s="200">
        <v>1.0786459779709838</v>
      </c>
      <c r="J70" s="200">
        <v>2731.530338948894</v>
      </c>
      <c r="K70" s="200">
        <v>2.5569173995092562</v>
      </c>
      <c r="L70" s="200">
        <v>78.279008106650068</v>
      </c>
      <c r="M70" s="200">
        <v>0.32328255169541625</v>
      </c>
    </row>
    <row r="71" spans="1:13" x14ac:dyDescent="0.25">
      <c r="A71" t="s">
        <v>798</v>
      </c>
      <c r="B71" s="200">
        <v>25423.987957326364</v>
      </c>
      <c r="C71" s="200">
        <v>2.331575769313002E-3</v>
      </c>
      <c r="D71" s="200">
        <v>86.14703220612239</v>
      </c>
      <c r="E71" s="200">
        <v>285.64482156532858</v>
      </c>
      <c r="F71" s="200">
        <v>60852.776048539592</v>
      </c>
      <c r="G71" s="200">
        <v>2032.2588044987986</v>
      </c>
      <c r="H71" s="200">
        <v>30.614691565885899</v>
      </c>
      <c r="I71" s="200">
        <v>0.63024234068714402</v>
      </c>
      <c r="J71" s="200">
        <v>3251.9335553153524</v>
      </c>
      <c r="K71" s="200">
        <v>5.6500634107502714</v>
      </c>
      <c r="L71" s="200">
        <v>54.1170555903322</v>
      </c>
      <c r="M71" s="200">
        <v>0.36975301823354673</v>
      </c>
    </row>
    <row r="72" spans="1:13" x14ac:dyDescent="0.25">
      <c r="A72" t="s">
        <v>799</v>
      </c>
      <c r="B72" s="200">
        <v>9214.0444787018168</v>
      </c>
      <c r="C72" s="200">
        <v>0.15978860635492498</v>
      </c>
      <c r="D72" s="200">
        <v>88.72107590934209</v>
      </c>
      <c r="E72" s="200">
        <v>266.4073989508093</v>
      </c>
      <c r="F72" s="200">
        <v>29398.813318748205</v>
      </c>
      <c r="G72" s="200">
        <v>3643.38592028728</v>
      </c>
      <c r="H72" s="200">
        <v>31.574887119914408</v>
      </c>
      <c r="I72" s="200">
        <v>4.4796627978447763</v>
      </c>
      <c r="J72" s="200">
        <v>4049.1839731011837</v>
      </c>
      <c r="K72" s="200">
        <v>4.2054640060562658</v>
      </c>
      <c r="L72" s="200">
        <v>98.804773623270734</v>
      </c>
      <c r="M72" s="200">
        <v>0.67861944086257497</v>
      </c>
    </row>
    <row r="73" spans="1:13" x14ac:dyDescent="0.25">
      <c r="A73" t="s">
        <v>800</v>
      </c>
      <c r="B73" s="200">
        <v>7094.4906354103396</v>
      </c>
      <c r="C73" s="200">
        <v>8.1658056304282689E-2</v>
      </c>
      <c r="D73" s="200">
        <v>96.65644190283156</v>
      </c>
      <c r="E73" s="200">
        <v>278.88446291717412</v>
      </c>
      <c r="F73" s="200">
        <v>21400.978032162919</v>
      </c>
      <c r="G73" s="200">
        <v>3308.9472344757378</v>
      </c>
      <c r="H73" s="200">
        <v>19.638516487236782</v>
      </c>
      <c r="I73" s="200">
        <v>3.4510034556558304</v>
      </c>
      <c r="J73" s="200">
        <v>3776.3503171215712</v>
      </c>
      <c r="K73" s="200">
        <v>4.3578297407417175</v>
      </c>
      <c r="L73" s="200">
        <v>92.691380474489634</v>
      </c>
      <c r="M73" s="200">
        <v>0.36839430894308939</v>
      </c>
    </row>
    <row r="74" spans="1:13" x14ac:dyDescent="0.25">
      <c r="A74" t="s">
        <v>801</v>
      </c>
      <c r="B74" s="200">
        <v>9314.3733306687773</v>
      </c>
      <c r="C74" s="200">
        <v>-1.1340670074456296</v>
      </c>
      <c r="D74" s="200">
        <v>156.90005770657581</v>
      </c>
      <c r="E74" s="200">
        <v>831.97898527285963</v>
      </c>
      <c r="F74" s="200">
        <v>30993.730582296081</v>
      </c>
      <c r="G74" s="200">
        <v>3884.3908805457095</v>
      </c>
      <c r="H74" s="200">
        <v>38.890647352896281</v>
      </c>
      <c r="I74" s="200">
        <v>1.6839665335371377</v>
      </c>
      <c r="J74" s="200">
        <v>3369.8310246061742</v>
      </c>
      <c r="K74" s="200">
        <v>4.4199243554193632</v>
      </c>
      <c r="L74" s="200">
        <v>98.171610639135835</v>
      </c>
      <c r="M74" s="200">
        <v>0.53132718357157327</v>
      </c>
    </row>
    <row r="75" spans="1:13" x14ac:dyDescent="0.25">
      <c r="A75" t="s">
        <v>838</v>
      </c>
      <c r="B75" s="200">
        <v>68262.121315251658</v>
      </c>
      <c r="C75" s="200">
        <v>0.59062015473136131</v>
      </c>
      <c r="D75" s="200">
        <v>64.1163198627887</v>
      </c>
      <c r="E75" s="200">
        <v>85.561632116611122</v>
      </c>
      <c r="F75" s="200">
        <v>56841.303252220998</v>
      </c>
      <c r="G75" s="200">
        <v>4891.9149043271882</v>
      </c>
      <c r="H75" s="200">
        <v>74.01990797606291</v>
      </c>
      <c r="I75" s="200">
        <v>2.9815011367671462</v>
      </c>
      <c r="J75" s="200">
        <v>3647.5151904225909</v>
      </c>
      <c r="K75" s="200">
        <v>0.36442977944393506</v>
      </c>
      <c r="L75" s="200">
        <v>96.989788762662229</v>
      </c>
      <c r="M75" s="200">
        <v>0.67314662748393073</v>
      </c>
    </row>
    <row r="76" spans="1:13" x14ac:dyDescent="0.25">
      <c r="A76" t="s">
        <v>802</v>
      </c>
      <c r="B76" s="200">
        <v>26986.598454095529</v>
      </c>
      <c r="C76" s="200">
        <v>-0.12661395765635342</v>
      </c>
      <c r="D76" s="200">
        <v>56.247501978243633</v>
      </c>
      <c r="E76" s="200">
        <v>265.80903944817868</v>
      </c>
      <c r="F76" s="200">
        <v>53568.863502964778</v>
      </c>
      <c r="G76" s="200">
        <v>6571.3026024478377</v>
      </c>
      <c r="H76" s="200">
        <v>29.020324974333452</v>
      </c>
      <c r="I76" s="200">
        <v>0.32743041613850893</v>
      </c>
      <c r="J76" s="200">
        <v>3158.3979131038386</v>
      </c>
      <c r="K76" s="200">
        <v>2.3951123056979791</v>
      </c>
      <c r="L76" s="200">
        <v>87.453488084155055</v>
      </c>
      <c r="M76" s="200">
        <v>0.20973148440043518</v>
      </c>
    </row>
    <row r="77" spans="1:13" x14ac:dyDescent="0.25">
      <c r="A77" t="s">
        <v>803</v>
      </c>
      <c r="B77" s="200">
        <v>44890.394980641278</v>
      </c>
      <c r="C77" s="200">
        <v>-0.20418071698115586</v>
      </c>
      <c r="D77" s="200">
        <v>55.774235206260386</v>
      </c>
      <c r="E77" s="200">
        <v>98.215937948968588</v>
      </c>
      <c r="F77" s="200">
        <v>60802.674033301846</v>
      </c>
      <c r="G77" s="200">
        <v>5644.3601367120582</v>
      </c>
      <c r="H77" s="200">
        <v>56.081310034890237</v>
      </c>
      <c r="I77" s="200">
        <v>0.26165635349632643</v>
      </c>
      <c r="J77" s="200">
        <v>3352.6441571242926</v>
      </c>
      <c r="K77" s="200">
        <v>0.851046403503808</v>
      </c>
      <c r="L77" s="200">
        <v>72.549617144472919</v>
      </c>
      <c r="M77" s="200">
        <v>0.27178370266736684</v>
      </c>
    </row>
    <row r="78" spans="1:13" x14ac:dyDescent="0.25">
      <c r="A78" t="s">
        <v>804</v>
      </c>
      <c r="B78" s="200">
        <v>52827.136175756212</v>
      </c>
      <c r="C78" s="200">
        <v>-1.2621404232632537E-2</v>
      </c>
      <c r="D78" s="200">
        <v>56.460691101800904</v>
      </c>
      <c r="E78" s="200">
        <v>146.92849349482427</v>
      </c>
      <c r="F78" s="200">
        <v>56996.354621894796</v>
      </c>
      <c r="G78" s="200">
        <v>4785.5127461486281</v>
      </c>
      <c r="H78" s="200">
        <v>46.747055315986415</v>
      </c>
      <c r="I78" s="200">
        <v>2.7626759161067147</v>
      </c>
      <c r="J78" s="200">
        <v>4216.9436267390392</v>
      </c>
      <c r="K78" s="200">
        <v>1.7877977233955118</v>
      </c>
      <c r="L78" s="200">
        <v>83.800598072027725</v>
      </c>
      <c r="M78" s="200">
        <v>0.20887984893593906</v>
      </c>
    </row>
    <row r="79" spans="1:13" x14ac:dyDescent="0.25">
      <c r="A79" t="s">
        <v>805</v>
      </c>
      <c r="B79" s="200">
        <v>62616.711854809088</v>
      </c>
      <c r="C79" s="200">
        <v>-0.39271940131910915</v>
      </c>
      <c r="D79" s="200">
        <v>63.401572571232556</v>
      </c>
      <c r="E79" s="200">
        <v>104.71205596277798</v>
      </c>
      <c r="F79" s="200">
        <v>54508.665934581317</v>
      </c>
      <c r="G79" s="200">
        <v>6462.2691212395985</v>
      </c>
      <c r="H79" s="200">
        <v>77.22796447699659</v>
      </c>
      <c r="I79" s="200">
        <v>2.3793033668995154</v>
      </c>
      <c r="J79" s="200">
        <v>3340.1819221362352</v>
      </c>
      <c r="K79" s="200">
        <v>2.0606438076583515</v>
      </c>
      <c r="L79" s="200">
        <v>113.40708512795605</v>
      </c>
      <c r="M79" s="200">
        <v>0.74219395516721576</v>
      </c>
    </row>
    <row r="80" spans="1:13" x14ac:dyDescent="0.25">
      <c r="A80" t="s">
        <v>806</v>
      </c>
      <c r="B80" s="200">
        <v>43784.401660462274</v>
      </c>
      <c r="C80" s="200">
        <v>0.15847945168903038</v>
      </c>
      <c r="D80" s="200">
        <v>52.40903785082152</v>
      </c>
      <c r="E80" s="200">
        <v>208.36969564521539</v>
      </c>
      <c r="F80" s="200">
        <v>67402.131005937088</v>
      </c>
      <c r="G80" s="200">
        <v>4954.3339178540746</v>
      </c>
      <c r="H80" s="200">
        <v>68.857757079334647</v>
      </c>
      <c r="I80" s="200">
        <v>1.9700983138912944</v>
      </c>
      <c r="J80" s="200">
        <v>2375.7203973798569</v>
      </c>
      <c r="K80" s="200">
        <v>2.4445595970729794</v>
      </c>
      <c r="L80" s="200">
        <v>82.95776550935895</v>
      </c>
      <c r="M80" s="200">
        <v>0.33868303261294691</v>
      </c>
    </row>
    <row r="81" spans="1:13" x14ac:dyDescent="0.25">
      <c r="A81" t="s">
        <v>807</v>
      </c>
      <c r="B81" s="200">
        <v>64680.271310527845</v>
      </c>
      <c r="C81" s="200">
        <v>-0.80821128879433812</v>
      </c>
      <c r="D81" s="200">
        <v>55.718143568311817</v>
      </c>
      <c r="E81" s="200">
        <v>206.22699695181132</v>
      </c>
      <c r="F81" s="200">
        <v>61030.136922848505</v>
      </c>
      <c r="G81" s="200">
        <v>7167.0358220951202</v>
      </c>
      <c r="H81" s="200">
        <v>49.845609184689302</v>
      </c>
      <c r="I81" s="200">
        <v>1.3350797522940225</v>
      </c>
      <c r="J81" s="200">
        <v>3948.2928650111949</v>
      </c>
      <c r="K81" s="200">
        <v>1.9068541149299478</v>
      </c>
      <c r="L81" s="200">
        <v>120.37961350429582</v>
      </c>
      <c r="M81" s="200">
        <v>0.55894925920553318</v>
      </c>
    </row>
    <row r="82" spans="1:13" x14ac:dyDescent="0.25">
      <c r="A82" t="s">
        <v>808</v>
      </c>
      <c r="B82" s="200">
        <v>22499.411663555904</v>
      </c>
      <c r="C82" s="200">
        <v>2.9802607397007214E-3</v>
      </c>
      <c r="D82" s="200">
        <v>61.617504667518361</v>
      </c>
      <c r="E82" s="200">
        <v>242.31388093509545</v>
      </c>
      <c r="F82" s="200">
        <v>61185.122969126365</v>
      </c>
      <c r="G82" s="200">
        <v>5086.2219500696838</v>
      </c>
      <c r="H82" s="200">
        <v>28.099249972699852</v>
      </c>
      <c r="I82" s="200">
        <v>1.0400374856737606</v>
      </c>
      <c r="J82" s="200">
        <v>3114.0606802638504</v>
      </c>
      <c r="K82" s="200">
        <v>4.1300472015985763</v>
      </c>
      <c r="L82" s="200">
        <v>121.48263277285743</v>
      </c>
      <c r="M82" s="200">
        <v>0.40572764529191052</v>
      </c>
    </row>
    <row r="83" spans="1:13" x14ac:dyDescent="0.25">
      <c r="A83" t="s">
        <v>809</v>
      </c>
      <c r="B83" s="200">
        <v>57762.88737275124</v>
      </c>
      <c r="C83" s="200">
        <v>-0.48297254627822495</v>
      </c>
      <c r="D83" s="200">
        <v>59.802865427888662</v>
      </c>
      <c r="E83" s="200">
        <v>113.33878223271553</v>
      </c>
      <c r="F83" s="200">
        <v>46994.053201595867</v>
      </c>
      <c r="G83" s="200">
        <v>5050.2723559136566</v>
      </c>
      <c r="H83" s="200">
        <v>49.815773391709371</v>
      </c>
      <c r="I83" s="200">
        <v>1.0209951911157904</v>
      </c>
      <c r="J83" s="200">
        <v>3541.368889392767</v>
      </c>
      <c r="K83" s="200">
        <v>1.2687174875960627</v>
      </c>
      <c r="L83" s="200">
        <v>87.111284162935604</v>
      </c>
      <c r="M83" s="200">
        <v>0.57351139447795185</v>
      </c>
    </row>
    <row r="84" spans="1:13" x14ac:dyDescent="0.25">
      <c r="A84" t="s">
        <v>839</v>
      </c>
      <c r="B84" s="200">
        <v>5980.7287264046245</v>
      </c>
      <c r="C84" s="200">
        <v>1.1749667043743847E-2</v>
      </c>
      <c r="D84" s="200">
        <v>8.0235050045776894</v>
      </c>
      <c r="E84" s="200">
        <v>23.130356410022273</v>
      </c>
      <c r="F84" s="200">
        <v>5964.9719839248673</v>
      </c>
      <c r="G84" s="200">
        <v>807.28212077829517</v>
      </c>
      <c r="H84" s="200">
        <v>6.6723100351006286</v>
      </c>
      <c r="I84" s="200">
        <v>0.32663056956455305</v>
      </c>
      <c r="J84" s="200">
        <v>256.25900179896581</v>
      </c>
      <c r="K84" s="200">
        <v>0.1277891330695532</v>
      </c>
      <c r="L84" s="200">
        <v>12.796006918656277</v>
      </c>
      <c r="M84" s="200">
        <v>4.400933717443764E-2</v>
      </c>
    </row>
    <row r="85" spans="1:13" x14ac:dyDescent="0.25">
      <c r="A85" t="s">
        <v>840</v>
      </c>
      <c r="B85" s="200">
        <v>19836.010068889154</v>
      </c>
      <c r="C85" s="200">
        <v>0.24036332006289515</v>
      </c>
      <c r="D85" s="200">
        <v>53.13851997029716</v>
      </c>
      <c r="E85" s="200">
        <v>105.69147359369299</v>
      </c>
      <c r="F85" s="200">
        <v>53607.298190634261</v>
      </c>
      <c r="G85" s="200">
        <v>3323.288945840673</v>
      </c>
      <c r="H85" s="200">
        <v>43.932177910739142</v>
      </c>
      <c r="I85" s="200">
        <v>2.2305562881991934</v>
      </c>
      <c r="J85" s="200">
        <v>2501.0241369434539</v>
      </c>
      <c r="K85" s="200">
        <v>2.1932637924119214</v>
      </c>
      <c r="L85" s="200">
        <v>68.883354326501006</v>
      </c>
      <c r="M85" s="200">
        <v>0.15046432735570356</v>
      </c>
    </row>
    <row r="86" spans="1:13" x14ac:dyDescent="0.25">
      <c r="A86" t="s">
        <v>841</v>
      </c>
      <c r="B86" s="200">
        <v>22549.575148120595</v>
      </c>
      <c r="C86" s="200">
        <v>-0.37461520518557212</v>
      </c>
      <c r="D86" s="200">
        <v>62.622069524489213</v>
      </c>
      <c r="E86" s="200">
        <v>95.516665716354069</v>
      </c>
      <c r="F86" s="200">
        <v>46704.124446540285</v>
      </c>
      <c r="G86" s="200">
        <v>4955.4468101836237</v>
      </c>
      <c r="H86" s="200">
        <v>29.959524223727243</v>
      </c>
      <c r="I86" s="200">
        <v>1.2923474841724065</v>
      </c>
      <c r="J86" s="200">
        <v>2588.9777105136559</v>
      </c>
      <c r="K86" s="200">
        <v>-1.847461995434486</v>
      </c>
      <c r="L86" s="200">
        <v>98.90333861844843</v>
      </c>
      <c r="M86" s="200">
        <v>0.4612481534321401</v>
      </c>
    </row>
    <row r="87" spans="1:13" x14ac:dyDescent="0.25">
      <c r="A87" t="s">
        <v>810</v>
      </c>
      <c r="B87" s="200">
        <v>33851.437337863674</v>
      </c>
      <c r="C87" s="200">
        <v>-0.17872730007544418</v>
      </c>
      <c r="D87" s="200">
        <v>72.861078500642734</v>
      </c>
      <c r="E87" s="200">
        <v>199.73411062291072</v>
      </c>
      <c r="F87" s="200">
        <v>73717.046738328951</v>
      </c>
      <c r="G87" s="200">
        <v>6670.0802373291144</v>
      </c>
      <c r="H87" s="200">
        <v>62.581999961437944</v>
      </c>
      <c r="I87" s="200">
        <v>-0.18081474246068671</v>
      </c>
      <c r="J87" s="200">
        <v>2622.5969769532339</v>
      </c>
      <c r="K87" s="200">
        <v>6.0683555732526759</v>
      </c>
      <c r="L87" s="200">
        <v>125.57951097706604</v>
      </c>
      <c r="M87" s="200">
        <v>0.48109793407939</v>
      </c>
    </row>
    <row r="88" spans="1:13" x14ac:dyDescent="0.25">
      <c r="A88" t="s">
        <v>811</v>
      </c>
      <c r="B88" s="200">
        <v>26430.032252757861</v>
      </c>
      <c r="C88" s="200">
        <v>-0.52022349300460602</v>
      </c>
      <c r="D88" s="200">
        <v>62.921486545069861</v>
      </c>
      <c r="E88" s="200">
        <v>309.41553034968092</v>
      </c>
      <c r="F88" s="200">
        <v>54712.972050954879</v>
      </c>
      <c r="G88" s="200">
        <v>5227.2825437094934</v>
      </c>
      <c r="H88" s="200">
        <v>33.886537768789289</v>
      </c>
      <c r="I88" s="200">
        <v>0.8040779177629056</v>
      </c>
      <c r="J88" s="200">
        <v>2889.5422199823934</v>
      </c>
      <c r="K88" s="200">
        <v>3.193455292567787</v>
      </c>
      <c r="L88" s="200">
        <v>97.098686067013432</v>
      </c>
      <c r="M88" s="200">
        <v>0.46576676768640407</v>
      </c>
    </row>
    <row r="89" spans="1:13" x14ac:dyDescent="0.25">
      <c r="A89" t="s">
        <v>812</v>
      </c>
      <c r="B89" s="200">
        <v>126243.33651310253</v>
      </c>
      <c r="C89" s="200">
        <v>-0.406529003247112</v>
      </c>
      <c r="D89" s="200">
        <v>189.32420439009428</v>
      </c>
      <c r="E89" s="200">
        <v>645.35018260824882</v>
      </c>
      <c r="F89" s="200">
        <v>186617.92654616537</v>
      </c>
      <c r="G89" s="200">
        <v>12520.636605734517</v>
      </c>
      <c r="H89" s="200">
        <v>112.07392075880135</v>
      </c>
      <c r="I89" s="200">
        <v>0.75467068611093857</v>
      </c>
      <c r="J89" s="200">
        <v>8417.9700673675179</v>
      </c>
      <c r="K89" s="200">
        <v>8.0603194767049544</v>
      </c>
      <c r="L89" s="200">
        <v>262.67571764786959</v>
      </c>
      <c r="M89" s="200">
        <v>1.7436949171545528</v>
      </c>
    </row>
    <row r="90" spans="1:13" x14ac:dyDescent="0.25">
      <c r="A90" t="s">
        <v>842</v>
      </c>
      <c r="B90" s="200">
        <v>28353.432658561993</v>
      </c>
      <c r="C90" s="200">
        <v>4.5751486131533542E-2</v>
      </c>
      <c r="D90" s="200">
        <v>147.86379662784157</v>
      </c>
      <c r="E90" s="200">
        <v>270.92877436241497</v>
      </c>
      <c r="F90" s="200">
        <v>48698.685187473537</v>
      </c>
      <c r="G90" s="200">
        <v>3702.3022229534295</v>
      </c>
      <c r="H90" s="200">
        <v>55.983209577972175</v>
      </c>
      <c r="I90" s="200">
        <v>3.6547234358323086</v>
      </c>
      <c r="J90" s="200">
        <v>3314.0366263968945</v>
      </c>
      <c r="K90" s="200">
        <v>4.334093246598405</v>
      </c>
      <c r="L90" s="200">
        <v>66.678711231556775</v>
      </c>
      <c r="M90" s="200">
        <v>0.11456746233282546</v>
      </c>
    </row>
    <row r="91" spans="1:13" x14ac:dyDescent="0.25">
      <c r="A91" t="s">
        <v>843</v>
      </c>
      <c r="B91" s="200">
        <v>17000.225579555423</v>
      </c>
      <c r="C91" s="200">
        <v>0.60021561298653614</v>
      </c>
      <c r="D91" s="200">
        <v>176.83901740894089</v>
      </c>
      <c r="E91" s="200">
        <v>769.09153451386339</v>
      </c>
      <c r="F91" s="200">
        <v>52047.695320219653</v>
      </c>
      <c r="G91" s="200">
        <v>5974.3720320201428</v>
      </c>
      <c r="H91" s="200">
        <v>37.08558586340655</v>
      </c>
      <c r="I91" s="200">
        <v>4.520062470517245</v>
      </c>
      <c r="J91" s="200">
        <v>5201.8508503573394</v>
      </c>
      <c r="K91" s="200">
        <v>4.4781000449762933</v>
      </c>
      <c r="L91" s="200">
        <v>100.39011549716496</v>
      </c>
      <c r="M91" s="200">
        <v>0.11276753519958356</v>
      </c>
    </row>
    <row r="92" spans="1:13" x14ac:dyDescent="0.25">
      <c r="A92" t="s">
        <v>813</v>
      </c>
      <c r="B92" s="200">
        <v>15912.642911972831</v>
      </c>
      <c r="C92" s="200">
        <v>-0.43311172775028389</v>
      </c>
      <c r="D92" s="200">
        <v>91.63267315523008</v>
      </c>
      <c r="E92" s="200">
        <v>190.41564796466849</v>
      </c>
      <c r="F92" s="200">
        <v>12869.257980150214</v>
      </c>
      <c r="G92" s="200">
        <v>4459.2066458491036</v>
      </c>
      <c r="H92" s="200">
        <v>26.40046895794265</v>
      </c>
      <c r="I92" s="200">
        <v>1.5128734527023588</v>
      </c>
      <c r="J92" s="200">
        <v>4072.5781212742618</v>
      </c>
      <c r="K92" s="200">
        <v>3.887173429441011</v>
      </c>
      <c r="L92" s="200">
        <v>87.519900851186165</v>
      </c>
      <c r="M92" s="200">
        <v>0.36761833778589048</v>
      </c>
    </row>
    <row r="93" spans="1:13" x14ac:dyDescent="0.25">
      <c r="A93" t="s">
        <v>814</v>
      </c>
      <c r="B93" s="200">
        <v>12883.050779472054</v>
      </c>
      <c r="C93" s="200">
        <v>-0.43725230551746053</v>
      </c>
      <c r="D93" s="200">
        <v>90.503208535280748</v>
      </c>
      <c r="E93" s="200">
        <v>347.54806521465815</v>
      </c>
      <c r="F93" s="200">
        <v>14846.361315502652</v>
      </c>
      <c r="G93" s="200">
        <v>4396.6795599016932</v>
      </c>
      <c r="H93" s="200">
        <v>44.14932654547745</v>
      </c>
      <c r="I93" s="200">
        <v>0.79556429131168693</v>
      </c>
      <c r="J93" s="200">
        <v>4765.8676833446898</v>
      </c>
      <c r="K93" s="200">
        <v>1.7230701073752113</v>
      </c>
      <c r="L93" s="200">
        <v>119.29850124254379</v>
      </c>
      <c r="M93" s="200">
        <v>0.34724397948484248</v>
      </c>
    </row>
    <row r="94" spans="1:13" x14ac:dyDescent="0.25">
      <c r="A94" t="s">
        <v>844</v>
      </c>
      <c r="B94" s="200">
        <v>24102.155251658161</v>
      </c>
      <c r="C94" s="200">
        <v>0.531121497714096</v>
      </c>
      <c r="D94" s="200">
        <v>128.12543563721528</v>
      </c>
      <c r="E94" s="200">
        <v>176.48997394591296</v>
      </c>
      <c r="F94" s="200">
        <v>23613.424440347233</v>
      </c>
      <c r="G94" s="200">
        <v>1806.1397776288024</v>
      </c>
      <c r="H94" s="200">
        <v>116.28701258438535</v>
      </c>
      <c r="I94" s="200">
        <v>8.3770335778902005</v>
      </c>
      <c r="J94" s="200">
        <v>2118.7864103788106</v>
      </c>
      <c r="K94" s="200">
        <v>2.0663034361561916</v>
      </c>
      <c r="L94" s="200">
        <v>38.458253198123387</v>
      </c>
      <c r="M94" s="200">
        <v>0.7022661740854208</v>
      </c>
    </row>
    <row r="95" spans="1:13" x14ac:dyDescent="0.25">
      <c r="A95" t="s">
        <v>815</v>
      </c>
      <c r="B95" s="200">
        <v>13684.392305016863</v>
      </c>
      <c r="C95" s="200">
        <v>-0.23516483782612166</v>
      </c>
      <c r="D95" s="200">
        <v>74.161597413317381</v>
      </c>
      <c r="E95" s="200">
        <v>175.73407910706399</v>
      </c>
      <c r="F95" s="200">
        <v>14296.212729682717</v>
      </c>
      <c r="G95" s="200">
        <v>3529.212378681912</v>
      </c>
      <c r="H95" s="200">
        <v>31.317839752902053</v>
      </c>
      <c r="I95" s="200">
        <v>0.57734986622589779</v>
      </c>
      <c r="J95" s="200">
        <v>2670.3897651330353</v>
      </c>
      <c r="K95" s="200">
        <v>1.7943806361991441</v>
      </c>
      <c r="L95" s="200">
        <v>70.381736295150986</v>
      </c>
      <c r="M95" s="200">
        <v>0.27760789880682174</v>
      </c>
    </row>
    <row r="96" spans="1:13" x14ac:dyDescent="0.25">
      <c r="A96" t="s">
        <v>816</v>
      </c>
      <c r="B96" s="200">
        <v>24636.855999589778</v>
      </c>
      <c r="C96" s="200">
        <v>-1.7125629874573425</v>
      </c>
      <c r="D96" s="200">
        <v>113.85306097071104</v>
      </c>
      <c r="E96" s="200">
        <v>653.35364623935152</v>
      </c>
      <c r="F96" s="200">
        <v>23704.014030380891</v>
      </c>
      <c r="G96" s="200">
        <v>6216.1954601805828</v>
      </c>
      <c r="H96" s="200">
        <v>65.20966596952951</v>
      </c>
      <c r="I96" s="200">
        <v>1.0692735515719569</v>
      </c>
      <c r="J96" s="200">
        <v>3386.2560523656512</v>
      </c>
      <c r="K96" s="200">
        <v>3.5235920866336468</v>
      </c>
      <c r="L96" s="200">
        <v>135.671840422245</v>
      </c>
      <c r="M96" s="200">
        <v>0.65133584835558722</v>
      </c>
    </row>
    <row r="97" spans="1:13" x14ac:dyDescent="0.25">
      <c r="A97" t="s">
        <v>817</v>
      </c>
      <c r="B97" s="200">
        <v>30504.940241968194</v>
      </c>
      <c r="C97" s="200">
        <v>-8.1348633135852597E-2</v>
      </c>
      <c r="D97" s="200">
        <v>50.954303978538626</v>
      </c>
      <c r="E97" s="200">
        <v>178.38793391784762</v>
      </c>
      <c r="F97" s="200">
        <v>31604.491943730929</v>
      </c>
      <c r="G97" s="200">
        <v>3936.8939109527355</v>
      </c>
      <c r="H97" s="200">
        <v>49.352852954759051</v>
      </c>
      <c r="I97" s="200">
        <v>1.1830053097535713</v>
      </c>
      <c r="J97" s="200">
        <v>1865.0857809069294</v>
      </c>
      <c r="K97" s="200">
        <v>-2.4744218447249083E-2</v>
      </c>
      <c r="L97" s="200">
        <v>72.615590416084657</v>
      </c>
      <c r="M97" s="200">
        <v>0.19972182943143685</v>
      </c>
    </row>
    <row r="98" spans="1:13" x14ac:dyDescent="0.25">
      <c r="A98" t="s">
        <v>818</v>
      </c>
      <c r="B98" s="200">
        <v>15824.291949214241</v>
      </c>
      <c r="C98" s="200">
        <v>-0.39683735466169806</v>
      </c>
      <c r="D98" s="200">
        <v>50.998395270661682</v>
      </c>
      <c r="E98" s="200">
        <v>206.79152220544208</v>
      </c>
      <c r="F98" s="200">
        <v>19829.12832790209</v>
      </c>
      <c r="G98" s="200">
        <v>3098.0904431753356</v>
      </c>
      <c r="H98" s="200">
        <v>28.187692030817932</v>
      </c>
      <c r="I98" s="200">
        <v>0.63801860886646611</v>
      </c>
      <c r="J98" s="200">
        <v>2746.6860971422125</v>
      </c>
      <c r="K98" s="200">
        <v>1.5572091637330241</v>
      </c>
      <c r="L98" s="200">
        <v>77.212519718617486</v>
      </c>
      <c r="M98" s="200">
        <v>0.13785698990200015</v>
      </c>
    </row>
    <row r="99" spans="1:13" x14ac:dyDescent="0.25">
      <c r="A99" t="s">
        <v>819</v>
      </c>
      <c r="B99" s="200">
        <v>27979.553160895823</v>
      </c>
      <c r="C99" s="200">
        <v>-0.3184847934736682</v>
      </c>
      <c r="D99" s="200">
        <v>63.245241583054685</v>
      </c>
      <c r="E99" s="200">
        <v>263.43097012672837</v>
      </c>
      <c r="F99" s="200">
        <v>30181.906177577155</v>
      </c>
      <c r="G99" s="200">
        <v>4615.8151015707172</v>
      </c>
      <c r="H99" s="200">
        <v>50.193365330423312</v>
      </c>
      <c r="I99" s="200">
        <v>4.5845540822229545</v>
      </c>
      <c r="J99" s="200">
        <v>2521.4449052325713</v>
      </c>
      <c r="K99" s="200">
        <v>2.3524225244419337</v>
      </c>
      <c r="L99" s="200">
        <v>72.620234175506141</v>
      </c>
      <c r="M99" s="200">
        <v>0.12002814081514532</v>
      </c>
    </row>
    <row r="100" spans="1:13" x14ac:dyDescent="0.25">
      <c r="A100" t="s">
        <v>820</v>
      </c>
      <c r="B100" s="200">
        <v>38065.430555720231</v>
      </c>
      <c r="C100" s="200">
        <v>-0.49240302393513891</v>
      </c>
      <c r="D100" s="200">
        <v>66.648945173169707</v>
      </c>
      <c r="E100" s="200">
        <v>179.81452117937954</v>
      </c>
      <c r="F100" s="200">
        <v>30380.825049049014</v>
      </c>
      <c r="G100" s="200">
        <v>4724.4573613829825</v>
      </c>
      <c r="H100" s="200">
        <v>45.844525115640216</v>
      </c>
      <c r="I100" s="200">
        <v>0.65715169676165586</v>
      </c>
      <c r="J100" s="200">
        <v>2520.2391021493645</v>
      </c>
      <c r="K100" s="200">
        <v>3.4517327793510595</v>
      </c>
      <c r="L100" s="200">
        <v>79.103467784875249</v>
      </c>
      <c r="M100" s="200">
        <v>0.30927504309329984</v>
      </c>
    </row>
    <row r="101" spans="1:13" x14ac:dyDescent="0.25">
      <c r="A101" t="s">
        <v>821</v>
      </c>
      <c r="B101" s="200">
        <v>40632.302252332564</v>
      </c>
      <c r="C101" s="200">
        <v>-2.3408376242870219E-2</v>
      </c>
      <c r="D101" s="200">
        <v>59.088179565432462</v>
      </c>
      <c r="E101" s="200">
        <v>152.33625992059464</v>
      </c>
      <c r="F101" s="200">
        <v>41617.058022045057</v>
      </c>
      <c r="G101" s="200">
        <v>8151.0938203700671</v>
      </c>
      <c r="H101" s="200">
        <v>69.048269878839051</v>
      </c>
      <c r="I101" s="200">
        <v>1.443580258297229</v>
      </c>
      <c r="J101" s="200">
        <v>2907.1015622217487</v>
      </c>
      <c r="K101" s="200">
        <v>0.991377865246721</v>
      </c>
      <c r="L101" s="200">
        <v>116.0378794375232</v>
      </c>
      <c r="M101" s="200">
        <v>0.46046545505291647</v>
      </c>
    </row>
    <row r="102" spans="1:13" x14ac:dyDescent="0.25">
      <c r="A102" t="s">
        <v>822</v>
      </c>
      <c r="B102" s="200">
        <v>4337.311171629779</v>
      </c>
      <c r="C102" s="200">
        <v>0.4030264380796289</v>
      </c>
      <c r="D102" s="200">
        <v>117.12741494290879</v>
      </c>
      <c r="E102" s="200">
        <v>428.33895787450359</v>
      </c>
      <c r="F102" s="200">
        <v>15540.270916171788</v>
      </c>
      <c r="G102" s="200">
        <v>7391.1355127017987</v>
      </c>
      <c r="H102" s="200">
        <v>41.499111744595588</v>
      </c>
      <c r="I102" s="200">
        <v>5.9697062601090565</v>
      </c>
      <c r="J102" s="200">
        <v>12084.378162351499</v>
      </c>
      <c r="K102" s="200">
        <v>4.8099436696369651</v>
      </c>
      <c r="L102" s="200">
        <v>223.21911276835033</v>
      </c>
      <c r="M102" s="200">
        <v>0.46944532256887883</v>
      </c>
    </row>
    <row r="103" spans="1:13" x14ac:dyDescent="0.25">
      <c r="A103" t="s">
        <v>823</v>
      </c>
      <c r="B103" s="200">
        <v>11762.76556805029</v>
      </c>
      <c r="C103" s="200">
        <v>8.2944415574032454E-2</v>
      </c>
      <c r="D103" s="200">
        <v>160.06471338454867</v>
      </c>
      <c r="E103" s="200">
        <v>292.53411941906137</v>
      </c>
      <c r="F103" s="200">
        <v>10488.199867250281</v>
      </c>
      <c r="G103" s="200">
        <v>4009.2568943999358</v>
      </c>
      <c r="H103" s="200">
        <v>36.565983949431413</v>
      </c>
      <c r="I103" s="200">
        <v>6.0350287532519324</v>
      </c>
      <c r="J103" s="200">
        <v>5097.9356337657327</v>
      </c>
      <c r="K103" s="200">
        <v>9.3544058726201917E-2</v>
      </c>
      <c r="L103" s="200">
        <v>69.755014101469058</v>
      </c>
      <c r="M103" s="200">
        <v>0.83461983387815653</v>
      </c>
    </row>
    <row r="104" spans="1:13" x14ac:dyDescent="0.25">
      <c r="A104" t="s">
        <v>845</v>
      </c>
      <c r="B104" s="200">
        <v>9140.3277042044683</v>
      </c>
      <c r="C104" s="200">
        <v>-0.27834068362141617</v>
      </c>
      <c r="D104" s="200">
        <v>162.89657437678932</v>
      </c>
      <c r="E104" s="200">
        <v>512.64265240835834</v>
      </c>
      <c r="F104" s="200">
        <v>7266.4828674225</v>
      </c>
      <c r="G104" s="200">
        <v>6363.59567167157</v>
      </c>
      <c r="H104" s="200">
        <v>57.537833458030349</v>
      </c>
      <c r="I104" s="200">
        <v>2.9718138539468915</v>
      </c>
      <c r="J104" s="200">
        <v>7469.1855191440909</v>
      </c>
      <c r="K104" s="200">
        <v>2.5364312616012814</v>
      </c>
      <c r="L104" s="200">
        <v>154.71974566766602</v>
      </c>
      <c r="M104" s="200">
        <v>0.71954771584356236</v>
      </c>
    </row>
    <row r="105" spans="1:13" x14ac:dyDescent="0.25">
      <c r="A105" t="s">
        <v>824</v>
      </c>
      <c r="B105" s="200">
        <v>1318.6075393127744</v>
      </c>
      <c r="C105" s="200">
        <v>3.6084663570789134E-2</v>
      </c>
      <c r="D105" s="200">
        <v>7.9540452972691069</v>
      </c>
      <c r="E105" s="200">
        <v>33.120679552427085</v>
      </c>
      <c r="F105" s="200">
        <v>1159.0819561975327</v>
      </c>
      <c r="G105" s="200">
        <v>398.01899370633004</v>
      </c>
      <c r="H105" s="200">
        <v>3.0914043421983215</v>
      </c>
      <c r="I105" s="200">
        <v>0.33120152701121136</v>
      </c>
      <c r="J105" s="200">
        <v>469.13450994470747</v>
      </c>
      <c r="K105" s="200">
        <v>0.29361411524468523</v>
      </c>
      <c r="L105" s="200">
        <v>11.260380314055707</v>
      </c>
      <c r="M105" s="200">
        <v>3.314863866144642E-2</v>
      </c>
    </row>
    <row r="106" spans="1:13" x14ac:dyDescent="0.25">
      <c r="A106" t="s">
        <v>846</v>
      </c>
      <c r="B106" s="200">
        <v>11856.481988893762</v>
      </c>
      <c r="C106" s="200">
        <v>0.54148604513064114</v>
      </c>
      <c r="D106" s="200">
        <v>187.27951238836067</v>
      </c>
      <c r="E106" s="200">
        <v>210.18677161245432</v>
      </c>
      <c r="F106" s="200">
        <v>13006.447950628786</v>
      </c>
      <c r="G106" s="200">
        <v>6777.4695074072133</v>
      </c>
      <c r="H106" s="200">
        <v>46.126731748445977</v>
      </c>
      <c r="I106" s="200">
        <v>4.8965489342296893</v>
      </c>
      <c r="J106" s="200">
        <v>6942.8547189396331</v>
      </c>
      <c r="K106" s="200">
        <v>2.1359916683862985</v>
      </c>
      <c r="L106" s="200">
        <v>233.94838245257452</v>
      </c>
      <c r="M106" s="200">
        <v>0.72676683913153883</v>
      </c>
    </row>
  </sheetData>
  <sortState ref="A2:M106">
    <sortCondition ref="A1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05"/>
  <sheetViews>
    <sheetView workbookViewId="0">
      <pane ySplit="1" topLeftCell="A2" activePane="bottomLeft" state="frozen"/>
      <selection pane="bottomLeft" activeCell="P81" sqref="P81"/>
    </sheetView>
  </sheetViews>
  <sheetFormatPr defaultRowHeight="15" x14ac:dyDescent="0.25"/>
  <cols>
    <col min="1" max="1" width="22.85546875" bestFit="1" customWidth="1"/>
    <col min="2" max="2" width="12" style="200" bestFit="1" customWidth="1"/>
    <col min="3" max="3" width="12.7109375" style="200" bestFit="1" customWidth="1"/>
    <col min="4" max="8" width="12" style="200" bestFit="1" customWidth="1"/>
    <col min="9" max="9" width="12.7109375" style="200" bestFit="1" customWidth="1"/>
    <col min="10" max="10" width="12" style="200" bestFit="1" customWidth="1"/>
    <col min="11" max="11" width="12.7109375" style="200" bestFit="1" customWidth="1"/>
    <col min="12" max="13" width="12" style="200" bestFit="1" customWidth="1"/>
  </cols>
  <sheetData>
    <row r="1" spans="1:13" s="15" customFormat="1" x14ac:dyDescent="0.25">
      <c r="A1" s="15" t="s">
        <v>0</v>
      </c>
      <c r="B1" s="199" t="s">
        <v>218</v>
      </c>
      <c r="C1" s="199" t="s">
        <v>219</v>
      </c>
      <c r="D1" s="199" t="s">
        <v>25</v>
      </c>
      <c r="E1" s="199" t="s">
        <v>220</v>
      </c>
      <c r="F1" s="199" t="s">
        <v>221</v>
      </c>
      <c r="G1" s="199" t="s">
        <v>222</v>
      </c>
      <c r="H1" s="199" t="s">
        <v>223</v>
      </c>
      <c r="I1" s="199" t="s">
        <v>224</v>
      </c>
      <c r="J1" s="199" t="s">
        <v>225</v>
      </c>
      <c r="K1" s="199" t="s">
        <v>226</v>
      </c>
      <c r="L1" s="199" t="s">
        <v>227</v>
      </c>
      <c r="M1" s="199" t="s">
        <v>231</v>
      </c>
    </row>
    <row r="2" spans="1:13" x14ac:dyDescent="0.25">
      <c r="A2" t="s">
        <v>948</v>
      </c>
      <c r="B2" s="200">
        <v>6065.2539319523112</v>
      </c>
      <c r="C2" s="200">
        <v>0.58800444283923969</v>
      </c>
      <c r="D2" s="200">
        <v>47.996773671815781</v>
      </c>
      <c r="E2" s="200">
        <v>262.846375880447</v>
      </c>
      <c r="F2" s="200">
        <v>4088.517867524326</v>
      </c>
      <c r="G2" s="200">
        <v>2821.6569229825313</v>
      </c>
      <c r="H2" s="200">
        <v>26.615734713105812</v>
      </c>
      <c r="I2" s="200">
        <v>3.4633260580037697</v>
      </c>
      <c r="J2" s="200">
        <v>2160.6192537184688</v>
      </c>
      <c r="K2" s="200">
        <v>4.7897618669857129</v>
      </c>
      <c r="L2" s="200">
        <v>165.24261008714058</v>
      </c>
      <c r="M2" s="200">
        <v>0.64642579198901229</v>
      </c>
    </row>
    <row r="3" spans="1:13" x14ac:dyDescent="0.25">
      <c r="A3" t="s">
        <v>949</v>
      </c>
      <c r="B3" s="200">
        <v>6999.5052669612824</v>
      </c>
      <c r="C3" s="200">
        <v>0.25629323899371059</v>
      </c>
      <c r="D3" s="200">
        <v>33.269994088337135</v>
      </c>
      <c r="E3" s="200">
        <v>253.90278136571084</v>
      </c>
      <c r="F3" s="200">
        <v>2656.8275769655961</v>
      </c>
      <c r="G3" s="200">
        <v>2859.72864608076</v>
      </c>
      <c r="H3" s="200">
        <v>19.047263863497868</v>
      </c>
      <c r="I3" s="200">
        <v>3.8751095892676957</v>
      </c>
      <c r="J3" s="200">
        <v>1822.0391417274639</v>
      </c>
      <c r="K3" s="200">
        <v>6.5070505013225066</v>
      </c>
      <c r="L3" s="200">
        <v>104.21539914974019</v>
      </c>
      <c r="M3" s="200">
        <v>0.5722593427614947</v>
      </c>
    </row>
    <row r="4" spans="1:13" x14ac:dyDescent="0.25">
      <c r="A4" t="s">
        <v>947</v>
      </c>
      <c r="B4" s="200">
        <v>843.23588453817581</v>
      </c>
      <c r="C4" s="200">
        <v>3.8865595378909538E-2</v>
      </c>
      <c r="D4" s="200">
        <v>15.325076370202147</v>
      </c>
      <c r="E4" s="200">
        <v>34.05198439721606</v>
      </c>
      <c r="F4" s="200">
        <v>784.38972103326273</v>
      </c>
      <c r="G4" s="200">
        <v>389.63293172469469</v>
      </c>
      <c r="H4" s="200">
        <v>4.0061494447053301</v>
      </c>
      <c r="I4" s="200">
        <v>0.24373745333236696</v>
      </c>
      <c r="J4" s="200">
        <v>347.10801953905724</v>
      </c>
      <c r="K4" s="200">
        <v>0.52689642611879062</v>
      </c>
      <c r="L4" s="200">
        <v>19.939888417102797</v>
      </c>
      <c r="M4" s="200">
        <v>2.9512838675584928E-2</v>
      </c>
    </row>
    <row r="5" spans="1:13" x14ac:dyDescent="0.25">
      <c r="A5" t="s">
        <v>950</v>
      </c>
      <c r="B5" s="200">
        <v>5410.2809005175677</v>
      </c>
      <c r="C5" s="200">
        <v>0.2506340837455675</v>
      </c>
      <c r="D5" s="200">
        <v>58.576530561259197</v>
      </c>
      <c r="E5" s="200">
        <v>262.14418775821878</v>
      </c>
      <c r="F5" s="200">
        <v>1882.8207941671012</v>
      </c>
      <c r="G5" s="200">
        <v>2683.8411471967638</v>
      </c>
      <c r="H5" s="200">
        <v>20.761080264848978</v>
      </c>
      <c r="I5" s="200">
        <v>2.7376486183606121</v>
      </c>
      <c r="J5" s="200">
        <v>1240.065456663403</v>
      </c>
      <c r="K5" s="200">
        <v>6.9514970313698186</v>
      </c>
      <c r="L5" s="200">
        <v>68.344386080086124</v>
      </c>
      <c r="M5" s="200">
        <v>0.49136790135668329</v>
      </c>
    </row>
    <row r="6" spans="1:13" x14ac:dyDescent="0.25">
      <c r="A6" t="s">
        <v>857</v>
      </c>
      <c r="B6" s="200">
        <v>7379.0503777660024</v>
      </c>
      <c r="C6" s="200">
        <v>-8.9442598847716253E-3</v>
      </c>
      <c r="D6" s="200">
        <v>21.598419056168972</v>
      </c>
      <c r="E6" s="200">
        <v>75.414389820993378</v>
      </c>
      <c r="F6" s="200">
        <v>28807.271943254378</v>
      </c>
      <c r="G6" s="200">
        <v>3150.1101052792169</v>
      </c>
      <c r="H6" s="200">
        <v>11.419206630929711</v>
      </c>
      <c r="I6" s="200">
        <v>1.0075451375085889</v>
      </c>
      <c r="J6" s="200">
        <v>1791.5432771579542</v>
      </c>
      <c r="K6" s="200">
        <v>0.43546386984056168</v>
      </c>
      <c r="L6" s="200">
        <v>72.62308701633323</v>
      </c>
      <c r="M6" s="200">
        <v>6.7570049721444397E-2</v>
      </c>
    </row>
    <row r="7" spans="1:13" x14ac:dyDescent="0.25">
      <c r="A7" t="s">
        <v>858</v>
      </c>
      <c r="B7" s="200">
        <v>7705.0251846731453</v>
      </c>
      <c r="C7" s="200">
        <v>5.9457004381882263E-2</v>
      </c>
      <c r="D7" s="200">
        <v>23.549995222219955</v>
      </c>
      <c r="E7" s="200">
        <v>79.442813455766228</v>
      </c>
      <c r="F7" s="200">
        <v>26660.409668678309</v>
      </c>
      <c r="G7" s="200">
        <v>2732.4356949986823</v>
      </c>
      <c r="H7" s="200">
        <v>15.637219654972082</v>
      </c>
      <c r="I7" s="200">
        <v>-3.2705211710067308E-2</v>
      </c>
      <c r="J7" s="200">
        <v>1417.0582111120636</v>
      </c>
      <c r="K7" s="200">
        <v>2.1453052169233402</v>
      </c>
      <c r="L7" s="200">
        <v>58.864075499046713</v>
      </c>
      <c r="M7" s="200">
        <v>0.23091973161496471</v>
      </c>
    </row>
    <row r="8" spans="1:13" x14ac:dyDescent="0.25">
      <c r="A8" t="s">
        <v>859</v>
      </c>
      <c r="B8" s="200">
        <v>6445.7232722646568</v>
      </c>
      <c r="C8" s="200">
        <v>-0.27323516081814192</v>
      </c>
      <c r="D8" s="200">
        <v>20.583982486987757</v>
      </c>
      <c r="E8" s="200">
        <v>102.41959100658242</v>
      </c>
      <c r="F8" s="200">
        <v>21448.971342048411</v>
      </c>
      <c r="G8" s="200">
        <v>2666.539758334512</v>
      </c>
      <c r="H8" s="200">
        <v>8.4747084511164132</v>
      </c>
      <c r="I8" s="200">
        <v>-0.14494210187357454</v>
      </c>
      <c r="J8" s="200">
        <v>1483.0028032540229</v>
      </c>
      <c r="K8" s="200">
        <v>0.34520432069438817</v>
      </c>
      <c r="L8" s="200">
        <v>54.014221553830005</v>
      </c>
      <c r="M8" s="200">
        <v>0.42956144683628217</v>
      </c>
    </row>
    <row r="9" spans="1:13" x14ac:dyDescent="0.25">
      <c r="A9" t="s">
        <v>860</v>
      </c>
      <c r="B9" s="200">
        <v>4889.863304440375</v>
      </c>
      <c r="C9" s="200">
        <v>-9.8173693441678894E-2</v>
      </c>
      <c r="D9" s="200">
        <v>25.2976367300144</v>
      </c>
      <c r="E9" s="200">
        <v>133.48699467560877</v>
      </c>
      <c r="F9" s="200">
        <v>19774.523108469046</v>
      </c>
      <c r="G9" s="200">
        <v>1925.6970689167042</v>
      </c>
      <c r="H9" s="200">
        <v>9.8113912815758653</v>
      </c>
      <c r="I9" s="200">
        <v>-0.38275432038777452</v>
      </c>
      <c r="J9" s="200">
        <v>899.82895425648917</v>
      </c>
      <c r="K9" s="200">
        <v>2.7372749656713657</v>
      </c>
      <c r="L9" s="200">
        <v>30.402865909580292</v>
      </c>
      <c r="M9" s="200">
        <v>0.18148375636760178</v>
      </c>
    </row>
    <row r="10" spans="1:13" x14ac:dyDescent="0.25">
      <c r="A10" t="s">
        <v>861</v>
      </c>
      <c r="B10" s="200">
        <v>8123.8162126939924</v>
      </c>
      <c r="C10" s="200">
        <v>-7.5997206963630326E-2</v>
      </c>
      <c r="D10" s="200">
        <v>20.983408752312844</v>
      </c>
      <c r="E10" s="200">
        <v>73.779033668924058</v>
      </c>
      <c r="F10" s="200">
        <v>44219.102611210372</v>
      </c>
      <c r="G10" s="200">
        <v>3411.7893889262195</v>
      </c>
      <c r="H10" s="200">
        <v>6.9244225523854066</v>
      </c>
      <c r="I10" s="200">
        <v>0.83087744160663113</v>
      </c>
      <c r="J10" s="200">
        <v>933.99084041128685</v>
      </c>
      <c r="K10" s="200">
        <v>2.1889202550526821</v>
      </c>
      <c r="L10" s="200">
        <v>40.690824592649932</v>
      </c>
      <c r="M10" s="200">
        <v>0.22679884755534721</v>
      </c>
    </row>
    <row r="11" spans="1:13" x14ac:dyDescent="0.25">
      <c r="A11" t="s">
        <v>887</v>
      </c>
      <c r="B11" s="200">
        <v>4897.0414358402077</v>
      </c>
      <c r="C11" s="200">
        <v>1.5108327934931253E-2</v>
      </c>
      <c r="D11" s="200">
        <v>34.699952565121109</v>
      </c>
      <c r="E11" s="200">
        <v>69.476887504370538</v>
      </c>
      <c r="F11" s="200">
        <v>11785.137958868747</v>
      </c>
      <c r="G11" s="200">
        <v>3281.9849016257958</v>
      </c>
      <c r="H11" s="200">
        <v>13.821397415498724</v>
      </c>
      <c r="I11" s="200">
        <v>2.0725503315715001</v>
      </c>
      <c r="J11" s="200">
        <v>1429.6004869304134</v>
      </c>
      <c r="K11" s="200">
        <v>0.55873947898297893</v>
      </c>
      <c r="L11" s="200">
        <v>94.5193807998686</v>
      </c>
      <c r="M11" s="200">
        <v>0.14855423201030107</v>
      </c>
    </row>
    <row r="12" spans="1:13" x14ac:dyDescent="0.25">
      <c r="A12" t="s">
        <v>888</v>
      </c>
      <c r="B12" s="200">
        <v>4126.0910005654241</v>
      </c>
      <c r="C12" s="200">
        <v>-0.13917510548680953</v>
      </c>
      <c r="D12" s="200">
        <v>14.892873624496598</v>
      </c>
      <c r="E12" s="200">
        <v>100.54788015771307</v>
      </c>
      <c r="F12" s="200">
        <v>6540.1057823527708</v>
      </c>
      <c r="G12" s="200">
        <v>1858.9929195286818</v>
      </c>
      <c r="H12" s="200">
        <v>15.611793594327873</v>
      </c>
      <c r="I12" s="200">
        <v>4.285695506049751</v>
      </c>
      <c r="J12" s="200">
        <v>1085.3920193359827</v>
      </c>
      <c r="K12" s="200">
        <v>0.35300960994694519</v>
      </c>
      <c r="L12" s="200">
        <v>51.577698492889525</v>
      </c>
      <c r="M12" s="200">
        <v>0.25562099008038947</v>
      </c>
    </row>
    <row r="13" spans="1:13" x14ac:dyDescent="0.25">
      <c r="A13" t="s">
        <v>889</v>
      </c>
      <c r="B13" s="200">
        <v>8253.5298935254377</v>
      </c>
      <c r="C13" s="200">
        <v>0.45572756355997412</v>
      </c>
      <c r="D13" s="200">
        <v>26.376094177707817</v>
      </c>
      <c r="E13" s="200">
        <v>125.12537279970738</v>
      </c>
      <c r="F13" s="200">
        <v>19174.551714515968</v>
      </c>
      <c r="G13" s="200">
        <v>3136.9715545601439</v>
      </c>
      <c r="H13" s="200">
        <v>10.316203961894082</v>
      </c>
      <c r="I13" s="200">
        <v>1.7586107433736629</v>
      </c>
      <c r="J13" s="200">
        <v>1388.699863018878</v>
      </c>
      <c r="K13" s="200">
        <v>1.7022638309350191</v>
      </c>
      <c r="L13" s="200">
        <v>69.483591457234397</v>
      </c>
      <c r="M13" s="200">
        <v>0.40090500052326666</v>
      </c>
    </row>
    <row r="14" spans="1:13" x14ac:dyDescent="0.25">
      <c r="A14" t="s">
        <v>890</v>
      </c>
      <c r="B14" s="200">
        <v>5915.1598749656932</v>
      </c>
      <c r="C14" s="200">
        <v>0.83101597049224651</v>
      </c>
      <c r="D14" s="200">
        <v>32.760643941789461</v>
      </c>
      <c r="E14" s="200">
        <v>129.93931783116756</v>
      </c>
      <c r="F14" s="200">
        <v>9486.2872159894669</v>
      </c>
      <c r="G14" s="200">
        <v>2614.4107957333563</v>
      </c>
      <c r="H14" s="200">
        <v>16.831789958761252</v>
      </c>
      <c r="I14" s="200">
        <v>4.269401944670383</v>
      </c>
      <c r="J14" s="200">
        <v>1340.6790128265382</v>
      </c>
      <c r="K14" s="200">
        <v>2.5178862627462424</v>
      </c>
      <c r="L14" s="200">
        <v>56.185072267389337</v>
      </c>
      <c r="M14" s="200">
        <v>0.14748894965460574</v>
      </c>
    </row>
    <row r="15" spans="1:13" x14ac:dyDescent="0.25">
      <c r="A15" t="s">
        <v>891</v>
      </c>
      <c r="B15" s="200">
        <v>5975.5120623855455</v>
      </c>
      <c r="C15" s="200">
        <v>0.45332502371377276</v>
      </c>
      <c r="D15" s="200">
        <v>50.797651070206413</v>
      </c>
      <c r="E15" s="200">
        <v>154.85442438834247</v>
      </c>
      <c r="F15" s="200">
        <v>7677.3628191217558</v>
      </c>
      <c r="G15" s="200">
        <v>5315.5475208307098</v>
      </c>
      <c r="H15" s="200">
        <v>20.442654965139418</v>
      </c>
      <c r="I15" s="200">
        <v>2.1461927890077881</v>
      </c>
      <c r="J15" s="200">
        <v>1668.7792222211683</v>
      </c>
      <c r="K15" s="200">
        <v>2.8699625018217882</v>
      </c>
      <c r="L15" s="200">
        <v>79.93014748629335</v>
      </c>
      <c r="M15" s="200">
        <v>0.26604196732522406</v>
      </c>
    </row>
    <row r="16" spans="1:13" x14ac:dyDescent="0.25">
      <c r="A16" t="s">
        <v>917</v>
      </c>
      <c r="B16" s="200">
        <v>4647.4796762199685</v>
      </c>
      <c r="C16" s="200">
        <v>0.36875846971750231</v>
      </c>
      <c r="D16" s="200">
        <v>35.14094556744265</v>
      </c>
      <c r="E16" s="200">
        <v>186.78401408119018</v>
      </c>
      <c r="F16" s="200">
        <v>8064.9019041349202</v>
      </c>
      <c r="G16" s="200">
        <v>2325.3883151139748</v>
      </c>
      <c r="H16" s="200">
        <v>31.464702832459654</v>
      </c>
      <c r="I16" s="200">
        <v>1.8559324612984123</v>
      </c>
      <c r="J16" s="200">
        <v>1383.2651168682814</v>
      </c>
      <c r="K16" s="200">
        <v>-0.12923629668069886</v>
      </c>
      <c r="L16" s="200">
        <v>63.570525260897021</v>
      </c>
      <c r="M16" s="200">
        <v>0.2525806846118045</v>
      </c>
    </row>
    <row r="17" spans="1:13" x14ac:dyDescent="0.25">
      <c r="A17" t="s">
        <v>935</v>
      </c>
      <c r="B17" s="200">
        <v>9690.9169013767114</v>
      </c>
      <c r="C17" s="200">
        <v>0.10212392076301538</v>
      </c>
      <c r="D17" s="200">
        <v>49.039577988685721</v>
      </c>
      <c r="E17" s="200">
        <v>169.47950580193532</v>
      </c>
      <c r="F17" s="200">
        <v>12305.319413733345</v>
      </c>
      <c r="G17" s="200">
        <v>5813.002510780193</v>
      </c>
      <c r="H17" s="200">
        <v>25.42417589719145</v>
      </c>
      <c r="I17" s="200">
        <v>1.8350846262234126</v>
      </c>
      <c r="J17" s="200">
        <v>2254.9865889712205</v>
      </c>
      <c r="K17" s="200">
        <v>0.64664151904082989</v>
      </c>
      <c r="L17" s="200">
        <v>115.34741341054109</v>
      </c>
      <c r="M17" s="200">
        <v>0.24881691657899346</v>
      </c>
    </row>
    <row r="18" spans="1:13" x14ac:dyDescent="0.25">
      <c r="A18" t="s">
        <v>918</v>
      </c>
      <c r="B18" s="200">
        <v>5348.6902447480334</v>
      </c>
      <c r="C18" s="200">
        <v>-0.13795812127606752</v>
      </c>
      <c r="D18" s="200">
        <v>30.906884642566641</v>
      </c>
      <c r="E18" s="200">
        <v>324.4820629784225</v>
      </c>
      <c r="F18" s="200">
        <v>5481.6606690422086</v>
      </c>
      <c r="G18" s="200">
        <v>2776.8949868733594</v>
      </c>
      <c r="H18" s="200">
        <v>14.326229192725874</v>
      </c>
      <c r="I18" s="200">
        <v>2.9603075725639845</v>
      </c>
      <c r="J18" s="200">
        <v>1136.6516818126015</v>
      </c>
      <c r="K18" s="200">
        <v>2.0917920377618713</v>
      </c>
      <c r="L18" s="200">
        <v>94.167516097755026</v>
      </c>
      <c r="M18" s="200">
        <v>0.46722931791458561</v>
      </c>
    </row>
    <row r="19" spans="1:13" x14ac:dyDescent="0.25">
      <c r="A19" t="s">
        <v>919</v>
      </c>
      <c r="B19" s="200">
        <v>15969.478221969171</v>
      </c>
      <c r="C19" s="200">
        <v>-0.75236897614797971</v>
      </c>
      <c r="D19" s="200">
        <v>273.72313742490866</v>
      </c>
      <c r="E19" s="200">
        <v>1108.3516783261664</v>
      </c>
      <c r="F19" s="200">
        <v>30857.152525586003</v>
      </c>
      <c r="G19" s="200">
        <v>6973.0254857431237</v>
      </c>
      <c r="H19" s="200">
        <v>42.333249652168661</v>
      </c>
      <c r="I19" s="200">
        <v>2.3934083846976719</v>
      </c>
      <c r="J19" s="200">
        <v>2659.764414135152</v>
      </c>
      <c r="K19" s="200">
        <v>10.509316481576136</v>
      </c>
      <c r="L19" s="200">
        <v>144.12694047946403</v>
      </c>
      <c r="M19" s="200">
        <v>1.2453653111551666</v>
      </c>
    </row>
    <row r="20" spans="1:13" x14ac:dyDescent="0.25">
      <c r="A20" t="s">
        <v>936</v>
      </c>
      <c r="B20" s="200">
        <v>11846.441927365644</v>
      </c>
      <c r="C20" s="200">
        <v>0.46708745740259122</v>
      </c>
      <c r="D20" s="200">
        <v>39.250298354581453</v>
      </c>
      <c r="E20" s="200">
        <v>140.53224202512794</v>
      </c>
      <c r="F20" s="200">
        <v>6531.2101349225122</v>
      </c>
      <c r="G20" s="200">
        <v>4406.819860184457</v>
      </c>
      <c r="H20" s="200">
        <v>19.13054429490937</v>
      </c>
      <c r="I20" s="200">
        <v>1.4294991493160134</v>
      </c>
      <c r="J20" s="200">
        <v>1527.8559717188341</v>
      </c>
      <c r="K20" s="200">
        <v>0.72734057839088939</v>
      </c>
      <c r="L20" s="200">
        <v>98.75524502169452</v>
      </c>
      <c r="M20" s="200">
        <v>0.11675243515259814</v>
      </c>
    </row>
    <row r="21" spans="1:13" x14ac:dyDescent="0.25">
      <c r="A21" t="s">
        <v>872</v>
      </c>
      <c r="B21" s="200">
        <v>10940.119241929358</v>
      </c>
      <c r="C21" s="200">
        <v>-0.3175001997960869</v>
      </c>
      <c r="D21" s="200">
        <v>26.187765883532109</v>
      </c>
      <c r="E21" s="200">
        <v>91.527831926945098</v>
      </c>
      <c r="F21" s="200">
        <v>96359.8242403763</v>
      </c>
      <c r="G21" s="200">
        <v>2978.6972279656479</v>
      </c>
      <c r="H21" s="200">
        <v>20.396338885091808</v>
      </c>
      <c r="I21" s="200">
        <v>1.5421181241670008</v>
      </c>
      <c r="J21" s="200">
        <v>3873.1315998575487</v>
      </c>
      <c r="K21" s="200">
        <v>0.78896674103577191</v>
      </c>
      <c r="L21" s="200">
        <v>52.059590555583945</v>
      </c>
      <c r="M21" s="200">
        <v>0.11696209249194289</v>
      </c>
    </row>
    <row r="22" spans="1:13" x14ac:dyDescent="0.25">
      <c r="A22" t="s">
        <v>873</v>
      </c>
      <c r="B22" s="200">
        <v>9058.7376469152878</v>
      </c>
      <c r="C22" s="200">
        <v>-0.18816972253772504</v>
      </c>
      <c r="D22" s="200">
        <v>18.214498049173219</v>
      </c>
      <c r="E22" s="200">
        <v>89.605962390090497</v>
      </c>
      <c r="F22" s="200">
        <v>78145.879120879137</v>
      </c>
      <c r="G22" s="200">
        <v>2941.1052233156697</v>
      </c>
      <c r="H22" s="200">
        <v>16.769958865162419</v>
      </c>
      <c r="I22" s="200">
        <v>3.422023839845143</v>
      </c>
      <c r="J22" s="200">
        <v>3873.8623682579041</v>
      </c>
      <c r="K22" s="200">
        <v>0.12233167603735901</v>
      </c>
      <c r="L22" s="200">
        <v>54.340974426917974</v>
      </c>
      <c r="M22" s="200">
        <v>0.23075334848411586</v>
      </c>
    </row>
    <row r="23" spans="1:13" x14ac:dyDescent="0.25">
      <c r="A23" t="s">
        <v>874</v>
      </c>
      <c r="B23" s="200">
        <v>8075.4353434142058</v>
      </c>
      <c r="C23" s="200">
        <v>-0.13167487377435538</v>
      </c>
      <c r="D23" s="200">
        <v>17.451782356627238</v>
      </c>
      <c r="E23" s="200">
        <v>66.280823583022368</v>
      </c>
      <c r="F23" s="200">
        <v>115069.10625333198</v>
      </c>
      <c r="G23" s="200">
        <v>1714.3561973816911</v>
      </c>
      <c r="H23" s="200">
        <v>13.874033031431765</v>
      </c>
      <c r="I23" s="200">
        <v>8.7119875005892883E-2</v>
      </c>
      <c r="J23" s="200">
        <v>2859.194091018584</v>
      </c>
      <c r="K23" s="200">
        <v>1.3211208766096607</v>
      </c>
      <c r="L23" s="200">
        <v>82.547909013320279</v>
      </c>
      <c r="M23" s="200">
        <v>0.17609450397150608</v>
      </c>
    </row>
    <row r="24" spans="1:13" x14ac:dyDescent="0.25">
      <c r="A24" t="s">
        <v>875</v>
      </c>
      <c r="B24" s="200">
        <v>9050.7303879428237</v>
      </c>
      <c r="C24" s="200">
        <v>0.14978414434020271</v>
      </c>
      <c r="D24" s="200">
        <v>19.266822144858679</v>
      </c>
      <c r="E24" s="200">
        <v>56.323227454665421</v>
      </c>
      <c r="F24" s="200">
        <v>82365.109020140211</v>
      </c>
      <c r="G24" s="200">
        <v>2335.3186504094097</v>
      </c>
      <c r="H24" s="200">
        <v>10.918191262277242</v>
      </c>
      <c r="I24" s="200">
        <v>2.4894518443544964</v>
      </c>
      <c r="J24" s="200">
        <v>3572.4563400654351</v>
      </c>
      <c r="K24" s="200">
        <v>1.2501383390551903</v>
      </c>
      <c r="L24" s="200">
        <v>62.58468834688346</v>
      </c>
      <c r="M24" s="200">
        <v>0.13749171870699758</v>
      </c>
    </row>
    <row r="25" spans="1:13" x14ac:dyDescent="0.25">
      <c r="A25" t="s">
        <v>876</v>
      </c>
      <c r="B25" s="200">
        <v>14491.788340701683</v>
      </c>
      <c r="C25" s="200">
        <v>-0.1603281741031779</v>
      </c>
      <c r="D25" s="200">
        <v>31.06281990868515</v>
      </c>
      <c r="E25" s="200">
        <v>96.842721789548804</v>
      </c>
      <c r="F25" s="200">
        <v>114301.26681947921</v>
      </c>
      <c r="G25" s="200">
        <v>4226.3506142174519</v>
      </c>
      <c r="H25" s="200">
        <v>16.497046422999496</v>
      </c>
      <c r="I25" s="200">
        <v>0.92751163835341321</v>
      </c>
      <c r="J25" s="200">
        <v>2542.7458252325964</v>
      </c>
      <c r="K25" s="200">
        <v>2.0336348792707808</v>
      </c>
      <c r="L25" s="200">
        <v>60.637154116189699</v>
      </c>
      <c r="M25" s="200">
        <v>0.37132979347100159</v>
      </c>
    </row>
    <row r="26" spans="1:13" x14ac:dyDescent="0.25">
      <c r="A26" t="s">
        <v>902</v>
      </c>
      <c r="B26" s="200">
        <v>9906.0474354894777</v>
      </c>
      <c r="C26" s="200">
        <v>0.20009545715768653</v>
      </c>
      <c r="D26" s="200">
        <v>16.990641514248868</v>
      </c>
      <c r="E26" s="200">
        <v>60.602699758894417</v>
      </c>
      <c r="F26" s="200">
        <v>49387.546116173056</v>
      </c>
      <c r="G26" s="200">
        <v>4075.4003341611156</v>
      </c>
      <c r="H26" s="200">
        <v>25.346060593523003</v>
      </c>
      <c r="I26" s="200">
        <v>0.4978173374176782</v>
      </c>
      <c r="J26" s="200">
        <v>1841.7605976256109</v>
      </c>
      <c r="K26" s="200">
        <v>-0.80220347330467301</v>
      </c>
      <c r="L26" s="200">
        <v>79.021222989031301</v>
      </c>
      <c r="M26" s="200">
        <v>0.24826038214468371</v>
      </c>
    </row>
    <row r="27" spans="1:13" x14ac:dyDescent="0.25">
      <c r="A27" t="s">
        <v>903</v>
      </c>
      <c r="B27" s="200">
        <v>7981.9240718769433</v>
      </c>
      <c r="C27" s="200">
        <v>-8.2418059843986508E-2</v>
      </c>
      <c r="D27" s="200">
        <v>20.893476639965577</v>
      </c>
      <c r="E27" s="200">
        <v>153.89378428776064</v>
      </c>
      <c r="F27" s="200">
        <v>53794.720987845227</v>
      </c>
      <c r="G27" s="200">
        <v>2317.1950462863788</v>
      </c>
      <c r="H27" s="200">
        <v>13.038957179081468</v>
      </c>
      <c r="I27" s="200">
        <v>5.9753810681940918E-2</v>
      </c>
      <c r="J27" s="200">
        <v>3030.2755939231283</v>
      </c>
      <c r="K27" s="200">
        <v>5.813309325250966</v>
      </c>
      <c r="L27" s="200">
        <v>56.877414013565669</v>
      </c>
      <c r="M27" s="200">
        <v>0.26709809454805689</v>
      </c>
    </row>
    <row r="28" spans="1:13" x14ac:dyDescent="0.25">
      <c r="A28" t="s">
        <v>904</v>
      </c>
      <c r="B28" s="200">
        <v>10489.222847392342</v>
      </c>
      <c r="C28" s="200">
        <v>-0.16439443474086748</v>
      </c>
      <c r="D28" s="200">
        <v>19.457088180698925</v>
      </c>
      <c r="E28" s="200">
        <v>95.22371716947552</v>
      </c>
      <c r="F28" s="200">
        <v>85965.373036487465</v>
      </c>
      <c r="G28" s="200">
        <v>3118.8013500623933</v>
      </c>
      <c r="H28" s="200">
        <v>11.180751387639022</v>
      </c>
      <c r="I28" s="200">
        <v>-0.78757172084168126</v>
      </c>
      <c r="J28" s="200">
        <v>3224.0118460357853</v>
      </c>
      <c r="K28" s="200">
        <v>2.6811353299746883</v>
      </c>
      <c r="L28" s="200">
        <v>77.016578096714099</v>
      </c>
      <c r="M28" s="200">
        <v>0.3837041944155834</v>
      </c>
    </row>
    <row r="29" spans="1:13" x14ac:dyDescent="0.25">
      <c r="A29" t="s">
        <v>905</v>
      </c>
      <c r="B29" s="200">
        <v>2273.1055916626697</v>
      </c>
      <c r="C29" s="200">
        <v>-0.44891678957880476</v>
      </c>
      <c r="D29" s="200">
        <v>81.905293539033536</v>
      </c>
      <c r="E29" s="200">
        <v>404.69908005688762</v>
      </c>
      <c r="F29" s="200">
        <v>25058.301781477749</v>
      </c>
      <c r="G29" s="200">
        <v>633.02515232871019</v>
      </c>
      <c r="H29" s="200">
        <v>9.9975230811235889</v>
      </c>
      <c r="I29" s="200">
        <v>0.36952226537576244</v>
      </c>
      <c r="J29" s="200">
        <v>1393.7075995352495</v>
      </c>
      <c r="K29" s="200">
        <v>0.43278490609004977</v>
      </c>
      <c r="L29" s="200">
        <v>52.026203139869601</v>
      </c>
      <c r="M29" s="200">
        <v>8.7282534214500745E-2</v>
      </c>
    </row>
    <row r="30" spans="1:13" x14ac:dyDescent="0.25">
      <c r="A30" t="s">
        <v>906</v>
      </c>
      <c r="B30" s="200">
        <v>11621.88298001956</v>
      </c>
      <c r="C30" s="200">
        <v>0.63345122704315215</v>
      </c>
      <c r="D30" s="200">
        <v>30.894016013930305</v>
      </c>
      <c r="E30" s="200">
        <v>117.51217709383711</v>
      </c>
      <c r="F30" s="200">
        <v>66566.630512712101</v>
      </c>
      <c r="G30" s="200">
        <v>4574.4424735448438</v>
      </c>
      <c r="H30" s="200">
        <v>13.373682352389318</v>
      </c>
      <c r="I30" s="200">
        <v>1.4998339592217662</v>
      </c>
      <c r="J30" s="200">
        <v>3484.6808878379752</v>
      </c>
      <c r="K30" s="200">
        <v>2.8044958310082566</v>
      </c>
      <c r="L30" s="200">
        <v>60.750326329669164</v>
      </c>
      <c r="M30" s="200">
        <v>0.34934361577557266</v>
      </c>
    </row>
    <row r="31" spans="1:13" x14ac:dyDescent="0.25">
      <c r="A31" t="s">
        <v>930</v>
      </c>
      <c r="B31" s="200">
        <v>8469.18095325996</v>
      </c>
      <c r="C31" s="200">
        <v>0.57576542305883482</v>
      </c>
      <c r="D31" s="200">
        <v>16.534259156967615</v>
      </c>
      <c r="E31" s="200">
        <v>91.245813263372369</v>
      </c>
      <c r="F31" s="200">
        <v>41185.056009509441</v>
      </c>
      <c r="G31" s="200">
        <v>2957.060242082986</v>
      </c>
      <c r="H31" s="200">
        <v>13.39247183930881</v>
      </c>
      <c r="I31" s="200">
        <v>1.2279333942912714</v>
      </c>
      <c r="J31" s="200">
        <v>1779.311541389405</v>
      </c>
      <c r="K31" s="200">
        <v>3.3823725636832724E-2</v>
      </c>
      <c r="L31" s="200">
        <v>52.692707378201611</v>
      </c>
      <c r="M31" s="200">
        <v>0.42349557234885077</v>
      </c>
    </row>
    <row r="32" spans="1:13" x14ac:dyDescent="0.25">
      <c r="A32" t="s">
        <v>931</v>
      </c>
      <c r="B32" s="200">
        <v>7644.4245714149783</v>
      </c>
      <c r="C32" s="200">
        <v>0.41647267093325746</v>
      </c>
      <c r="D32" s="200">
        <v>9.7864986681291875</v>
      </c>
      <c r="E32" s="200">
        <v>21.521408605512207</v>
      </c>
      <c r="F32" s="200">
        <v>40915.818564728354</v>
      </c>
      <c r="G32" s="200">
        <v>2593.1899513791559</v>
      </c>
      <c r="H32" s="200">
        <v>8.3773296908878869</v>
      </c>
      <c r="I32" s="200">
        <v>1.1514108886176939</v>
      </c>
      <c r="J32" s="200">
        <v>2088.9424972933475</v>
      </c>
      <c r="K32" s="200">
        <v>0.31598653820049571</v>
      </c>
      <c r="L32" s="200">
        <v>66.811509061934487</v>
      </c>
      <c r="M32" s="200">
        <v>0.22234238251030508</v>
      </c>
    </row>
    <row r="33" spans="1:13" x14ac:dyDescent="0.25">
      <c r="A33" t="s">
        <v>932</v>
      </c>
      <c r="B33" s="200">
        <v>11080.977906619071</v>
      </c>
      <c r="C33" s="200">
        <v>-0.91156635168170774</v>
      </c>
      <c r="D33" s="200">
        <v>29.358662773795221</v>
      </c>
      <c r="E33" s="200">
        <v>130.23730441867207</v>
      </c>
      <c r="F33" s="200">
        <v>45369.508501915494</v>
      </c>
      <c r="G33" s="200">
        <v>4758.3982408178044</v>
      </c>
      <c r="H33" s="200">
        <v>38.023343162514131</v>
      </c>
      <c r="I33" s="200">
        <v>-0.84723132588148187</v>
      </c>
      <c r="J33" s="200">
        <v>2311.6664282194347</v>
      </c>
      <c r="K33" s="200">
        <v>2.1306783053051186</v>
      </c>
      <c r="L33" s="200">
        <v>61.836154185305347</v>
      </c>
      <c r="M33" s="200">
        <v>0.52139030647341988</v>
      </c>
    </row>
    <row r="34" spans="1:13" x14ac:dyDescent="0.25">
      <c r="A34" t="s">
        <v>933</v>
      </c>
      <c r="B34" s="200">
        <v>9703.1848056076506</v>
      </c>
      <c r="C34" s="200">
        <v>-0.24060838996001424</v>
      </c>
      <c r="D34" s="200">
        <v>28.00361888201417</v>
      </c>
      <c r="E34" s="200">
        <v>244.27353606183775</v>
      </c>
      <c r="F34" s="200">
        <v>38830.656956126295</v>
      </c>
      <c r="G34" s="200">
        <v>2949.5469578286234</v>
      </c>
      <c r="H34" s="200">
        <v>16.926451622465187</v>
      </c>
      <c r="I34" s="200">
        <v>0.58448548828414215</v>
      </c>
      <c r="J34" s="200">
        <v>2337.5969561051984</v>
      </c>
      <c r="K34" s="200">
        <v>1.8302007186985048</v>
      </c>
      <c r="L34" s="200">
        <v>48.577648287563527</v>
      </c>
      <c r="M34" s="200">
        <v>0.23792849480514702</v>
      </c>
    </row>
    <row r="35" spans="1:13" x14ac:dyDescent="0.25">
      <c r="A35" t="s">
        <v>934</v>
      </c>
      <c r="B35" s="200">
        <v>19171.311702738891</v>
      </c>
      <c r="C35" s="200">
        <v>-0.54287715068947695</v>
      </c>
      <c r="D35" s="200">
        <v>43.162304410931334</v>
      </c>
      <c r="E35" s="200">
        <v>327.0106062280405</v>
      </c>
      <c r="F35" s="200">
        <v>119704.50172166812</v>
      </c>
      <c r="G35" s="200">
        <v>7662.4946165565316</v>
      </c>
      <c r="H35" s="200">
        <v>18.743570407477772</v>
      </c>
      <c r="I35" s="200">
        <v>-1.3442612057115433</v>
      </c>
      <c r="J35" s="200">
        <v>4509.704085192714</v>
      </c>
      <c r="K35" s="200">
        <v>1.8173191912917379</v>
      </c>
      <c r="L35" s="200">
        <v>90.330161328125953</v>
      </c>
      <c r="M35" s="200">
        <v>0.29216094246544272</v>
      </c>
    </row>
    <row r="36" spans="1:13" x14ac:dyDescent="0.25">
      <c r="A36" t="s">
        <v>937</v>
      </c>
      <c r="B36" s="200">
        <v>5984.356220520679</v>
      </c>
      <c r="C36" s="200">
        <v>9.5226618357321255E-2</v>
      </c>
      <c r="D36" s="200">
        <v>30.243209330762969</v>
      </c>
      <c r="E36" s="200">
        <v>177.09875264062748</v>
      </c>
      <c r="F36" s="200">
        <v>1654.3154646923711</v>
      </c>
      <c r="G36" s="200">
        <v>2387.5099994094307</v>
      </c>
      <c r="H36" s="200">
        <v>18.867693932868868</v>
      </c>
      <c r="I36" s="200">
        <v>0.33257720637246579</v>
      </c>
      <c r="J36" s="200">
        <v>1661.45211320054</v>
      </c>
      <c r="K36" s="200">
        <v>3.7491213431314487</v>
      </c>
      <c r="L36" s="200">
        <v>81.946713039075249</v>
      </c>
      <c r="M36" s="200">
        <v>0.18292756636526275</v>
      </c>
    </row>
    <row r="37" spans="1:13" x14ac:dyDescent="0.25">
      <c r="A37" t="s">
        <v>938</v>
      </c>
      <c r="B37" s="200">
        <v>5136.8687265150711</v>
      </c>
      <c r="C37" s="200">
        <v>-0.2109016423341597</v>
      </c>
      <c r="D37" s="200">
        <v>26.763637504202745</v>
      </c>
      <c r="E37" s="200">
        <v>178.95275783946093</v>
      </c>
      <c r="F37" s="200">
        <v>1827.5631001950999</v>
      </c>
      <c r="G37" s="200">
        <v>2249.2030611320088</v>
      </c>
      <c r="H37" s="200">
        <v>19.862470431795433</v>
      </c>
      <c r="I37" s="200">
        <v>0.29459055754378899</v>
      </c>
      <c r="J37" s="200">
        <v>1223.790058980878</v>
      </c>
      <c r="K37" s="200">
        <v>0.13191249890288051</v>
      </c>
      <c r="L37" s="200">
        <v>73.638598552137026</v>
      </c>
      <c r="M37" s="200">
        <v>0.20603927233762734</v>
      </c>
    </row>
    <row r="38" spans="1:13" x14ac:dyDescent="0.25">
      <c r="A38" t="s">
        <v>941</v>
      </c>
      <c r="B38" s="200">
        <v>6182.9345942673426</v>
      </c>
      <c r="C38" s="200">
        <v>0.65455625134960038</v>
      </c>
      <c r="D38" s="200">
        <v>28.537426992483176</v>
      </c>
      <c r="E38" s="200">
        <v>86.663406171146619</v>
      </c>
      <c r="F38" s="200">
        <v>1294.8613200625973</v>
      </c>
      <c r="G38" s="200">
        <v>2850.8305284204357</v>
      </c>
      <c r="H38" s="200">
        <v>23.185139652042178</v>
      </c>
      <c r="I38" s="200">
        <v>1.4058581498526188</v>
      </c>
      <c r="J38" s="200">
        <v>1582.4517359570057</v>
      </c>
      <c r="K38" s="200">
        <v>-0.61287827422268215</v>
      </c>
      <c r="L38" s="200">
        <v>66.805357582796617</v>
      </c>
      <c r="M38" s="200">
        <v>0.15825891826558408</v>
      </c>
    </row>
    <row r="39" spans="1:13" x14ac:dyDescent="0.25">
      <c r="A39" t="s">
        <v>939</v>
      </c>
      <c r="B39" s="200">
        <v>5604.8034041004839</v>
      </c>
      <c r="C39" s="200">
        <v>-4.8290058465343212E-2</v>
      </c>
      <c r="D39" s="200">
        <v>31.531854822139351</v>
      </c>
      <c r="E39" s="200">
        <v>166.46072848930754</v>
      </c>
      <c r="F39" s="200">
        <v>933.91881250370693</v>
      </c>
      <c r="G39" s="200">
        <v>1576.9177456372802</v>
      </c>
      <c r="H39" s="200">
        <v>17.723785005584084</v>
      </c>
      <c r="I39" s="200">
        <v>-0.40284923505340198</v>
      </c>
      <c r="J39" s="200">
        <v>1058.6423205852957</v>
      </c>
      <c r="K39" s="200">
        <v>1.5131203442381354</v>
      </c>
      <c r="L39" s="200">
        <v>51.58678519671772</v>
      </c>
      <c r="M39" s="200">
        <v>0.22302490138107917</v>
      </c>
    </row>
    <row r="40" spans="1:13" x14ac:dyDescent="0.25">
      <c r="A40" t="s">
        <v>940</v>
      </c>
      <c r="B40" s="200">
        <v>14421.685364535826</v>
      </c>
      <c r="C40" s="200">
        <v>8.5876834102130456E-2</v>
      </c>
      <c r="D40" s="200">
        <v>252.45418211255517</v>
      </c>
      <c r="E40" s="200">
        <v>777.62298632950399</v>
      </c>
      <c r="F40" s="200">
        <v>4486.0650615478944</v>
      </c>
      <c r="G40" s="200">
        <v>7072.7533254028331</v>
      </c>
      <c r="H40" s="200">
        <v>28.677202787835835</v>
      </c>
      <c r="I40" s="200">
        <v>0.99948969195951021</v>
      </c>
      <c r="J40" s="200">
        <v>970.62670745249795</v>
      </c>
      <c r="K40" s="200">
        <v>4.0667504165366717</v>
      </c>
      <c r="L40" s="200">
        <v>114.20893432992526</v>
      </c>
      <c r="M40" s="200">
        <v>0.38664975443298538</v>
      </c>
    </row>
    <row r="41" spans="1:13" x14ac:dyDescent="0.25">
      <c r="A41" t="s">
        <v>942</v>
      </c>
      <c r="B41" s="200">
        <v>8953.0756400595928</v>
      </c>
      <c r="C41" s="200">
        <v>-2.9394872993423492E-2</v>
      </c>
      <c r="D41" s="200">
        <v>18.414723137696878</v>
      </c>
      <c r="E41" s="200">
        <v>101.50182915088891</v>
      </c>
      <c r="F41" s="200">
        <v>13350.76817033834</v>
      </c>
      <c r="G41" s="200">
        <v>3953.6921036526387</v>
      </c>
      <c r="H41" s="200">
        <v>17.304258673127489</v>
      </c>
      <c r="I41" s="200">
        <v>0.27036304127335031</v>
      </c>
      <c r="J41" s="200">
        <v>981.42247745417114</v>
      </c>
      <c r="K41" s="200">
        <v>2.399675330978694</v>
      </c>
      <c r="L41" s="200">
        <v>49.574136393973717</v>
      </c>
      <c r="M41" s="200">
        <v>0.26403107198631881</v>
      </c>
    </row>
    <row r="42" spans="1:13" x14ac:dyDescent="0.25">
      <c r="A42" t="s">
        <v>943</v>
      </c>
      <c r="B42" s="200">
        <v>6101.4998337372281</v>
      </c>
      <c r="C42" s="200">
        <v>-0.23630902953425401</v>
      </c>
      <c r="D42" s="200">
        <v>14.182656403119866</v>
      </c>
      <c r="E42" s="200">
        <v>125.56107016967626</v>
      </c>
      <c r="F42" s="200">
        <v>4912.788712381619</v>
      </c>
      <c r="G42" s="200">
        <v>2771.1663772246216</v>
      </c>
      <c r="H42" s="200">
        <v>8.5021627518589558</v>
      </c>
      <c r="I42" s="200">
        <v>5.0437152472929476</v>
      </c>
      <c r="J42" s="200">
        <v>867.48739268705731</v>
      </c>
      <c r="K42" s="200">
        <v>0.5881282395398566</v>
      </c>
      <c r="L42" s="200">
        <v>32.852683107590458</v>
      </c>
      <c r="M42" s="200">
        <v>0.11939063135529344</v>
      </c>
    </row>
    <row r="43" spans="1:13" x14ac:dyDescent="0.25">
      <c r="A43" t="s">
        <v>944</v>
      </c>
      <c r="B43" s="200">
        <v>8082.1838250324017</v>
      </c>
      <c r="C43" s="200">
        <v>-0.31872536094830045</v>
      </c>
      <c r="D43" s="200">
        <v>21.060740475419536</v>
      </c>
      <c r="E43" s="200">
        <v>122.66994749008691</v>
      </c>
      <c r="F43" s="200">
        <v>9697.9153949396805</v>
      </c>
      <c r="G43" s="200">
        <v>3743.317722224273</v>
      </c>
      <c r="H43" s="200">
        <v>17.4356376241488</v>
      </c>
      <c r="I43" s="200">
        <v>6.9020151885522399E-3</v>
      </c>
      <c r="J43" s="200">
        <v>973.48960123400548</v>
      </c>
      <c r="K43" s="200">
        <v>4.3167194324642999</v>
      </c>
      <c r="L43" s="200">
        <v>43.961090551977932</v>
      </c>
      <c r="M43" s="200">
        <v>0.22421161128267397</v>
      </c>
    </row>
    <row r="44" spans="1:13" x14ac:dyDescent="0.25">
      <c r="A44" t="s">
        <v>945</v>
      </c>
      <c r="B44" s="200">
        <v>7698.9241424597503</v>
      </c>
      <c r="C44" s="200">
        <v>-0.11116817294145501</v>
      </c>
      <c r="D44" s="200">
        <v>16.859998975165393</v>
      </c>
      <c r="E44" s="200">
        <v>90.4661355936029</v>
      </c>
      <c r="F44" s="200">
        <v>5225.845592569206</v>
      </c>
      <c r="G44" s="200">
        <v>5469.525146439516</v>
      </c>
      <c r="H44" s="200">
        <v>6.4364568363175279</v>
      </c>
      <c r="I44" s="200">
        <v>0.23045469384798953</v>
      </c>
      <c r="J44" s="200">
        <v>739.92310938482524</v>
      </c>
      <c r="K44" s="200">
        <v>1.8834918373549188</v>
      </c>
      <c r="L44" s="200">
        <v>57.111736037272934</v>
      </c>
      <c r="M44" s="200">
        <v>0.18828939340379183</v>
      </c>
    </row>
    <row r="45" spans="1:13" x14ac:dyDescent="0.25">
      <c r="A45" t="s">
        <v>946</v>
      </c>
      <c r="B45" s="200">
        <v>9976.3216325108679</v>
      </c>
      <c r="C45" s="200">
        <v>-0.33491538644850466</v>
      </c>
      <c r="D45" s="200">
        <v>13.38158827029566</v>
      </c>
      <c r="E45" s="200">
        <v>131.98562977009152</v>
      </c>
      <c r="F45" s="200">
        <v>14782.532579496425</v>
      </c>
      <c r="G45" s="200">
        <v>6783.4546117714144</v>
      </c>
      <c r="H45" s="200">
        <v>16.171065653070283</v>
      </c>
      <c r="I45" s="200">
        <v>-9.3519223170984891E-2</v>
      </c>
      <c r="J45" s="200">
        <v>854.4167342820399</v>
      </c>
      <c r="K45" s="200">
        <v>1.7130518715276319</v>
      </c>
      <c r="L45" s="200">
        <v>72.942963152473538</v>
      </c>
      <c r="M45" s="200">
        <v>0.24591712513733369</v>
      </c>
    </row>
    <row r="46" spans="1:13" x14ac:dyDescent="0.25">
      <c r="A46" t="s">
        <v>847</v>
      </c>
      <c r="B46" s="200">
        <v>4352.2538840423358</v>
      </c>
      <c r="C46" s="200">
        <v>-0.24434563080342506</v>
      </c>
      <c r="D46" s="200">
        <v>10.273536412511934</v>
      </c>
      <c r="E46" s="200">
        <v>36.095266913136832</v>
      </c>
      <c r="F46" s="200">
        <v>13264.723630689499</v>
      </c>
      <c r="G46" s="200">
        <v>1575.3919510186206</v>
      </c>
      <c r="H46" s="200">
        <v>4.3694272795650946</v>
      </c>
      <c r="I46" s="200">
        <v>0.18182158945756749</v>
      </c>
      <c r="J46" s="200">
        <v>702.38568704745637</v>
      </c>
      <c r="K46" s="200">
        <v>0.24748753521132955</v>
      </c>
      <c r="L46" s="200">
        <v>31.107100929694425</v>
      </c>
      <c r="M46" s="200">
        <v>0.1723713225063932</v>
      </c>
    </row>
    <row r="47" spans="1:13" x14ac:dyDescent="0.25">
      <c r="A47" t="s">
        <v>848</v>
      </c>
      <c r="B47" s="200">
        <v>5925.614808602857</v>
      </c>
      <c r="C47" s="200">
        <v>-0.29709743538096278</v>
      </c>
      <c r="D47" s="200">
        <v>24.788348997607471</v>
      </c>
      <c r="E47" s="200">
        <v>139.2301779281722</v>
      </c>
      <c r="F47" s="200">
        <v>22875.598334870203</v>
      </c>
      <c r="G47" s="200">
        <v>1573.1261293400742</v>
      </c>
      <c r="H47" s="200">
        <v>12.672546945933002</v>
      </c>
      <c r="I47" s="200">
        <v>-0.13447239499805905</v>
      </c>
      <c r="J47" s="200">
        <v>1461.1125454488647</v>
      </c>
      <c r="K47" s="200">
        <v>0.66025325704324078</v>
      </c>
      <c r="L47" s="200">
        <v>43.815162138701666</v>
      </c>
      <c r="M47" s="200">
        <v>0.1248878002853416</v>
      </c>
    </row>
    <row r="48" spans="1:13" x14ac:dyDescent="0.25">
      <c r="A48" t="s">
        <v>849</v>
      </c>
      <c r="B48" s="200">
        <v>5251.4630492215956</v>
      </c>
      <c r="C48" s="200">
        <v>-0.11794610973728942</v>
      </c>
      <c r="D48" s="200">
        <v>18.108982051546946</v>
      </c>
      <c r="E48" s="200">
        <v>73.762237061549897</v>
      </c>
      <c r="F48" s="200">
        <v>26708.871573321183</v>
      </c>
      <c r="G48" s="200">
        <v>1369.4535534176246</v>
      </c>
      <c r="H48" s="200">
        <v>7.8786319538507614</v>
      </c>
      <c r="I48" s="200">
        <v>-0.67537691129003763</v>
      </c>
      <c r="J48" s="200">
        <v>2011.5965800935837</v>
      </c>
      <c r="K48" s="200">
        <v>2.8390003108166391</v>
      </c>
      <c r="L48" s="200">
        <v>44.002818862455214</v>
      </c>
      <c r="M48" s="200">
        <v>6.6054056722512466E-2</v>
      </c>
    </row>
    <row r="49" spans="1:13" x14ac:dyDescent="0.25">
      <c r="A49" t="s">
        <v>850</v>
      </c>
      <c r="B49" s="200">
        <v>8426.5548079843065</v>
      </c>
      <c r="C49" s="200">
        <v>-0.4367221083443717</v>
      </c>
      <c r="D49" s="200">
        <v>22.379310827049011</v>
      </c>
      <c r="E49" s="200">
        <v>99.328822310679172</v>
      </c>
      <c r="F49" s="200">
        <v>20212.092523478092</v>
      </c>
      <c r="G49" s="200">
        <v>2497.5012188662818</v>
      </c>
      <c r="H49" s="200">
        <v>10.829095892848096</v>
      </c>
      <c r="I49" s="200">
        <v>-0.30301838667576975</v>
      </c>
      <c r="J49" s="200">
        <v>807.09852369070052</v>
      </c>
      <c r="K49" s="200">
        <v>1.3245101571639242</v>
      </c>
      <c r="L49" s="200">
        <v>51.215624901547294</v>
      </c>
      <c r="M49" s="200">
        <v>8.880973271668112E-2</v>
      </c>
    </row>
    <row r="50" spans="1:13" x14ac:dyDescent="0.25">
      <c r="A50" t="s">
        <v>851</v>
      </c>
      <c r="B50" s="200">
        <v>9745.1892240971683</v>
      </c>
      <c r="C50" s="200">
        <v>-4.8568116372678681E-2</v>
      </c>
      <c r="D50" s="200">
        <v>26.655926984086712</v>
      </c>
      <c r="E50" s="200">
        <v>118.10727925500861</v>
      </c>
      <c r="F50" s="200">
        <v>60224.74513438368</v>
      </c>
      <c r="G50" s="200">
        <v>3455.9677012364364</v>
      </c>
      <c r="H50" s="200">
        <v>12.863104951412936</v>
      </c>
      <c r="I50" s="200">
        <v>-0.31096777717563745</v>
      </c>
      <c r="J50" s="200">
        <v>1647.4474367497169</v>
      </c>
      <c r="K50" s="200">
        <v>2.6230921548747852</v>
      </c>
      <c r="L50" s="200">
        <v>51.828100844243913</v>
      </c>
      <c r="M50" s="200">
        <v>0.27607261889295975</v>
      </c>
    </row>
    <row r="51" spans="1:13" x14ac:dyDescent="0.25">
      <c r="A51" t="s">
        <v>877</v>
      </c>
      <c r="B51" s="200">
        <v>5939.057195775943</v>
      </c>
      <c r="C51" s="200">
        <v>0.12488207710628438</v>
      </c>
      <c r="D51" s="200">
        <v>7.5033929790153469</v>
      </c>
      <c r="E51" s="200">
        <v>48.092687298890965</v>
      </c>
      <c r="F51" s="200">
        <v>17198.658528694978</v>
      </c>
      <c r="G51" s="200">
        <v>2053.3553459956861</v>
      </c>
      <c r="H51" s="200">
        <v>15.333712297498622</v>
      </c>
      <c r="I51" s="200">
        <v>-0.46948230019743659</v>
      </c>
      <c r="J51" s="200">
        <v>785.74569638693731</v>
      </c>
      <c r="K51" s="200">
        <v>0.47520255428903263</v>
      </c>
      <c r="L51" s="200">
        <v>46.937233476333496</v>
      </c>
      <c r="M51" s="200">
        <v>0.12505834622559148</v>
      </c>
    </row>
    <row r="52" spans="1:13" x14ac:dyDescent="0.25">
      <c r="A52" t="s">
        <v>878</v>
      </c>
      <c r="B52" s="200">
        <v>5506.0290180467882</v>
      </c>
      <c r="C52" s="200">
        <v>-0.20004703090786113</v>
      </c>
      <c r="D52" s="200">
        <v>16.887122151863419</v>
      </c>
      <c r="E52" s="200">
        <v>118.0405606345886</v>
      </c>
      <c r="F52" s="200">
        <v>16158.227480886091</v>
      </c>
      <c r="G52" s="200">
        <v>2122.1546832957333</v>
      </c>
      <c r="H52" s="200">
        <v>9.8335492992164149</v>
      </c>
      <c r="I52" s="200">
        <v>116.9376355138443</v>
      </c>
      <c r="J52" s="200">
        <v>959.75128773309405</v>
      </c>
      <c r="K52" s="200">
        <v>3.2139630137912731</v>
      </c>
      <c r="L52" s="200">
        <v>53.750362287184899</v>
      </c>
      <c r="M52" s="200">
        <v>0.27174641573242958</v>
      </c>
    </row>
    <row r="53" spans="1:13" x14ac:dyDescent="0.25">
      <c r="A53" t="s">
        <v>879</v>
      </c>
      <c r="B53" s="200">
        <v>8349.4262300393984</v>
      </c>
      <c r="C53" s="200">
        <v>-0.22788813821887974</v>
      </c>
      <c r="D53" s="200">
        <v>10.970835071716252</v>
      </c>
      <c r="E53" s="200">
        <v>62.160114475897615</v>
      </c>
      <c r="F53" s="200">
        <v>25987.304783551153</v>
      </c>
      <c r="G53" s="200">
        <v>2870.2740534703512</v>
      </c>
      <c r="H53" s="200">
        <v>7.275098516706592</v>
      </c>
      <c r="I53" s="200">
        <v>-0.33729262161710338</v>
      </c>
      <c r="J53" s="200">
        <v>1380.6325999548217</v>
      </c>
      <c r="K53" s="200">
        <v>0.59418304887873119</v>
      </c>
      <c r="L53" s="200">
        <v>68.790799119627223</v>
      </c>
      <c r="M53" s="200">
        <v>0.37157087543285094</v>
      </c>
    </row>
    <row r="54" spans="1:13" x14ac:dyDescent="0.25">
      <c r="A54" t="s">
        <v>880</v>
      </c>
      <c r="B54" s="200">
        <v>6598.3997095740197</v>
      </c>
      <c r="C54" s="200">
        <v>-0.2286013975083622</v>
      </c>
      <c r="D54" s="200">
        <v>17.586133817569429</v>
      </c>
      <c r="E54" s="200">
        <v>106.53011725054452</v>
      </c>
      <c r="F54" s="200">
        <v>26972.281326383192</v>
      </c>
      <c r="G54" s="200">
        <v>2749.0410147071425</v>
      </c>
      <c r="H54" s="200">
        <v>8.4656898437686454</v>
      </c>
      <c r="I54" s="200">
        <v>-0.34367158944919074</v>
      </c>
      <c r="J54" s="200">
        <v>1081.047557753451</v>
      </c>
      <c r="K54" s="200">
        <v>0.63267625519601312</v>
      </c>
      <c r="L54" s="200">
        <v>42.255775770945618</v>
      </c>
      <c r="M54" s="200">
        <v>6.7827514418455276E-2</v>
      </c>
    </row>
    <row r="55" spans="1:13" x14ac:dyDescent="0.25">
      <c r="A55" t="s">
        <v>881</v>
      </c>
      <c r="B55" s="200">
        <v>9026.7331953896646</v>
      </c>
      <c r="C55" s="200">
        <v>3.4603223837150658E-4</v>
      </c>
      <c r="D55" s="200">
        <v>17.287955582122397</v>
      </c>
      <c r="E55" s="200">
        <v>137.13440473788557</v>
      </c>
      <c r="F55" s="200">
        <v>28455.013324237712</v>
      </c>
      <c r="G55" s="200">
        <v>2542.4123417858282</v>
      </c>
      <c r="H55" s="200">
        <v>10.466068270862946</v>
      </c>
      <c r="I55" s="200">
        <v>8.0302014150018142E-2</v>
      </c>
      <c r="J55" s="200">
        <v>1106.264469860665</v>
      </c>
      <c r="K55" s="200">
        <v>2.2877667220068485</v>
      </c>
      <c r="L55" s="200">
        <v>39.700668858675385</v>
      </c>
      <c r="M55" s="200">
        <v>0.21437618162345612</v>
      </c>
    </row>
    <row r="56" spans="1:13" x14ac:dyDescent="0.25">
      <c r="A56" t="s">
        <v>907</v>
      </c>
      <c r="B56" s="200">
        <v>8720.8413034173063</v>
      </c>
      <c r="C56" s="200">
        <v>0.32609576231035892</v>
      </c>
      <c r="D56" s="200">
        <v>45.218186310978886</v>
      </c>
      <c r="E56" s="200">
        <v>160.94815417956593</v>
      </c>
      <c r="F56" s="200">
        <v>18200.014547027757</v>
      </c>
      <c r="G56" s="200">
        <v>2869.0566567646288</v>
      </c>
      <c r="H56" s="200">
        <v>19.276497816691386</v>
      </c>
      <c r="I56" s="200">
        <v>0.3120575330148827</v>
      </c>
      <c r="J56" s="200">
        <v>1345.3213276005026</v>
      </c>
      <c r="K56" s="200">
        <v>3.8655792103517479</v>
      </c>
      <c r="L56" s="200">
        <v>72.034368523934376</v>
      </c>
      <c r="M56" s="200">
        <v>0.48078035868657887</v>
      </c>
    </row>
    <row r="57" spans="1:13" x14ac:dyDescent="0.25">
      <c r="A57" t="s">
        <v>908</v>
      </c>
      <c r="B57" s="200">
        <v>4508.5608955632133</v>
      </c>
      <c r="C57" s="200">
        <v>-0.39569494623851259</v>
      </c>
      <c r="D57" s="200">
        <v>20.324250676638115</v>
      </c>
      <c r="E57" s="200">
        <v>161.66403872584479</v>
      </c>
      <c r="F57" s="200">
        <v>5966.4185715687863</v>
      </c>
      <c r="G57" s="200">
        <v>2236.6283229265814</v>
      </c>
      <c r="H57" s="200">
        <v>11.220694756476016</v>
      </c>
      <c r="I57" s="200">
        <v>0.12364711947005258</v>
      </c>
      <c r="J57" s="200">
        <v>1159.7508683683513</v>
      </c>
      <c r="K57" s="200">
        <v>1.5290981835287398</v>
      </c>
      <c r="L57" s="200">
        <v>77.908635616807501</v>
      </c>
      <c r="M57" s="200">
        <v>0.33671192174165915</v>
      </c>
    </row>
    <row r="58" spans="1:13" x14ac:dyDescent="0.25">
      <c r="A58" t="s">
        <v>909</v>
      </c>
      <c r="B58" s="200">
        <v>3367.6777055920834</v>
      </c>
      <c r="C58" s="200">
        <v>-0.29905063531081633</v>
      </c>
      <c r="D58" s="200">
        <v>12.148751337738732</v>
      </c>
      <c r="E58" s="200">
        <v>73.031113559709397</v>
      </c>
      <c r="F58" s="200">
        <v>7771.8977454698042</v>
      </c>
      <c r="G58" s="200">
        <v>1785.717654660752</v>
      </c>
      <c r="H58" s="200">
        <v>10.58328744579004</v>
      </c>
      <c r="I58" s="200">
        <v>-0.58830903296664594</v>
      </c>
      <c r="J58" s="200">
        <v>802.52647098542877</v>
      </c>
      <c r="K58" s="200">
        <v>0.71047210136415351</v>
      </c>
      <c r="L58" s="200">
        <v>49.363470636898505</v>
      </c>
      <c r="M58" s="200">
        <v>0.10609934984795744</v>
      </c>
    </row>
    <row r="59" spans="1:13" x14ac:dyDescent="0.25">
      <c r="A59" t="s">
        <v>910</v>
      </c>
      <c r="B59" s="200">
        <v>5444.3678787897743</v>
      </c>
      <c r="C59" s="200">
        <v>-0.52702287166022366</v>
      </c>
      <c r="D59" s="200">
        <v>60.802031106112345</v>
      </c>
      <c r="E59" s="200">
        <v>299.17654174762197</v>
      </c>
      <c r="F59" s="200">
        <v>8595.8985440662564</v>
      </c>
      <c r="G59" s="200">
        <v>2838.8232173243528</v>
      </c>
      <c r="H59" s="200">
        <v>17.496151540673953</v>
      </c>
      <c r="I59" s="200">
        <v>0.60176099858235266</v>
      </c>
      <c r="J59" s="200">
        <v>926.24577006283346</v>
      </c>
      <c r="K59" s="200">
        <v>3.5157940273873547</v>
      </c>
      <c r="L59" s="200">
        <v>104.40312547654497</v>
      </c>
      <c r="M59" s="200">
        <v>0.18788232704387631</v>
      </c>
    </row>
    <row r="60" spans="1:13" x14ac:dyDescent="0.25">
      <c r="A60" t="s">
        <v>911</v>
      </c>
      <c r="B60" s="200">
        <v>8209.1046187070533</v>
      </c>
      <c r="C60" s="200">
        <v>-0.23976032080851156</v>
      </c>
      <c r="D60" s="200">
        <v>32.593089257750542</v>
      </c>
      <c r="E60" s="200">
        <v>317.27686389362236</v>
      </c>
      <c r="F60" s="200">
        <v>20465.003604611207</v>
      </c>
      <c r="G60" s="200">
        <v>2722.3243574492626</v>
      </c>
      <c r="H60" s="200">
        <v>16.989501480829464</v>
      </c>
      <c r="I60" s="200">
        <v>-0.23638944651264795</v>
      </c>
      <c r="J60" s="200">
        <v>1505.3533836635422</v>
      </c>
      <c r="K60" s="200">
        <v>-0.61424579124898382</v>
      </c>
      <c r="L60" s="200">
        <v>105.16619416809044</v>
      </c>
      <c r="M60" s="200">
        <v>0.41309138132309159</v>
      </c>
    </row>
    <row r="61" spans="1:13" x14ac:dyDescent="0.25">
      <c r="A61" t="s">
        <v>862</v>
      </c>
      <c r="B61" s="200">
        <v>9741.9733207546651</v>
      </c>
      <c r="C61" s="200">
        <v>1.243304518394432E-3</v>
      </c>
      <c r="D61" s="200">
        <v>24.183211555690701</v>
      </c>
      <c r="E61" s="200">
        <v>43.756001392509688</v>
      </c>
      <c r="F61" s="200">
        <v>84858.430470729843</v>
      </c>
      <c r="G61" s="200">
        <v>2727.377615808256</v>
      </c>
      <c r="H61" s="200">
        <v>22.563612388652064</v>
      </c>
      <c r="I61" s="200">
        <v>-0.15237081973122468</v>
      </c>
      <c r="J61" s="200">
        <v>3818.675045798454</v>
      </c>
      <c r="K61" s="200">
        <v>0.65235531130077562</v>
      </c>
      <c r="L61" s="200">
        <v>109.47844818138071</v>
      </c>
      <c r="M61" s="200">
        <v>0.29119760633882658</v>
      </c>
    </row>
    <row r="62" spans="1:13" x14ac:dyDescent="0.25">
      <c r="A62" t="s">
        <v>863</v>
      </c>
      <c r="B62" s="200">
        <v>7646.8826654586419</v>
      </c>
      <c r="C62" s="200">
        <v>-0.16971906695207986</v>
      </c>
      <c r="D62" s="200">
        <v>14.598231687547132</v>
      </c>
      <c r="E62" s="200">
        <v>20.27771380678579</v>
      </c>
      <c r="F62" s="200">
        <v>62159.226833737688</v>
      </c>
      <c r="G62" s="200">
        <v>3094.1556995793985</v>
      </c>
      <c r="H62" s="200">
        <v>12.315166740691691</v>
      </c>
      <c r="I62" s="200">
        <v>-0.36338493330286015</v>
      </c>
      <c r="J62" s="200">
        <v>2293.8276850242132</v>
      </c>
      <c r="K62" s="200">
        <v>0.5635733981508424</v>
      </c>
      <c r="L62" s="200">
        <v>69.135242664286807</v>
      </c>
      <c r="M62" s="200">
        <v>0.22896161115100355</v>
      </c>
    </row>
    <row r="63" spans="1:13" x14ac:dyDescent="0.25">
      <c r="A63" t="s">
        <v>864</v>
      </c>
      <c r="B63" s="200">
        <v>10387.618990863257</v>
      </c>
      <c r="C63" s="200">
        <v>0.12220706290976331</v>
      </c>
      <c r="D63" s="200">
        <v>13.868790266652852</v>
      </c>
      <c r="E63" s="200">
        <v>162.20413317565632</v>
      </c>
      <c r="F63" s="200">
        <v>82525.246678967596</v>
      </c>
      <c r="G63" s="200">
        <v>2824.7989446938641</v>
      </c>
      <c r="H63" s="200">
        <v>14.749905068844555</v>
      </c>
      <c r="I63" s="200">
        <v>-0.51755476411071399</v>
      </c>
      <c r="J63" s="200">
        <v>3783.9226599945509</v>
      </c>
      <c r="K63" s="200">
        <v>1.7752519873519812</v>
      </c>
      <c r="L63" s="200">
        <v>81.784150842152215</v>
      </c>
      <c r="M63" s="200">
        <v>0.29041519910416652</v>
      </c>
    </row>
    <row r="64" spans="1:13" x14ac:dyDescent="0.25">
      <c r="A64" t="s">
        <v>865</v>
      </c>
      <c r="B64" s="200">
        <v>13780.448633791966</v>
      </c>
      <c r="C64" s="200">
        <v>-0.35382327828617061</v>
      </c>
      <c r="D64" s="200">
        <v>22.642886261597781</v>
      </c>
      <c r="E64" s="200">
        <v>108.15002620194001</v>
      </c>
      <c r="F64" s="200">
        <v>125609.97127155491</v>
      </c>
      <c r="G64" s="200">
        <v>4191.0303805345075</v>
      </c>
      <c r="H64" s="200">
        <v>12.030147977351172</v>
      </c>
      <c r="I64" s="200">
        <v>-0.22389728846736856</v>
      </c>
      <c r="J64" s="200">
        <v>3435.3023209944217</v>
      </c>
      <c r="K64" s="200">
        <v>3.029446740438217</v>
      </c>
      <c r="L64" s="200">
        <v>64.520403688169992</v>
      </c>
      <c r="M64" s="200">
        <v>0.31340090782637597</v>
      </c>
    </row>
    <row r="65" spans="1:13" x14ac:dyDescent="0.25">
      <c r="A65" t="s">
        <v>866</v>
      </c>
      <c r="B65" s="200">
        <v>14050.267501325627</v>
      </c>
      <c r="C65" s="200">
        <v>2.9936649105092635E-2</v>
      </c>
      <c r="D65" s="200">
        <v>14.988116255411551</v>
      </c>
      <c r="E65" s="200">
        <v>39.200165934699434</v>
      </c>
      <c r="F65" s="200">
        <v>103209.43455725751</v>
      </c>
      <c r="G65" s="200">
        <v>4064.1211439007834</v>
      </c>
      <c r="H65" s="200">
        <v>13.893906499166098</v>
      </c>
      <c r="I65" s="200">
        <v>0.62173854327980027</v>
      </c>
      <c r="J65" s="200">
        <v>4197.0385596966034</v>
      </c>
      <c r="K65" s="200">
        <v>0.10407015995210313</v>
      </c>
      <c r="L65" s="200">
        <v>62.442440806868468</v>
      </c>
      <c r="M65" s="200">
        <v>0.3792933279473743</v>
      </c>
    </row>
    <row r="66" spans="1:13" x14ac:dyDescent="0.25">
      <c r="A66" t="s">
        <v>892</v>
      </c>
      <c r="B66" s="200">
        <v>12003.554786849652</v>
      </c>
      <c r="C66" s="200">
        <v>-0.14736965482594633</v>
      </c>
      <c r="D66" s="200">
        <v>18.593519991806055</v>
      </c>
      <c r="E66" s="200">
        <v>84.717834653152536</v>
      </c>
      <c r="F66" s="200">
        <v>64049.949686004591</v>
      </c>
      <c r="G66" s="200">
        <v>3324.9990294842678</v>
      </c>
      <c r="H66" s="200">
        <v>16.403926277204132</v>
      </c>
      <c r="I66" s="200">
        <v>0.42336088819488787</v>
      </c>
      <c r="J66" s="200">
        <v>3028.0574437723085</v>
      </c>
      <c r="K66" s="200">
        <v>-1.1280629742684247</v>
      </c>
      <c r="L66" s="200">
        <v>81.85329609894643</v>
      </c>
      <c r="M66" s="200">
        <v>0.28172167969113232</v>
      </c>
    </row>
    <row r="67" spans="1:13" x14ac:dyDescent="0.25">
      <c r="A67" t="s">
        <v>893</v>
      </c>
      <c r="B67" s="200">
        <v>7335.5144377320985</v>
      </c>
      <c r="C67" s="200">
        <v>-2.9290394525617023E-2</v>
      </c>
      <c r="D67" s="200">
        <v>14.440430062371894</v>
      </c>
      <c r="E67" s="200">
        <v>36.670814072972291</v>
      </c>
      <c r="F67" s="200">
        <v>43576.786277901185</v>
      </c>
      <c r="G67" s="200">
        <v>2329.2912467463916</v>
      </c>
      <c r="H67" s="200">
        <v>5.935516987190133</v>
      </c>
      <c r="I67" s="200">
        <v>-2.8696198516066071E-2</v>
      </c>
      <c r="J67" s="200">
        <v>1724.2084472843949</v>
      </c>
      <c r="K67" s="200">
        <v>4.0243743087661432</v>
      </c>
      <c r="L67" s="200">
        <v>50.56671897833133</v>
      </c>
      <c r="M67" s="200">
        <v>0.17034939435397978</v>
      </c>
    </row>
    <row r="68" spans="1:13" x14ac:dyDescent="0.25">
      <c r="A68" t="s">
        <v>894</v>
      </c>
      <c r="B68" s="200">
        <v>9286.2286040306099</v>
      </c>
      <c r="C68" s="200">
        <v>-0.12968217002642093</v>
      </c>
      <c r="D68" s="200">
        <v>11.926838357561007</v>
      </c>
      <c r="E68" s="200">
        <v>53.143538910775064</v>
      </c>
      <c r="F68" s="200">
        <v>42458.761070728622</v>
      </c>
      <c r="G68" s="200">
        <v>2760.6166286706957</v>
      </c>
      <c r="H68" s="200">
        <v>12.146748987626331</v>
      </c>
      <c r="I68" s="200">
        <v>0.1216652439826946</v>
      </c>
      <c r="J68" s="200">
        <v>2618.7471348428744</v>
      </c>
      <c r="K68" s="200">
        <v>-2.3253748925971758</v>
      </c>
      <c r="L68" s="200">
        <v>45.140313898422939</v>
      </c>
      <c r="M68" s="200">
        <v>0.18378545776428226</v>
      </c>
    </row>
    <row r="69" spans="1:13" x14ac:dyDescent="0.25">
      <c r="A69" t="s">
        <v>895</v>
      </c>
      <c r="B69" s="200">
        <v>6451.2214469240653</v>
      </c>
      <c r="C69" s="200">
        <v>-0.26025040845801267</v>
      </c>
      <c r="D69" s="200">
        <v>10.060799694882474</v>
      </c>
      <c r="E69" s="200">
        <v>58.963705160067398</v>
      </c>
      <c r="F69" s="200">
        <v>30832.302184493787</v>
      </c>
      <c r="G69" s="200">
        <v>2522.1541836242673</v>
      </c>
      <c r="H69" s="200">
        <v>7.9384449318442218</v>
      </c>
      <c r="I69" s="200">
        <v>3.5899032697829486E-2</v>
      </c>
      <c r="J69" s="200">
        <v>1795.2196287872382</v>
      </c>
      <c r="K69" s="200">
        <v>0.76088471725291584</v>
      </c>
      <c r="L69" s="200">
        <v>50.874030982329792</v>
      </c>
      <c r="M69" s="200">
        <v>0.17722717221192646</v>
      </c>
    </row>
    <row r="70" spans="1:13" x14ac:dyDescent="0.25">
      <c r="A70" t="s">
        <v>896</v>
      </c>
      <c r="B70" s="200">
        <v>863.30395977842375</v>
      </c>
      <c r="C70" s="200">
        <v>1.9583345077429891E-2</v>
      </c>
      <c r="D70" s="200">
        <v>1.9047947596000394</v>
      </c>
      <c r="E70" s="200">
        <v>6.1446153667173098</v>
      </c>
      <c r="F70" s="200">
        <v>4792.0406738988549</v>
      </c>
      <c r="G70" s="200">
        <v>295.51264165458343</v>
      </c>
      <c r="H70" s="200">
        <v>1.0029616009137903</v>
      </c>
      <c r="I70" s="200">
        <v>9.3717628038978304E-2</v>
      </c>
      <c r="J70" s="200">
        <v>195.03443715287071</v>
      </c>
      <c r="K70" s="200">
        <v>-3.1311759250726025E-2</v>
      </c>
      <c r="L70" s="200">
        <v>4.2735183284950438</v>
      </c>
      <c r="M70" s="200">
        <v>2.3689120417167281E-2</v>
      </c>
    </row>
    <row r="71" spans="1:13" x14ac:dyDescent="0.25">
      <c r="A71" t="s">
        <v>920</v>
      </c>
      <c r="B71" s="200">
        <v>1197.8502853664229</v>
      </c>
      <c r="C71" s="200">
        <v>-2.3515089478265815E-2</v>
      </c>
      <c r="D71" s="200">
        <v>1.450057381524263</v>
      </c>
      <c r="E71" s="200">
        <v>5.2841935517971423</v>
      </c>
      <c r="F71" s="200">
        <v>6129.2293462841108</v>
      </c>
      <c r="G71" s="200">
        <v>386.44648970411345</v>
      </c>
      <c r="H71" s="200">
        <v>1.3329385089668486</v>
      </c>
      <c r="I71" s="200">
        <v>0.16369858777479135</v>
      </c>
      <c r="J71" s="200">
        <v>273.70923333645067</v>
      </c>
      <c r="K71" s="200">
        <v>1.069401659510739E-3</v>
      </c>
      <c r="L71" s="200">
        <v>8.163619757744538</v>
      </c>
      <c r="M71" s="200">
        <v>2.9670809143941025E-2</v>
      </c>
    </row>
    <row r="72" spans="1:13" x14ac:dyDescent="0.25">
      <c r="A72" t="s">
        <v>921</v>
      </c>
      <c r="B72" s="200">
        <v>7341.4215415720137</v>
      </c>
      <c r="C72" s="200">
        <v>-4.7904931890004054E-2</v>
      </c>
      <c r="D72" s="200">
        <v>26.515503395883645</v>
      </c>
      <c r="E72" s="200">
        <v>80.635488583470107</v>
      </c>
      <c r="F72" s="200">
        <v>44557.676140705182</v>
      </c>
      <c r="G72" s="200">
        <v>2561.2210566790427</v>
      </c>
      <c r="H72" s="200">
        <v>7.6992569515859106</v>
      </c>
      <c r="I72" s="200">
        <v>-9.7114682559896678E-2</v>
      </c>
      <c r="J72" s="200">
        <v>1899.4206867734451</v>
      </c>
      <c r="K72" s="200">
        <v>2.4694373823131781</v>
      </c>
      <c r="L72" s="200">
        <v>69.962371869728813</v>
      </c>
      <c r="M72" s="200">
        <v>7.0606560887495076E-2</v>
      </c>
    </row>
    <row r="73" spans="1:13" x14ac:dyDescent="0.25">
      <c r="A73" t="s">
        <v>922</v>
      </c>
      <c r="B73" s="200">
        <v>10875.244264324276</v>
      </c>
      <c r="C73" s="200">
        <v>-9.7289742833501988E-2</v>
      </c>
      <c r="D73" s="200">
        <v>29.502495545928685</v>
      </c>
      <c r="E73" s="200">
        <v>190.49306050257414</v>
      </c>
      <c r="F73" s="200">
        <v>51891.118152015042</v>
      </c>
      <c r="G73" s="200">
        <v>2771.49266070266</v>
      </c>
      <c r="H73" s="200">
        <v>13.323382053673813</v>
      </c>
      <c r="I73" s="200">
        <v>0.34888443157470811</v>
      </c>
      <c r="J73" s="200">
        <v>2158.1039519269302</v>
      </c>
      <c r="K73" s="200">
        <v>-0.25884007423303101</v>
      </c>
      <c r="L73" s="200">
        <v>53.570899309623599</v>
      </c>
      <c r="M73" s="200">
        <v>0.17814360259677323</v>
      </c>
    </row>
    <row r="74" spans="1:13" x14ac:dyDescent="0.25">
      <c r="A74" t="s">
        <v>923</v>
      </c>
      <c r="B74" s="200">
        <v>11694.467694422925</v>
      </c>
      <c r="C74" s="200">
        <v>-0.20645895968139233</v>
      </c>
      <c r="D74" s="200">
        <v>23.630642621537497</v>
      </c>
      <c r="E74" s="200">
        <v>162.05675045026453</v>
      </c>
      <c r="F74" s="200">
        <v>57787.828282508293</v>
      </c>
      <c r="G74" s="200">
        <v>3215.399295122008</v>
      </c>
      <c r="H74" s="200">
        <v>12.518379107634901</v>
      </c>
      <c r="I74" s="200">
        <v>1.1943604116562125</v>
      </c>
      <c r="J74" s="200">
        <v>2967.2783967834307</v>
      </c>
      <c r="K74" s="200">
        <v>1.1257512809922072</v>
      </c>
      <c r="L74" s="200">
        <v>46.263008190580493</v>
      </c>
      <c r="M74" s="200">
        <v>0.4569948190500765</v>
      </c>
    </row>
    <row r="75" spans="1:13" x14ac:dyDescent="0.25">
      <c r="A75" t="s">
        <v>924</v>
      </c>
      <c r="B75" s="200">
        <v>13161.881329049576</v>
      </c>
      <c r="C75" s="200">
        <v>2.2920827834967156E-2</v>
      </c>
      <c r="D75" s="200">
        <v>16.741136877942751</v>
      </c>
      <c r="E75" s="200">
        <v>63.412587545643582</v>
      </c>
      <c r="F75" s="200">
        <v>67669.298815384842</v>
      </c>
      <c r="G75" s="200">
        <v>3656.3432994133796</v>
      </c>
      <c r="H75" s="200">
        <v>19.515372164819865</v>
      </c>
      <c r="I75" s="200">
        <v>0.56470531753326758</v>
      </c>
      <c r="J75" s="200">
        <v>2506.2660978258255</v>
      </c>
      <c r="K75" s="200">
        <v>2.127814651505239</v>
      </c>
      <c r="L75" s="200">
        <v>57.438225318941797</v>
      </c>
      <c r="M75" s="200">
        <v>0.31348351892400061</v>
      </c>
    </row>
    <row r="76" spans="1:13" x14ac:dyDescent="0.25">
      <c r="A76" t="s">
        <v>852</v>
      </c>
      <c r="B76" s="200">
        <v>5315.6879034012572</v>
      </c>
      <c r="C76" s="200">
        <v>-0.25791336318458385</v>
      </c>
      <c r="D76" s="200">
        <v>9.4939881670958961</v>
      </c>
      <c r="E76" s="200">
        <v>107.94321163697833</v>
      </c>
      <c r="F76" s="200">
        <v>14766.031040912063</v>
      </c>
      <c r="G76" s="200">
        <v>2282.2425487333767</v>
      </c>
      <c r="H76" s="200">
        <v>12.117564482047188</v>
      </c>
      <c r="I76" s="200">
        <v>-0.13096392043518096</v>
      </c>
      <c r="J76" s="200">
        <v>670.96318060457929</v>
      </c>
      <c r="K76" s="200">
        <v>2.3824733594653797</v>
      </c>
      <c r="L76" s="200">
        <v>43.296251348484112</v>
      </c>
      <c r="M76" s="200">
        <v>0.17192323449579081</v>
      </c>
    </row>
    <row r="77" spans="1:13" x14ac:dyDescent="0.25">
      <c r="A77" t="s">
        <v>853</v>
      </c>
      <c r="B77" s="200">
        <v>685.14121898324538</v>
      </c>
      <c r="C77" s="200">
        <v>1.0189893650634345E-2</v>
      </c>
      <c r="D77" s="200">
        <v>1.2506238815781465</v>
      </c>
      <c r="E77" s="200">
        <v>2.5788073369771594</v>
      </c>
      <c r="F77" s="200">
        <v>2608.8814364216669</v>
      </c>
      <c r="G77" s="200">
        <v>217.74963940231103</v>
      </c>
      <c r="H77" s="200">
        <v>0.85143736874291875</v>
      </c>
      <c r="I77" s="200">
        <v>5.7715455760398805E-2</v>
      </c>
      <c r="J77" s="200">
        <v>173.2530193046565</v>
      </c>
      <c r="K77" s="200">
        <v>-4.6433072918180412E-2</v>
      </c>
      <c r="L77" s="200">
        <v>7.0385956206979916</v>
      </c>
      <c r="M77" s="200">
        <v>1.0848700634482364E-2</v>
      </c>
    </row>
    <row r="78" spans="1:13" x14ac:dyDescent="0.25">
      <c r="A78" t="s">
        <v>854</v>
      </c>
      <c r="B78" s="200">
        <v>6223.8843351025289</v>
      </c>
      <c r="C78" s="200">
        <v>-9.4975211084475208E-2</v>
      </c>
      <c r="D78" s="200">
        <v>15.583570135427269</v>
      </c>
      <c r="E78" s="200">
        <v>82.145332330038499</v>
      </c>
      <c r="F78" s="200">
        <v>26671.544943727797</v>
      </c>
      <c r="G78" s="200">
        <v>2105.5784835866871</v>
      </c>
      <c r="H78" s="200">
        <v>12.477928477340434</v>
      </c>
      <c r="I78" s="200">
        <v>-0.33291131678471109</v>
      </c>
      <c r="J78" s="200">
        <v>1327.0298764610966</v>
      </c>
      <c r="K78" s="200">
        <v>6.8459234465828495E-2</v>
      </c>
      <c r="L78" s="200">
        <v>40.971511854218903</v>
      </c>
      <c r="M78" s="200">
        <v>0.24855444003229352</v>
      </c>
    </row>
    <row r="79" spans="1:13" x14ac:dyDescent="0.25">
      <c r="A79" t="s">
        <v>855</v>
      </c>
      <c r="B79" s="200">
        <v>10321.320677993297</v>
      </c>
      <c r="C79" s="200">
        <v>-0.47858356852793615</v>
      </c>
      <c r="D79" s="200">
        <v>43.043701113737484</v>
      </c>
      <c r="E79" s="200">
        <v>201.81345166129083</v>
      </c>
      <c r="F79" s="200">
        <v>54510.994029537113</v>
      </c>
      <c r="G79" s="200">
        <v>3656.9369518104427</v>
      </c>
      <c r="H79" s="200">
        <v>26.770416019109309</v>
      </c>
      <c r="I79" s="200">
        <v>-0.10007437721626962</v>
      </c>
      <c r="J79" s="200">
        <v>1251.8166458387295</v>
      </c>
      <c r="K79" s="200">
        <v>3.2104488356866736</v>
      </c>
      <c r="L79" s="200">
        <v>96.979157789931577</v>
      </c>
      <c r="M79" s="200">
        <v>0.28164181850853293</v>
      </c>
    </row>
    <row r="80" spans="1:13" x14ac:dyDescent="0.25">
      <c r="A80" t="s">
        <v>856</v>
      </c>
      <c r="B80" s="200">
        <v>10277.478007422502</v>
      </c>
      <c r="C80" s="200">
        <v>-0.2598901216869407</v>
      </c>
      <c r="D80" s="200">
        <v>18.423299654596924</v>
      </c>
      <c r="E80" s="200">
        <v>89.023653732555132</v>
      </c>
      <c r="F80" s="200">
        <v>54814.421387613431</v>
      </c>
      <c r="G80" s="200">
        <v>4009.5449064365994</v>
      </c>
      <c r="H80" s="200">
        <v>17.049686180870196</v>
      </c>
      <c r="I80" s="200">
        <v>0.45449442429748604</v>
      </c>
      <c r="J80" s="200">
        <v>1085.4945566272863</v>
      </c>
      <c r="K80" s="200">
        <v>-0.10197878659808747</v>
      </c>
      <c r="L80" s="200">
        <v>78.94451300100431</v>
      </c>
      <c r="M80" s="200">
        <v>0.36544121680635522</v>
      </c>
    </row>
    <row r="81" spans="1:13" x14ac:dyDescent="0.25">
      <c r="A81" t="s">
        <v>882</v>
      </c>
      <c r="B81" s="200">
        <v>7564.5794069695658</v>
      </c>
      <c r="C81" s="200">
        <v>-0.31044083002483169</v>
      </c>
      <c r="D81" s="200">
        <v>18.239740422839841</v>
      </c>
      <c r="E81" s="200">
        <v>133.37613402886831</v>
      </c>
      <c r="F81" s="200">
        <v>25588.20139495426</v>
      </c>
      <c r="G81" s="200">
        <v>2029.3538011415721</v>
      </c>
      <c r="H81" s="200">
        <v>19.396024653336383</v>
      </c>
      <c r="I81" s="200">
        <v>-0.89846754906506043</v>
      </c>
      <c r="J81" s="200">
        <v>1497.510188337093</v>
      </c>
      <c r="K81" s="200">
        <v>4.0293290215797457</v>
      </c>
      <c r="L81" s="200">
        <v>47.207598670606032</v>
      </c>
      <c r="M81" s="200">
        <v>0.2362469312320549</v>
      </c>
    </row>
    <row r="82" spans="1:13" x14ac:dyDescent="0.25">
      <c r="A82" t="s">
        <v>883</v>
      </c>
      <c r="B82" s="200">
        <v>7661.5001606808073</v>
      </c>
      <c r="C82" s="200">
        <v>-0.1755564251770263</v>
      </c>
      <c r="D82" s="200">
        <v>12.155599838250776</v>
      </c>
      <c r="E82" s="200">
        <v>72.682834338621745</v>
      </c>
      <c r="F82" s="200">
        <v>25208.243191631231</v>
      </c>
      <c r="G82" s="200">
        <v>2773.8212452110124</v>
      </c>
      <c r="H82" s="200">
        <v>7.3943223328086702</v>
      </c>
      <c r="I82" s="200">
        <v>-0.59204412921672844</v>
      </c>
      <c r="J82" s="200">
        <v>1462.5087703385357</v>
      </c>
      <c r="K82" s="200">
        <v>1.8666066553629181</v>
      </c>
      <c r="L82" s="200">
        <v>58.255500118536865</v>
      </c>
      <c r="M82" s="200">
        <v>0.26593257743759624</v>
      </c>
    </row>
    <row r="83" spans="1:13" x14ac:dyDescent="0.25">
      <c r="A83" t="s">
        <v>884</v>
      </c>
      <c r="B83" s="200">
        <v>10028.76394682391</v>
      </c>
      <c r="C83" s="200">
        <v>-0.12689756884238174</v>
      </c>
      <c r="D83" s="200">
        <v>13.462033795441203</v>
      </c>
      <c r="E83" s="200">
        <v>78.323251085514329</v>
      </c>
      <c r="F83" s="200">
        <v>42502.239800255382</v>
      </c>
      <c r="G83" s="200">
        <v>3131.3616090448854</v>
      </c>
      <c r="H83" s="200">
        <v>12.110025937932154</v>
      </c>
      <c r="I83" s="200">
        <v>2.7681197394765645E-2</v>
      </c>
      <c r="J83" s="200">
        <v>2008.4384345352214</v>
      </c>
      <c r="K83" s="200">
        <v>0.13300076056836216</v>
      </c>
      <c r="L83" s="200">
        <v>67.945938912969325</v>
      </c>
      <c r="M83" s="200">
        <v>0.32106132590521502</v>
      </c>
    </row>
    <row r="84" spans="1:13" x14ac:dyDescent="0.25">
      <c r="A84" t="s">
        <v>885</v>
      </c>
      <c r="B84" s="200">
        <v>6411.3653760563702</v>
      </c>
      <c r="C84" s="200">
        <v>9.6759539155061899E-2</v>
      </c>
      <c r="D84" s="200">
        <v>12.066502880662135</v>
      </c>
      <c r="E84" s="200">
        <v>72.065080465654532</v>
      </c>
      <c r="F84" s="200">
        <v>25187.497825470105</v>
      </c>
      <c r="G84" s="200">
        <v>2105.3350045296038</v>
      </c>
      <c r="H84" s="200">
        <v>9.4559543725740163</v>
      </c>
      <c r="I84" s="200">
        <v>0.16292099779574851</v>
      </c>
      <c r="J84" s="200">
        <v>1343.748991345873</v>
      </c>
      <c r="K84" s="200">
        <v>2.0030160617585326</v>
      </c>
      <c r="L84" s="200">
        <v>43.631739329152182</v>
      </c>
      <c r="M84" s="200">
        <v>0.29637845415136838</v>
      </c>
    </row>
    <row r="85" spans="1:13" x14ac:dyDescent="0.25">
      <c r="A85" t="s">
        <v>886</v>
      </c>
      <c r="B85" s="200">
        <v>9839.9559583607952</v>
      </c>
      <c r="C85" s="200">
        <v>-0.16120703082227544</v>
      </c>
      <c r="D85" s="200">
        <v>15.235166109586435</v>
      </c>
      <c r="E85" s="200">
        <v>66.699040533777861</v>
      </c>
      <c r="F85" s="200">
        <v>29972.685348240939</v>
      </c>
      <c r="G85" s="200">
        <v>3147.4884328142221</v>
      </c>
      <c r="H85" s="200">
        <v>10.466075143426961</v>
      </c>
      <c r="I85" s="200">
        <v>-0.23061764612785174</v>
      </c>
      <c r="J85" s="200">
        <v>1522.4839807538563</v>
      </c>
      <c r="K85" s="200">
        <v>0.43364180777898703</v>
      </c>
      <c r="L85" s="200">
        <v>73.570818491508476</v>
      </c>
      <c r="M85" s="200">
        <v>0.20839846435981771</v>
      </c>
    </row>
    <row r="86" spans="1:13" x14ac:dyDescent="0.25">
      <c r="A86" t="s">
        <v>912</v>
      </c>
      <c r="B86" s="200">
        <v>7079.1392037400819</v>
      </c>
      <c r="C86" s="200">
        <v>-0.20054729894119389</v>
      </c>
      <c r="D86" s="200">
        <v>18.582542017820941</v>
      </c>
      <c r="E86" s="200">
        <v>82.873317268176336</v>
      </c>
      <c r="F86" s="200">
        <v>41183.037692246624</v>
      </c>
      <c r="G86" s="200">
        <v>2321.3373877092008</v>
      </c>
      <c r="H86" s="200">
        <v>14.450825898290146</v>
      </c>
      <c r="I86" s="200">
        <v>0.25143309126499769</v>
      </c>
      <c r="J86" s="200">
        <v>2003.7088334533792</v>
      </c>
      <c r="K86" s="200">
        <v>1.5136182416118107</v>
      </c>
      <c r="L86" s="200">
        <v>55.355859559126998</v>
      </c>
      <c r="M86" s="200">
        <v>0.11587014463480252</v>
      </c>
    </row>
    <row r="87" spans="1:13" x14ac:dyDescent="0.25">
      <c r="A87" t="s">
        <v>913</v>
      </c>
      <c r="B87" s="200">
        <v>9622.8946774103988</v>
      </c>
      <c r="C87" s="200">
        <v>-5.3347297630496858E-2</v>
      </c>
      <c r="D87" s="200">
        <v>32.435863089056305</v>
      </c>
      <c r="E87" s="200">
        <v>147.886675080835</v>
      </c>
      <c r="F87" s="200">
        <v>51119.283379904817</v>
      </c>
      <c r="G87" s="200">
        <v>3184.9478900433719</v>
      </c>
      <c r="H87" s="200">
        <v>17.33261198563925</v>
      </c>
      <c r="I87" s="200">
        <v>-9.8293070419109313E-2</v>
      </c>
      <c r="J87" s="200">
        <v>1568.0279271106599</v>
      </c>
      <c r="K87" s="200">
        <v>2.7347803153595698</v>
      </c>
      <c r="L87" s="200">
        <v>77.649327476251145</v>
      </c>
      <c r="M87" s="200">
        <v>0.23122802938445372</v>
      </c>
    </row>
    <row r="88" spans="1:13" x14ac:dyDescent="0.25">
      <c r="A88" t="s">
        <v>914</v>
      </c>
      <c r="B88" s="200">
        <v>10693.012639996667</v>
      </c>
      <c r="C88" s="200">
        <v>-8.848582467504193E-2</v>
      </c>
      <c r="D88" s="200">
        <v>26.052974768812639</v>
      </c>
      <c r="E88" s="200">
        <v>107.28609991901273</v>
      </c>
      <c r="F88" s="200">
        <v>41164.143672959421</v>
      </c>
      <c r="G88" s="200">
        <v>3145.2297387195194</v>
      </c>
      <c r="H88" s="200">
        <v>13.542398538739485</v>
      </c>
      <c r="I88" s="200">
        <v>0.21071417316902621</v>
      </c>
      <c r="J88" s="200">
        <v>1698.2687673568171</v>
      </c>
      <c r="K88" s="200">
        <v>1.6379556460657052</v>
      </c>
      <c r="L88" s="200">
        <v>67.20815229323432</v>
      </c>
      <c r="M88" s="200">
        <v>0.25054274460174303</v>
      </c>
    </row>
    <row r="89" spans="1:13" x14ac:dyDescent="0.25">
      <c r="A89" t="s">
        <v>915</v>
      </c>
      <c r="B89" s="200">
        <v>5932.5898122273029</v>
      </c>
      <c r="C89" s="200">
        <v>-0.3702983023689761</v>
      </c>
      <c r="D89" s="200">
        <v>23.489132213856617</v>
      </c>
      <c r="E89" s="200">
        <v>129.7382357289556</v>
      </c>
      <c r="F89" s="200">
        <v>25522.907651629484</v>
      </c>
      <c r="G89" s="200">
        <v>1870.2462059767131</v>
      </c>
      <c r="H89" s="200">
        <v>11.711100005833197</v>
      </c>
      <c r="I89" s="200">
        <v>-0.8452701789989594</v>
      </c>
      <c r="J89" s="200">
        <v>1344.0344334834415</v>
      </c>
      <c r="K89" s="200">
        <v>1.6189544099782938</v>
      </c>
      <c r="L89" s="200">
        <v>39.795899236128719</v>
      </c>
      <c r="M89" s="200">
        <v>0.12645319720654571</v>
      </c>
    </row>
    <row r="90" spans="1:13" x14ac:dyDescent="0.25">
      <c r="A90" t="s">
        <v>916</v>
      </c>
      <c r="B90" s="200">
        <v>12144.920025827856</v>
      </c>
      <c r="C90" s="200">
        <v>-0.23420491195680526</v>
      </c>
      <c r="D90" s="200">
        <v>24.760010156110688</v>
      </c>
      <c r="E90" s="200">
        <v>156.9316085046768</v>
      </c>
      <c r="F90" s="200">
        <v>25323.329623385391</v>
      </c>
      <c r="G90" s="200">
        <v>3941.2125970329962</v>
      </c>
      <c r="H90" s="200">
        <v>16.159837363844712</v>
      </c>
      <c r="I90" s="200">
        <v>-3.3848105433886215E-2</v>
      </c>
      <c r="J90" s="200">
        <v>994.58608603419532</v>
      </c>
      <c r="K90" s="200">
        <v>1.1953090441743031</v>
      </c>
      <c r="L90" s="200">
        <v>60.677641752274617</v>
      </c>
      <c r="M90" s="200">
        <v>9.3509729218935161E-2</v>
      </c>
    </row>
    <row r="91" spans="1:13" x14ac:dyDescent="0.25">
      <c r="A91" t="s">
        <v>867</v>
      </c>
      <c r="B91" s="200">
        <v>7704.588813223726</v>
      </c>
      <c r="C91" s="200">
        <v>-0.119872606785963</v>
      </c>
      <c r="D91" s="200">
        <v>11.235009075511771</v>
      </c>
      <c r="E91" s="200">
        <v>42.059973222904155</v>
      </c>
      <c r="F91" s="200">
        <v>62063.914123396615</v>
      </c>
      <c r="G91" s="200">
        <v>3729.9560737819861</v>
      </c>
      <c r="H91" s="200">
        <v>18.630171235649229</v>
      </c>
      <c r="I91" s="200">
        <v>2.8511104504986494E-4</v>
      </c>
      <c r="J91" s="200">
        <v>2146.2694634035697</v>
      </c>
      <c r="K91" s="200">
        <v>-0.9342142038286797</v>
      </c>
      <c r="L91" s="200">
        <v>67.487537937142278</v>
      </c>
      <c r="M91" s="200">
        <v>0.10101564129451868</v>
      </c>
    </row>
    <row r="92" spans="1:13" x14ac:dyDescent="0.25">
      <c r="A92" t="s">
        <v>868</v>
      </c>
      <c r="B92" s="201">
        <v>11683.839197134841</v>
      </c>
      <c r="C92" s="201">
        <v>-0.12833876924588433</v>
      </c>
      <c r="D92" s="201">
        <v>14.731021980962748</v>
      </c>
      <c r="E92" s="201">
        <v>40.747074035713929</v>
      </c>
      <c r="F92" s="201">
        <v>77010.029015670792</v>
      </c>
      <c r="G92" s="201">
        <v>3724.0923496470796</v>
      </c>
      <c r="H92" s="201">
        <v>8.2319061102327087</v>
      </c>
      <c r="I92" s="201">
        <v>0.28986054167276165</v>
      </c>
      <c r="J92" s="201">
        <v>3277.6934583642687</v>
      </c>
      <c r="K92" s="201">
        <v>-0.8218983037263794</v>
      </c>
      <c r="L92" s="201">
        <v>56.431031434110331</v>
      </c>
      <c r="M92" s="200">
        <v>0.27411589505768941</v>
      </c>
    </row>
    <row r="93" spans="1:13" x14ac:dyDescent="0.25">
      <c r="A93" t="s">
        <v>869</v>
      </c>
      <c r="B93" s="201">
        <v>7800.7005302926718</v>
      </c>
      <c r="C93" s="201">
        <v>-0.31691920767857801</v>
      </c>
      <c r="D93" s="201">
        <v>11.769028442586452</v>
      </c>
      <c r="E93" s="201">
        <v>44.439385653892771</v>
      </c>
      <c r="F93" s="201">
        <v>70422.032747563266</v>
      </c>
      <c r="G93" s="201">
        <v>2571.4899014983621</v>
      </c>
      <c r="H93" s="201">
        <v>10.193257505232868</v>
      </c>
      <c r="I93" s="201">
        <v>-0.15727243433197702</v>
      </c>
      <c r="J93" s="201">
        <v>3466.5760639116265</v>
      </c>
      <c r="K93" s="201">
        <v>3.268773991351392</v>
      </c>
      <c r="L93" s="201">
        <v>54.318946441007874</v>
      </c>
      <c r="M93" s="200">
        <v>0.18113440955378851</v>
      </c>
    </row>
    <row r="94" spans="1:13" x14ac:dyDescent="0.25">
      <c r="A94" t="s">
        <v>870</v>
      </c>
      <c r="B94" s="200">
        <v>9485.0107622942942</v>
      </c>
      <c r="C94" s="200">
        <v>0.10423474147979582</v>
      </c>
      <c r="D94" s="200">
        <v>13.499470806378621</v>
      </c>
      <c r="E94" s="200">
        <v>33.604019276494462</v>
      </c>
      <c r="F94" s="200">
        <v>79325.231799144254</v>
      </c>
      <c r="G94" s="200">
        <v>2421.5553404394877</v>
      </c>
      <c r="H94" s="200">
        <v>11.662568875838245</v>
      </c>
      <c r="I94" s="200">
        <v>1.0991280916378301</v>
      </c>
      <c r="J94" s="200">
        <v>3406.1225741434782</v>
      </c>
      <c r="K94" s="200">
        <v>1.1301171572361579</v>
      </c>
      <c r="L94" s="200">
        <v>71.566185231631962</v>
      </c>
      <c r="M94" s="200">
        <v>0.10669209313083114</v>
      </c>
    </row>
    <row r="95" spans="1:13" x14ac:dyDescent="0.25">
      <c r="A95" t="s">
        <v>871</v>
      </c>
      <c r="B95" s="201">
        <v>8569.8698815092885</v>
      </c>
      <c r="C95" s="201">
        <v>-0.20052844515848398</v>
      </c>
      <c r="D95" s="201">
        <v>13.598871983371088</v>
      </c>
      <c r="E95" s="201">
        <v>50.348014751323767</v>
      </c>
      <c r="F95" s="201">
        <v>81768.267528411467</v>
      </c>
      <c r="G95" s="201">
        <v>2904.4483064591609</v>
      </c>
      <c r="H95" s="201">
        <v>12.20499584931199</v>
      </c>
      <c r="I95" s="201">
        <v>-0.22000091835204588</v>
      </c>
      <c r="J95" s="201">
        <v>3798.3535722417869</v>
      </c>
      <c r="K95" s="201">
        <v>1.3815635476037926</v>
      </c>
      <c r="L95" s="201">
        <v>74.963039743850203</v>
      </c>
      <c r="M95" s="200">
        <v>0.18538142446867265</v>
      </c>
    </row>
    <row r="96" spans="1:13" x14ac:dyDescent="0.25">
      <c r="A96" t="s">
        <v>897</v>
      </c>
      <c r="B96" s="201">
        <v>7913.6814638055021</v>
      </c>
      <c r="C96" s="201">
        <v>-0.20132788962904158</v>
      </c>
      <c r="D96" s="201">
        <v>12.776835794114549</v>
      </c>
      <c r="E96" s="201">
        <v>57.773102028284626</v>
      </c>
      <c r="F96" s="201">
        <v>37792.988056898808</v>
      </c>
      <c r="G96" s="201">
        <v>2252.0585687883195</v>
      </c>
      <c r="H96" s="201">
        <v>6.3603804155010986</v>
      </c>
      <c r="I96" s="201">
        <v>-0.5328128291298786</v>
      </c>
      <c r="J96" s="201">
        <v>1936.8576263802547</v>
      </c>
      <c r="K96" s="201">
        <v>1.9166998418891921</v>
      </c>
      <c r="L96" s="201">
        <v>61.186546144174322</v>
      </c>
      <c r="M96" s="200">
        <v>0.2537537392331648</v>
      </c>
    </row>
    <row r="97" spans="1:13" x14ac:dyDescent="0.25">
      <c r="A97" t="s">
        <v>898</v>
      </c>
      <c r="B97" s="200">
        <v>17128.035190936658</v>
      </c>
      <c r="C97" s="200">
        <v>-0.15735173972575431</v>
      </c>
      <c r="D97" s="200">
        <v>36.129681359526892</v>
      </c>
      <c r="E97" s="200">
        <v>140.02476588107197</v>
      </c>
      <c r="F97" s="200">
        <v>94395.076443019832</v>
      </c>
      <c r="G97" s="200">
        <v>4380.0254695111053</v>
      </c>
      <c r="H97" s="200">
        <v>17.891796238928741</v>
      </c>
      <c r="I97" s="200">
        <v>-0.84504837944282529</v>
      </c>
      <c r="J97" s="200">
        <v>4144.3258343770622</v>
      </c>
      <c r="K97" s="200">
        <v>4.5783514592438062</v>
      </c>
      <c r="L97" s="200">
        <v>151.99342505452444</v>
      </c>
      <c r="M97" s="200">
        <v>0.42614050074495591</v>
      </c>
    </row>
    <row r="98" spans="1:13" x14ac:dyDescent="0.25">
      <c r="A98" t="s">
        <v>899</v>
      </c>
      <c r="B98" s="200">
        <v>6195.4012334878444</v>
      </c>
      <c r="C98" s="200">
        <v>-0.40460890007509176</v>
      </c>
      <c r="D98" s="200">
        <v>11.389868663053544</v>
      </c>
      <c r="E98" s="200">
        <v>41.694005668800557</v>
      </c>
      <c r="F98" s="200">
        <v>26319.401982387306</v>
      </c>
      <c r="G98" s="200">
        <v>2099.9536409461948</v>
      </c>
      <c r="H98" s="200">
        <v>6.2053879040506015</v>
      </c>
      <c r="I98" s="200">
        <v>-0.62011406970228622</v>
      </c>
      <c r="J98" s="200">
        <v>2364.1887747915807</v>
      </c>
      <c r="K98" s="200">
        <v>0.92904928987695123</v>
      </c>
      <c r="L98" s="200">
        <v>30.140530157912579</v>
      </c>
      <c r="M98" s="200">
        <v>0.23545766645713456</v>
      </c>
    </row>
    <row r="99" spans="1:13" x14ac:dyDescent="0.25">
      <c r="A99" t="s">
        <v>900</v>
      </c>
      <c r="B99" s="200">
        <v>8076.7610441832694</v>
      </c>
      <c r="C99" s="200">
        <v>0.12981415009144512</v>
      </c>
      <c r="D99" s="200">
        <v>19.989973211784609</v>
      </c>
      <c r="E99" s="200">
        <v>101.31065068314886</v>
      </c>
      <c r="F99" s="200">
        <v>58626.910231273854</v>
      </c>
      <c r="G99" s="200">
        <v>1994.3898100298943</v>
      </c>
      <c r="H99" s="200">
        <v>13.660502671984577</v>
      </c>
      <c r="I99" s="200">
        <v>1.1181709141805538</v>
      </c>
      <c r="J99" s="200">
        <v>2753.1440663390258</v>
      </c>
      <c r="K99" s="200">
        <v>1.6946224876351368</v>
      </c>
      <c r="L99" s="200">
        <v>71.76593331428522</v>
      </c>
      <c r="M99" s="200">
        <v>0.38544524798919994</v>
      </c>
    </row>
    <row r="100" spans="1:13" x14ac:dyDescent="0.25">
      <c r="A100" t="s">
        <v>901</v>
      </c>
      <c r="B100" s="200">
        <v>11011.197900086976</v>
      </c>
      <c r="C100" s="200">
        <v>-0.37110755523496625</v>
      </c>
      <c r="D100" s="200">
        <v>15.737298514815574</v>
      </c>
      <c r="E100" s="200">
        <v>40.021478942474353</v>
      </c>
      <c r="F100" s="200">
        <v>64549.342517859106</v>
      </c>
      <c r="G100" s="200">
        <v>3900.2758379144175</v>
      </c>
      <c r="H100" s="200">
        <v>14.220024438340577</v>
      </c>
      <c r="I100" s="200">
        <v>-2.7613196648295715E-2</v>
      </c>
      <c r="J100" s="200">
        <v>2789.3726432905887</v>
      </c>
      <c r="K100" s="200">
        <v>2.3390719616494828</v>
      </c>
      <c r="L100" s="200">
        <v>94.928682062431619</v>
      </c>
      <c r="M100" s="200">
        <v>0.28057671771883408</v>
      </c>
    </row>
    <row r="101" spans="1:13" x14ac:dyDescent="0.25">
      <c r="A101" t="s">
        <v>925</v>
      </c>
      <c r="B101" s="200">
        <v>9283.8528567545163</v>
      </c>
      <c r="C101" s="200">
        <v>0.13244361512250533</v>
      </c>
      <c r="D101" s="200">
        <v>7.8985667860739968</v>
      </c>
      <c r="E101" s="200">
        <v>23.069004421714709</v>
      </c>
      <c r="F101" s="200">
        <v>40965.770343583652</v>
      </c>
      <c r="G101" s="200">
        <v>2666.9256411278006</v>
      </c>
      <c r="H101" s="200">
        <v>16.868800722088324</v>
      </c>
      <c r="I101" s="200">
        <v>0.66590435642874179</v>
      </c>
      <c r="J101" s="200">
        <v>1831.8030877661508</v>
      </c>
      <c r="K101" s="200">
        <v>4.0439081533581636</v>
      </c>
      <c r="L101" s="200">
        <v>57.710869053242057</v>
      </c>
      <c r="M101" s="200">
        <v>0.22284629420851584</v>
      </c>
    </row>
    <row r="102" spans="1:13" x14ac:dyDescent="0.25">
      <c r="A102" t="s">
        <v>926</v>
      </c>
      <c r="B102" s="200">
        <v>7330.7570473547721</v>
      </c>
      <c r="C102" s="200">
        <v>0.11801078999726076</v>
      </c>
      <c r="D102" s="200">
        <v>10.909780419824287</v>
      </c>
      <c r="E102" s="200">
        <v>58.236452703681415</v>
      </c>
      <c r="F102" s="200">
        <v>56715.460686663951</v>
      </c>
      <c r="G102" s="200">
        <v>2176.7433548352187</v>
      </c>
      <c r="H102" s="200">
        <v>7.7194339479472642</v>
      </c>
      <c r="I102" s="200">
        <v>-0.63209704077638929</v>
      </c>
      <c r="J102" s="200">
        <v>2702.8392108098301</v>
      </c>
      <c r="K102" s="200">
        <v>3.5013646127235694</v>
      </c>
      <c r="L102" s="200">
        <v>49.340189760082211</v>
      </c>
      <c r="M102" s="200">
        <v>0.10922780086194746</v>
      </c>
    </row>
    <row r="103" spans="1:13" x14ac:dyDescent="0.25">
      <c r="A103" t="s">
        <v>927</v>
      </c>
      <c r="B103" s="200">
        <v>9416.5742011994062</v>
      </c>
      <c r="C103" s="200">
        <v>-0.43590853734539653</v>
      </c>
      <c r="D103" s="200">
        <v>25.947374526134233</v>
      </c>
      <c r="E103" s="200">
        <v>82.063930499309492</v>
      </c>
      <c r="F103" s="200">
        <v>54808.03733760125</v>
      </c>
      <c r="G103" s="200">
        <v>3609.0868897349801</v>
      </c>
      <c r="H103" s="200">
        <v>8.9016473253815018</v>
      </c>
      <c r="I103" s="200">
        <v>0.15710638091531035</v>
      </c>
      <c r="J103" s="200">
        <v>2412.2286324966003</v>
      </c>
      <c r="K103" s="200">
        <v>1.3946690787096319</v>
      </c>
      <c r="L103" s="200">
        <v>59.36891354603398</v>
      </c>
      <c r="M103" s="200">
        <v>0.10986036433543873</v>
      </c>
    </row>
    <row r="104" spans="1:13" x14ac:dyDescent="0.25">
      <c r="A104" t="s">
        <v>928</v>
      </c>
      <c r="B104" s="200">
        <v>14121.15977632734</v>
      </c>
      <c r="C104" s="200">
        <v>2.362559139607525E-2</v>
      </c>
      <c r="D104" s="200">
        <v>15.973336776277554</v>
      </c>
      <c r="E104" s="200">
        <v>77.166308233590314</v>
      </c>
      <c r="F104" s="200">
        <v>64337.872450118084</v>
      </c>
      <c r="G104" s="200">
        <v>4484.4472386524512</v>
      </c>
      <c r="H104" s="200">
        <v>17.385394398539706</v>
      </c>
      <c r="I104" s="200">
        <v>0.40421626465923405</v>
      </c>
      <c r="J104" s="200">
        <v>2604.2921040556776</v>
      </c>
      <c r="K104" s="200">
        <v>0.96931731639336904</v>
      </c>
      <c r="L104" s="200">
        <v>74.979743750857111</v>
      </c>
      <c r="M104" s="200">
        <v>0.27794391915721656</v>
      </c>
    </row>
    <row r="105" spans="1:13" x14ac:dyDescent="0.25">
      <c r="A105" t="s">
        <v>929</v>
      </c>
      <c r="B105" s="200">
        <v>9363.5622995146077</v>
      </c>
      <c r="C105" s="200">
        <v>0.22162363651699302</v>
      </c>
      <c r="D105" s="200">
        <v>12.626267126440878</v>
      </c>
      <c r="E105" s="200">
        <v>55.597377660381007</v>
      </c>
      <c r="F105" s="200">
        <v>53185.948174880221</v>
      </c>
      <c r="G105" s="200">
        <v>2925.93613964306</v>
      </c>
      <c r="H105" s="200">
        <v>10.690499185906681</v>
      </c>
      <c r="I105" s="200">
        <v>0.87423063254137834</v>
      </c>
      <c r="J105" s="200">
        <v>2460.2361023154745</v>
      </c>
      <c r="K105" s="200">
        <v>-0.15878520043928004</v>
      </c>
      <c r="L105" s="200">
        <v>49.36603060188677</v>
      </c>
      <c r="M105" s="200">
        <v>0.13848987775584562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32"/>
  <sheetViews>
    <sheetView workbookViewId="0">
      <selection activeCell="J13" sqref="J13"/>
    </sheetView>
  </sheetViews>
  <sheetFormatPr defaultRowHeight="15" x14ac:dyDescent="0.25"/>
  <cols>
    <col min="1" max="1" width="23.42578125" style="5" bestFit="1" customWidth="1"/>
    <col min="2" max="2" width="12" style="5" bestFit="1" customWidth="1"/>
    <col min="5" max="5" width="16.7109375" bestFit="1" customWidth="1"/>
    <col min="6" max="6" width="16.42578125" bestFit="1" customWidth="1"/>
    <col min="7" max="7" width="18.140625" bestFit="1" customWidth="1"/>
    <col min="8" max="8" width="13.7109375" bestFit="1" customWidth="1"/>
  </cols>
  <sheetData>
    <row r="1" spans="1:8" s="15" customFormat="1" x14ac:dyDescent="0.25">
      <c r="A1" s="86" t="s">
        <v>0</v>
      </c>
      <c r="B1" s="11" t="s">
        <v>25</v>
      </c>
      <c r="E1" s="86" t="s">
        <v>0</v>
      </c>
      <c r="F1" s="11" t="s">
        <v>415</v>
      </c>
      <c r="G1" s="13" t="s">
        <v>1</v>
      </c>
      <c r="H1" s="81" t="s">
        <v>2</v>
      </c>
    </row>
    <row r="2" spans="1:8" x14ac:dyDescent="0.25">
      <c r="A2" s="5" t="s">
        <v>26</v>
      </c>
      <c r="B2" s="5">
        <v>27.058937975713317</v>
      </c>
      <c r="E2" s="5" t="s">
        <v>3</v>
      </c>
      <c r="F2" s="5">
        <v>28.844106186019175</v>
      </c>
      <c r="G2" s="5">
        <v>1.8835134464792185</v>
      </c>
      <c r="H2" s="5">
        <v>0.94175672323960924</v>
      </c>
    </row>
    <row r="3" spans="1:8" x14ac:dyDescent="0.25">
      <c r="A3" s="5" t="s">
        <v>27</v>
      </c>
      <c r="B3" s="5">
        <v>29.887227311893902</v>
      </c>
      <c r="E3" s="4" t="s">
        <v>4</v>
      </c>
      <c r="F3" s="5">
        <v>6.3775532995515309</v>
      </c>
      <c r="G3" s="5">
        <v>0.9546503163974982</v>
      </c>
      <c r="H3" s="5">
        <v>0.4773251581987491</v>
      </c>
    </row>
    <row r="4" spans="1:8" x14ac:dyDescent="0.25">
      <c r="A4" s="5" t="s">
        <v>28</v>
      </c>
      <c r="B4" s="5">
        <v>31.410607745909129</v>
      </c>
      <c r="E4" s="4" t="s">
        <v>5</v>
      </c>
      <c r="F4" s="5">
        <v>9.886256089893255</v>
      </c>
      <c r="G4" s="5">
        <v>1.004804886929255</v>
      </c>
      <c r="H4" s="5">
        <v>0.50240244346462748</v>
      </c>
    </row>
    <row r="5" spans="1:8" x14ac:dyDescent="0.25">
      <c r="A5" s="5" t="s">
        <v>29</v>
      </c>
      <c r="B5" s="5">
        <v>27.019651710560346</v>
      </c>
      <c r="E5" s="4" t="s">
        <v>6</v>
      </c>
      <c r="F5" s="5">
        <v>10.54939975148913</v>
      </c>
      <c r="G5" s="5">
        <v>1.510748870385233</v>
      </c>
      <c r="H5" s="5">
        <v>0.75537443519261649</v>
      </c>
    </row>
    <row r="6" spans="1:8" x14ac:dyDescent="0.25">
      <c r="A6" s="5" t="s">
        <v>30</v>
      </c>
      <c r="B6" s="5">
        <v>6.8120893461051022</v>
      </c>
      <c r="E6" s="4" t="s">
        <v>7</v>
      </c>
      <c r="F6" s="5">
        <v>2.4886185227550541</v>
      </c>
      <c r="G6" s="5">
        <v>0.55268244681215339</v>
      </c>
      <c r="H6" s="5">
        <v>0.2763412234060767</v>
      </c>
    </row>
    <row r="7" spans="1:8" x14ac:dyDescent="0.25">
      <c r="A7" s="5" t="s">
        <v>31</v>
      </c>
      <c r="B7" s="5">
        <v>7.7259353413420868</v>
      </c>
      <c r="E7" s="4" t="s">
        <v>8</v>
      </c>
      <c r="F7" s="5">
        <v>3.8927591556079615</v>
      </c>
      <c r="G7" s="5">
        <v>0.60927452013497951</v>
      </c>
      <c r="H7" s="5">
        <v>0.30463726006748976</v>
      </c>
    </row>
    <row r="8" spans="1:8" x14ac:dyDescent="0.25">
      <c r="A8" s="5" t="s">
        <v>32</v>
      </c>
      <c r="B8" s="5">
        <v>5.3294501601487125</v>
      </c>
      <c r="E8" s="4" t="s">
        <v>9</v>
      </c>
      <c r="F8" s="5">
        <v>4.9962429693371426</v>
      </c>
      <c r="G8" s="5">
        <v>1.011956508267907</v>
      </c>
      <c r="H8" s="5">
        <v>0.50597825413395348</v>
      </c>
    </row>
    <row r="9" spans="1:8" x14ac:dyDescent="0.25">
      <c r="A9" s="5" t="s">
        <v>33</v>
      </c>
      <c r="B9" s="5">
        <v>5.642738350610224</v>
      </c>
      <c r="E9" s="4" t="s">
        <v>10</v>
      </c>
      <c r="F9" s="5">
        <v>15.164438583174059</v>
      </c>
      <c r="G9" s="5">
        <v>2.7536354601334248</v>
      </c>
      <c r="H9" s="5">
        <v>1.3768177300667124</v>
      </c>
    </row>
    <row r="10" spans="1:8" x14ac:dyDescent="0.25">
      <c r="A10" s="5" t="s">
        <v>34</v>
      </c>
      <c r="B10" s="5">
        <v>11.60261432584349</v>
      </c>
      <c r="E10" s="4" t="s">
        <v>11</v>
      </c>
      <c r="F10" s="5">
        <v>8.0178962202893302</v>
      </c>
      <c r="G10" s="5">
        <v>2.1031237967146259</v>
      </c>
      <c r="H10" s="5">
        <v>1.051561898357313</v>
      </c>
    </row>
    <row r="11" spans="1:8" x14ac:dyDescent="0.25">
      <c r="A11" s="5" t="s">
        <v>35</v>
      </c>
      <c r="B11" s="5">
        <v>9.1478868926174997</v>
      </c>
      <c r="E11" s="6" t="s">
        <v>12</v>
      </c>
      <c r="F11" s="5">
        <v>4.900094550452188</v>
      </c>
      <c r="G11" s="5">
        <v>0.32772760937691114</v>
      </c>
      <c r="H11" s="5">
        <v>0.16386380468845557</v>
      </c>
    </row>
    <row r="12" spans="1:8" x14ac:dyDescent="0.25">
      <c r="A12" s="5" t="s">
        <v>36</v>
      </c>
      <c r="B12" s="5">
        <v>9.583306588903973</v>
      </c>
      <c r="E12" s="6" t="s">
        <v>13</v>
      </c>
      <c r="F12" s="5">
        <v>6.1861808768282049</v>
      </c>
      <c r="G12" s="5">
        <v>0.91996154957282195</v>
      </c>
      <c r="H12" s="5">
        <v>0.45998077478641097</v>
      </c>
    </row>
    <row r="13" spans="1:8" x14ac:dyDescent="0.25">
      <c r="A13" s="5" t="s">
        <v>37</v>
      </c>
      <c r="B13" s="5">
        <v>9.2112165522080556</v>
      </c>
      <c r="E13" s="6" t="s">
        <v>14</v>
      </c>
      <c r="F13" s="5">
        <v>6.3464113384018539</v>
      </c>
      <c r="G13" s="5">
        <v>1.8054023445325436</v>
      </c>
      <c r="H13" s="5">
        <v>0.90270117226627178</v>
      </c>
    </row>
    <row r="14" spans="1:8" x14ac:dyDescent="0.25">
      <c r="A14" s="5" t="s">
        <v>38</v>
      </c>
      <c r="B14" s="5">
        <v>10.376820460720745</v>
      </c>
      <c r="E14" s="6" t="s">
        <v>15</v>
      </c>
      <c r="F14" s="5">
        <v>3.2812676409209893</v>
      </c>
      <c r="G14" s="5">
        <v>0.57125665763381461</v>
      </c>
      <c r="H14" s="5">
        <v>0.28562832881690731</v>
      </c>
    </row>
    <row r="15" spans="1:8" x14ac:dyDescent="0.25">
      <c r="A15" s="5" t="s">
        <v>39</v>
      </c>
      <c r="B15" s="5">
        <v>12.58583538255607</v>
      </c>
      <c r="E15" s="6" t="s">
        <v>16</v>
      </c>
      <c r="F15" s="5">
        <v>3.4543275796849744</v>
      </c>
      <c r="G15" s="5">
        <v>1.0647877962446748</v>
      </c>
      <c r="H15" s="5">
        <v>0.53239389812233739</v>
      </c>
    </row>
    <row r="16" spans="1:8" x14ac:dyDescent="0.25">
      <c r="A16" s="5" t="s">
        <v>40</v>
      </c>
      <c r="B16" s="5">
        <v>10.885465011481434</v>
      </c>
      <c r="E16" s="6" t="s">
        <v>17</v>
      </c>
      <c r="F16" s="5">
        <v>5.3539961645926866</v>
      </c>
      <c r="G16" s="5">
        <v>2.2232916990291187</v>
      </c>
      <c r="H16" s="5">
        <v>1.1116458495145594</v>
      </c>
    </row>
    <row r="17" spans="1:8" x14ac:dyDescent="0.25">
      <c r="A17" s="5" t="s">
        <v>41</v>
      </c>
      <c r="B17" s="5">
        <v>8.3494781511982659</v>
      </c>
      <c r="E17" s="6" t="s">
        <v>18</v>
      </c>
      <c r="F17" s="5">
        <v>4.054476620450628</v>
      </c>
      <c r="G17" s="5">
        <v>0.64940183124067907</v>
      </c>
      <c r="H17" s="5">
        <v>0.32470091562033954</v>
      </c>
    </row>
    <row r="18" spans="1:8" x14ac:dyDescent="0.25">
      <c r="A18" s="5" t="s">
        <v>42</v>
      </c>
      <c r="B18" s="5">
        <v>2.837221561218132</v>
      </c>
      <c r="E18" s="6" t="s">
        <v>19</v>
      </c>
      <c r="F18" s="5">
        <v>6.2152156177120776</v>
      </c>
      <c r="G18" s="5">
        <v>1.6310360064903073</v>
      </c>
      <c r="H18" s="5">
        <v>0.81551800324515367</v>
      </c>
    </row>
    <row r="19" spans="1:8" x14ac:dyDescent="0.25">
      <c r="A19" s="5" t="s">
        <v>43</v>
      </c>
      <c r="B19" s="5">
        <v>3.1076079896362101</v>
      </c>
      <c r="E19" s="6" t="s">
        <v>20</v>
      </c>
      <c r="F19" s="5">
        <v>4.6461046508028412</v>
      </c>
      <c r="G19" s="5">
        <v>1.5019815372982037</v>
      </c>
      <c r="H19" s="5">
        <v>0.75099076864910186</v>
      </c>
    </row>
    <row r="20" spans="1:8" x14ac:dyDescent="0.25">
      <c r="A20" s="5" t="s">
        <v>44</v>
      </c>
      <c r="B20" s="5">
        <v>1.6519470220685706</v>
      </c>
      <c r="E20" s="6" t="s">
        <v>21</v>
      </c>
      <c r="F20" s="5">
        <v>4.0647453838335581</v>
      </c>
      <c r="G20" s="5">
        <v>2.1227839249850695</v>
      </c>
      <c r="H20" s="5">
        <v>1.0613919624925348</v>
      </c>
    </row>
    <row r="21" spans="1:8" x14ac:dyDescent="0.25">
      <c r="A21" s="5" t="s">
        <v>45</v>
      </c>
      <c r="B21" s="5">
        <v>2.3576975180973032</v>
      </c>
      <c r="E21" s="6" t="s">
        <v>22</v>
      </c>
      <c r="F21" s="5">
        <v>5.1234788129040529</v>
      </c>
      <c r="G21" s="5">
        <v>1.4202864371709762</v>
      </c>
      <c r="H21" s="5">
        <v>0.71014321858548812</v>
      </c>
    </row>
    <row r="22" spans="1:8" x14ac:dyDescent="0.25">
      <c r="A22" s="5" t="s">
        <v>46</v>
      </c>
      <c r="B22" s="5">
        <v>4.0017634613452353</v>
      </c>
      <c r="E22" s="6" t="s">
        <v>23</v>
      </c>
      <c r="F22" s="5">
        <v>4.0704898302591612</v>
      </c>
      <c r="G22" s="5">
        <v>1.2895262201530755</v>
      </c>
      <c r="H22" s="5">
        <v>0.64476311007653775</v>
      </c>
    </row>
    <row r="23" spans="1:8" x14ac:dyDescent="0.25">
      <c r="A23" s="5" t="s">
        <v>47</v>
      </c>
      <c r="B23" s="5">
        <v>3.1178821403025414</v>
      </c>
    </row>
    <row r="24" spans="1:8" x14ac:dyDescent="0.25">
      <c r="A24" s="5" t="s">
        <v>48</v>
      </c>
      <c r="B24" s="5">
        <v>4.7961568164203827</v>
      </c>
    </row>
    <row r="25" spans="1:8" x14ac:dyDescent="0.25">
      <c r="A25" s="5" t="s">
        <v>49</v>
      </c>
      <c r="B25" s="5">
        <v>3.6552342043636847</v>
      </c>
    </row>
    <row r="26" spans="1:8" x14ac:dyDescent="0.25">
      <c r="A26" s="5" t="s">
        <v>50</v>
      </c>
      <c r="B26" s="5">
        <v>6.4291473129967818</v>
      </c>
    </row>
    <row r="27" spans="1:8" x14ac:dyDescent="0.25">
      <c r="A27" s="5" t="s">
        <v>51</v>
      </c>
      <c r="B27" s="5">
        <v>4.8372213169957643</v>
      </c>
    </row>
    <row r="28" spans="1:8" x14ac:dyDescent="0.25">
      <c r="A28" s="5" t="s">
        <v>52</v>
      </c>
      <c r="B28" s="5">
        <v>3.5826638062589442</v>
      </c>
    </row>
    <row r="29" spans="1:8" x14ac:dyDescent="0.25">
      <c r="A29" s="5" t="s">
        <v>53</v>
      </c>
      <c r="B29" s="5">
        <v>5.1359394410970811</v>
      </c>
    </row>
    <row r="30" spans="1:8" x14ac:dyDescent="0.25">
      <c r="A30" s="5" t="s">
        <v>54</v>
      </c>
      <c r="B30" s="5">
        <v>18.36728875971388</v>
      </c>
    </row>
    <row r="31" spans="1:8" x14ac:dyDescent="0.25">
      <c r="A31" s="5" t="s">
        <v>55</v>
      </c>
      <c r="B31" s="5">
        <v>16.463933747760141</v>
      </c>
    </row>
    <row r="32" spans="1:8" x14ac:dyDescent="0.25">
      <c r="A32" s="5" t="s">
        <v>56</v>
      </c>
      <c r="B32" s="5">
        <v>14.943972595972138</v>
      </c>
    </row>
    <row r="33" spans="1:2" x14ac:dyDescent="0.25">
      <c r="A33" s="5" t="s">
        <v>57</v>
      </c>
      <c r="B33" s="5">
        <v>10.882559229250072</v>
      </c>
    </row>
    <row r="34" spans="1:2" x14ac:dyDescent="0.25">
      <c r="A34" s="5" t="s">
        <v>58</v>
      </c>
      <c r="B34" s="5">
        <v>10.081766666826788</v>
      </c>
    </row>
    <row r="35" spans="1:2" x14ac:dyDescent="0.25">
      <c r="A35" s="5" t="s">
        <v>59</v>
      </c>
      <c r="B35" s="5">
        <v>10.072191755836664</v>
      </c>
    </row>
    <row r="36" spans="1:2" x14ac:dyDescent="0.25">
      <c r="A36" s="5" t="s">
        <v>60</v>
      </c>
      <c r="B36" s="5">
        <v>6.5642807848470417</v>
      </c>
    </row>
    <row r="37" spans="1:2" x14ac:dyDescent="0.25">
      <c r="A37" s="5" t="s">
        <v>61</v>
      </c>
      <c r="B37" s="5">
        <v>5.3533456736468255</v>
      </c>
    </row>
    <row r="38" spans="1:2" x14ac:dyDescent="0.25">
      <c r="A38" s="5" t="s">
        <v>62</v>
      </c>
      <c r="B38" s="5">
        <v>5.0354860303914437</v>
      </c>
    </row>
    <row r="39" spans="1:2" x14ac:dyDescent="0.25">
      <c r="A39" s="5" t="s">
        <v>63</v>
      </c>
      <c r="B39" s="5">
        <v>5.3676271712053243</v>
      </c>
    </row>
    <row r="40" spans="1:2" x14ac:dyDescent="0.25">
      <c r="A40" s="5" t="s">
        <v>64</v>
      </c>
      <c r="B40" s="5">
        <v>4.5246554635158516</v>
      </c>
    </row>
    <row r="41" spans="1:2" x14ac:dyDescent="0.25">
      <c r="A41" s="5" t="s">
        <v>65</v>
      </c>
      <c r="B41" s="5">
        <v>4.6726095366961315</v>
      </c>
    </row>
    <row r="42" spans="1:2" x14ac:dyDescent="0.25">
      <c r="A42" s="5" t="s">
        <v>66</v>
      </c>
      <c r="B42" s="5">
        <v>4.7588511715322808</v>
      </c>
    </row>
    <row r="43" spans="1:2" x14ac:dyDescent="0.25">
      <c r="A43" s="5" t="s">
        <v>67</v>
      </c>
      <c r="B43" s="5">
        <v>7.2613935767357809</v>
      </c>
    </row>
    <row r="44" spans="1:2" x14ac:dyDescent="0.25">
      <c r="A44" s="5" t="s">
        <v>68</v>
      </c>
      <c r="B44" s="5">
        <v>6.1073164692483219</v>
      </c>
    </row>
    <row r="45" spans="1:2" x14ac:dyDescent="0.25">
      <c r="A45" s="5" t="s">
        <v>69</v>
      </c>
      <c r="B45" s="5">
        <v>6.6171622897964362</v>
      </c>
    </row>
    <row r="46" spans="1:2" x14ac:dyDescent="0.25">
      <c r="A46" s="5" t="s">
        <v>70</v>
      </c>
      <c r="B46" s="5">
        <v>4.5195296172395638</v>
      </c>
    </row>
    <row r="47" spans="1:2" x14ac:dyDescent="0.25">
      <c r="A47" s="5" t="s">
        <v>71</v>
      </c>
      <c r="B47" s="5">
        <v>4.6245773081849055</v>
      </c>
    </row>
    <row r="48" spans="1:2" x14ac:dyDescent="0.25">
      <c r="A48" s="5" t="s">
        <v>72</v>
      </c>
      <c r="B48" s="5">
        <v>8.5892825595795372</v>
      </c>
    </row>
    <row r="49" spans="1:2" x14ac:dyDescent="0.25">
      <c r="A49" s="5" t="s">
        <v>73</v>
      </c>
      <c r="B49" s="5">
        <v>7.652255868603409</v>
      </c>
    </row>
    <row r="50" spans="1:2" x14ac:dyDescent="0.25">
      <c r="A50" s="5" t="s">
        <v>74</v>
      </c>
      <c r="B50" s="5">
        <v>4.0948086733874032</v>
      </c>
    </row>
    <row r="51" spans="1:2" x14ac:dyDescent="0.25">
      <c r="A51" s="5" t="s">
        <v>75</v>
      </c>
      <c r="B51" s="5">
        <v>2.5729649860909558</v>
      </c>
    </row>
    <row r="52" spans="1:2" x14ac:dyDescent="0.25">
      <c r="A52" s="5" t="s">
        <v>76</v>
      </c>
      <c r="B52" s="5">
        <v>2.9676336487350028</v>
      </c>
    </row>
    <row r="53" spans="1:2" x14ac:dyDescent="0.25">
      <c r="A53" s="5" t="s">
        <v>77</v>
      </c>
      <c r="B53" s="5">
        <v>3.4896632554705955</v>
      </c>
    </row>
    <row r="54" spans="1:2" x14ac:dyDescent="0.25">
      <c r="A54" s="5" t="s">
        <v>78</v>
      </c>
      <c r="B54" s="5">
        <v>2.1604017591979292</v>
      </c>
    </row>
    <row r="55" spans="1:2" x14ac:dyDescent="0.25">
      <c r="A55" s="5" t="s">
        <v>79</v>
      </c>
      <c r="B55" s="5">
        <v>2.7373953156587807</v>
      </c>
    </row>
    <row r="56" spans="1:2" x14ac:dyDescent="0.25">
      <c r="A56" s="5" t="s">
        <v>80</v>
      </c>
      <c r="B56" s="5">
        <v>4.0565933882660454</v>
      </c>
    </row>
    <row r="57" spans="1:2" x14ac:dyDescent="0.25">
      <c r="A57" s="5" t="s">
        <v>81</v>
      </c>
      <c r="B57" s="5">
        <v>4.8629198556171414</v>
      </c>
    </row>
    <row r="58" spans="1:2" x14ac:dyDescent="0.25">
      <c r="A58" s="5" t="s">
        <v>82</v>
      </c>
      <c r="B58" s="5">
        <v>8.2625812301347263</v>
      </c>
    </row>
    <row r="59" spans="1:2" x14ac:dyDescent="0.25">
      <c r="A59" s="5" t="s">
        <v>83</v>
      </c>
      <c r="B59" s="5">
        <v>3.8186378357511752</v>
      </c>
    </row>
    <row r="60" spans="1:2" x14ac:dyDescent="0.25">
      <c r="A60" s="5" t="s">
        <v>84</v>
      </c>
      <c r="B60" s="5">
        <v>2.6658788867714254</v>
      </c>
    </row>
    <row r="61" spans="1:2" x14ac:dyDescent="0.25">
      <c r="A61" s="5" t="s">
        <v>85</v>
      </c>
      <c r="B61" s="5">
        <v>6.6688867057134189</v>
      </c>
    </row>
    <row r="62" spans="1:2" x14ac:dyDescent="0.25">
      <c r="A62" s="5" t="s">
        <v>86</v>
      </c>
      <c r="B62" s="5">
        <v>5.0037218077328198</v>
      </c>
    </row>
    <row r="63" spans="1:2" x14ac:dyDescent="0.25">
      <c r="A63" s="5" t="s">
        <v>87</v>
      </c>
      <c r="B63" s="5">
        <v>4.0574415861965845</v>
      </c>
    </row>
    <row r="64" spans="1:2" x14ac:dyDescent="0.25">
      <c r="A64" s="5" t="s">
        <v>88</v>
      </c>
      <c r="B64" s="5">
        <v>3.1706561718264528</v>
      </c>
    </row>
    <row r="65" spans="1:2" x14ac:dyDescent="0.25">
      <c r="A65" s="5" t="s">
        <v>89</v>
      </c>
      <c r="B65" s="5">
        <v>3.9860869160466552</v>
      </c>
    </row>
    <row r="66" spans="1:2" x14ac:dyDescent="0.25">
      <c r="A66" s="5" t="s">
        <v>90</v>
      </c>
      <c r="B66" s="5">
        <v>8.9212504920695874</v>
      </c>
    </row>
    <row r="67" spans="1:2" x14ac:dyDescent="0.25">
      <c r="A67" s="5" t="s">
        <v>91</v>
      </c>
      <c r="B67" s="5">
        <v>6.0772415206708388</v>
      </c>
    </row>
    <row r="68" spans="1:2" x14ac:dyDescent="0.25">
      <c r="A68" s="5" t="s">
        <v>92</v>
      </c>
      <c r="B68" s="5">
        <v>4.8996880293143183</v>
      </c>
    </row>
    <row r="69" spans="1:2" x14ac:dyDescent="0.25">
      <c r="A69" s="5" t="s">
        <v>93</v>
      </c>
      <c r="B69" s="5">
        <v>4.9626824287935669</v>
      </c>
    </row>
    <row r="70" spans="1:2" x14ac:dyDescent="0.25">
      <c r="A70" s="5" t="s">
        <v>94</v>
      </c>
      <c r="B70" s="5">
        <v>4.5800469097833156</v>
      </c>
    </row>
    <row r="71" spans="1:2" x14ac:dyDescent="0.25">
      <c r="A71" s="5" t="s">
        <v>95</v>
      </c>
      <c r="B71" s="5">
        <v>3.511010154957003</v>
      </c>
    </row>
    <row r="72" spans="1:2" x14ac:dyDescent="0.25">
      <c r="A72" s="5" t="s">
        <v>96</v>
      </c>
      <c r="B72" s="5">
        <v>7.1187929007366311</v>
      </c>
    </row>
    <row r="73" spans="1:2" x14ac:dyDescent="0.25">
      <c r="A73" s="5" t="s">
        <v>97</v>
      </c>
      <c r="B73" s="5">
        <v>3.374568637734416</v>
      </c>
    </row>
    <row r="74" spans="1:2" x14ac:dyDescent="0.25">
      <c r="A74" s="5" t="s">
        <v>98</v>
      </c>
      <c r="B74" s="5">
        <v>7.6686674308637031</v>
      </c>
    </row>
    <row r="75" spans="1:2" x14ac:dyDescent="0.25">
      <c r="A75" s="5" t="s">
        <v>99</v>
      </c>
      <c r="B75" s="5">
        <v>3.4821125805312478</v>
      </c>
    </row>
    <row r="76" spans="1:2" x14ac:dyDescent="0.25">
      <c r="A76" s="5" t="s">
        <v>100</v>
      </c>
      <c r="B76" s="5">
        <v>2.2961890357788239</v>
      </c>
    </row>
    <row r="77" spans="1:2" x14ac:dyDescent="0.25">
      <c r="A77" s="5" t="s">
        <v>101</v>
      </c>
      <c r="B77" s="5">
        <v>2.8120124881604598</v>
      </c>
    </row>
    <row r="78" spans="1:2" x14ac:dyDescent="0.25">
      <c r="A78" s="5" t="s">
        <v>102</v>
      </c>
      <c r="B78" s="5">
        <v>6.2469837581481231</v>
      </c>
    </row>
    <row r="79" spans="1:2" x14ac:dyDescent="0.25">
      <c r="A79" s="5" t="s">
        <v>103</v>
      </c>
      <c r="B79" s="5">
        <v>5.6266468427500351</v>
      </c>
    </row>
    <row r="80" spans="1:2" x14ac:dyDescent="0.25">
      <c r="A80" s="5" t="s">
        <v>104</v>
      </c>
      <c r="B80" s="5">
        <v>2.6929873633569064</v>
      </c>
    </row>
    <row r="81" spans="1:2" x14ac:dyDescent="0.25">
      <c r="A81" s="5" t="s">
        <v>105</v>
      </c>
      <c r="B81" s="5">
        <v>5.9272972873611485</v>
      </c>
    </row>
    <row r="82" spans="1:2" x14ac:dyDescent="0.25">
      <c r="A82" s="5" t="s">
        <v>106</v>
      </c>
      <c r="B82" s="5">
        <v>5.6978490738057328</v>
      </c>
    </row>
    <row r="83" spans="1:2" x14ac:dyDescent="0.25">
      <c r="A83" s="5" t="s">
        <v>107</v>
      </c>
      <c r="B83" s="5">
        <v>4.9618925485073184</v>
      </c>
    </row>
    <row r="84" spans="1:2" x14ac:dyDescent="0.25">
      <c r="A84" s="5" t="s">
        <v>108</v>
      </c>
      <c r="B84" s="5">
        <v>2.9462636977773089</v>
      </c>
    </row>
    <row r="85" spans="1:2" x14ac:dyDescent="0.25">
      <c r="A85" s="5" t="s">
        <v>109</v>
      </c>
      <c r="B85" s="5">
        <v>2.6759540009462834</v>
      </c>
    </row>
    <row r="95" spans="1:2" x14ac:dyDescent="0.25">
      <c r="A95" s="7"/>
    </row>
    <row r="96" spans="1:2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  <row r="100" spans="1:1" x14ac:dyDescent="0.25">
      <c r="A100" s="7"/>
    </row>
    <row r="101" spans="1:1" x14ac:dyDescent="0.25">
      <c r="A101" s="7"/>
    </row>
    <row r="102" spans="1:1" x14ac:dyDescent="0.25">
      <c r="A102" s="7"/>
    </row>
    <row r="103" spans="1:1" x14ac:dyDescent="0.25">
      <c r="A103" s="7"/>
    </row>
    <row r="104" spans="1:1" x14ac:dyDescent="0.25">
      <c r="A104" s="7"/>
    </row>
    <row r="105" spans="1:1" x14ac:dyDescent="0.25">
      <c r="A105" s="7"/>
    </row>
    <row r="106" spans="1:1" x14ac:dyDescent="0.25">
      <c r="A106" s="7"/>
    </row>
    <row r="107" spans="1:1" x14ac:dyDescent="0.25">
      <c r="A107" s="7"/>
    </row>
    <row r="108" spans="1:1" x14ac:dyDescent="0.25">
      <c r="A108" s="7"/>
    </row>
    <row r="109" spans="1:1" x14ac:dyDescent="0.25">
      <c r="A109" s="7"/>
    </row>
    <row r="110" spans="1:1" x14ac:dyDescent="0.25">
      <c r="A110" s="7"/>
    </row>
    <row r="111" spans="1:1" x14ac:dyDescent="0.25">
      <c r="A111" s="7"/>
    </row>
    <row r="112" spans="1:1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7"/>
    </row>
    <row r="134" spans="1:1" x14ac:dyDescent="0.25">
      <c r="A134" s="7"/>
    </row>
    <row r="135" spans="1:1" x14ac:dyDescent="0.25">
      <c r="A135" s="7"/>
    </row>
    <row r="136" spans="1:1" x14ac:dyDescent="0.25">
      <c r="A136" s="7"/>
    </row>
    <row r="137" spans="1:1" x14ac:dyDescent="0.25">
      <c r="A137" s="7"/>
    </row>
    <row r="138" spans="1:1" x14ac:dyDescent="0.25">
      <c r="A138" s="7"/>
    </row>
    <row r="139" spans="1:1" x14ac:dyDescent="0.25">
      <c r="A139" s="7"/>
    </row>
    <row r="140" spans="1:1" x14ac:dyDescent="0.25">
      <c r="A140" s="7"/>
    </row>
    <row r="141" spans="1:1" x14ac:dyDescent="0.25">
      <c r="A141" s="7"/>
    </row>
    <row r="142" spans="1:1" x14ac:dyDescent="0.25">
      <c r="A142" s="7"/>
    </row>
    <row r="143" spans="1:1" x14ac:dyDescent="0.25">
      <c r="A143" s="7"/>
    </row>
    <row r="144" spans="1:1" x14ac:dyDescent="0.25">
      <c r="A144" s="7"/>
    </row>
    <row r="145" spans="1:1" x14ac:dyDescent="0.25">
      <c r="A145" s="7"/>
    </row>
    <row r="146" spans="1:1" x14ac:dyDescent="0.25">
      <c r="A146" s="7"/>
    </row>
    <row r="147" spans="1:1" x14ac:dyDescent="0.25">
      <c r="A147" s="7"/>
    </row>
    <row r="148" spans="1:1" x14ac:dyDescent="0.25">
      <c r="A148" s="7"/>
    </row>
    <row r="149" spans="1:1" x14ac:dyDescent="0.25">
      <c r="A149" s="7"/>
    </row>
    <row r="150" spans="1:1" x14ac:dyDescent="0.25">
      <c r="A150" s="7"/>
    </row>
    <row r="151" spans="1:1" x14ac:dyDescent="0.25">
      <c r="A151" s="7"/>
    </row>
    <row r="152" spans="1:1" x14ac:dyDescent="0.25">
      <c r="A152" s="7"/>
    </row>
    <row r="153" spans="1:1" x14ac:dyDescent="0.25">
      <c r="A153" s="7"/>
    </row>
    <row r="154" spans="1:1" x14ac:dyDescent="0.25">
      <c r="A154" s="7"/>
    </row>
    <row r="155" spans="1:1" x14ac:dyDescent="0.25">
      <c r="A155" s="7"/>
    </row>
    <row r="156" spans="1:1" x14ac:dyDescent="0.25">
      <c r="A156" s="7"/>
    </row>
    <row r="157" spans="1:1" x14ac:dyDescent="0.25">
      <c r="A157" s="7"/>
    </row>
    <row r="158" spans="1:1" x14ac:dyDescent="0.25">
      <c r="A158" s="7"/>
    </row>
    <row r="159" spans="1:1" x14ac:dyDescent="0.25">
      <c r="A159" s="7"/>
    </row>
    <row r="160" spans="1:1" x14ac:dyDescent="0.25">
      <c r="A160" s="7"/>
    </row>
    <row r="161" spans="1:1" x14ac:dyDescent="0.25">
      <c r="A161" s="7"/>
    </row>
    <row r="162" spans="1:1" x14ac:dyDescent="0.25">
      <c r="A162" s="7"/>
    </row>
    <row r="163" spans="1:1" x14ac:dyDescent="0.25">
      <c r="A163" s="7"/>
    </row>
    <row r="164" spans="1:1" x14ac:dyDescent="0.25">
      <c r="A164" s="7"/>
    </row>
    <row r="165" spans="1:1" x14ac:dyDescent="0.25">
      <c r="A165" s="7"/>
    </row>
    <row r="166" spans="1:1" x14ac:dyDescent="0.25">
      <c r="A166" s="7"/>
    </row>
    <row r="167" spans="1:1" x14ac:dyDescent="0.25">
      <c r="A167" s="7"/>
    </row>
    <row r="168" spans="1:1" x14ac:dyDescent="0.25">
      <c r="A168" s="7"/>
    </row>
    <row r="169" spans="1:1" x14ac:dyDescent="0.25">
      <c r="A169" s="7"/>
    </row>
    <row r="170" spans="1:1" x14ac:dyDescent="0.25">
      <c r="A170" s="7"/>
    </row>
    <row r="171" spans="1:1" x14ac:dyDescent="0.25">
      <c r="A171" s="8"/>
    </row>
    <row r="172" spans="1:1" x14ac:dyDescent="0.25">
      <c r="A172" s="8"/>
    </row>
    <row r="173" spans="1:1" x14ac:dyDescent="0.25">
      <c r="A173" s="8"/>
    </row>
    <row r="174" spans="1:1" x14ac:dyDescent="0.25">
      <c r="A174" s="8"/>
    </row>
    <row r="175" spans="1:1" x14ac:dyDescent="0.25">
      <c r="A175" s="8"/>
    </row>
    <row r="176" spans="1:1" x14ac:dyDescent="0.25">
      <c r="A176" s="8"/>
    </row>
    <row r="177" spans="1:1" x14ac:dyDescent="0.25">
      <c r="A177" s="8"/>
    </row>
    <row r="178" spans="1:1" x14ac:dyDescent="0.25">
      <c r="A178" s="8"/>
    </row>
    <row r="179" spans="1:1" x14ac:dyDescent="0.25">
      <c r="A179" s="8"/>
    </row>
    <row r="180" spans="1:1" x14ac:dyDescent="0.25">
      <c r="A180" s="8"/>
    </row>
    <row r="181" spans="1:1" x14ac:dyDescent="0.25">
      <c r="A181" s="8"/>
    </row>
    <row r="182" spans="1:1" x14ac:dyDescent="0.25">
      <c r="A182" s="8"/>
    </row>
    <row r="183" spans="1:1" x14ac:dyDescent="0.25">
      <c r="A183" s="8"/>
    </row>
    <row r="184" spans="1:1" x14ac:dyDescent="0.25">
      <c r="A184" s="8"/>
    </row>
    <row r="185" spans="1:1" x14ac:dyDescent="0.25">
      <c r="A185" s="8"/>
    </row>
    <row r="186" spans="1:1" x14ac:dyDescent="0.25">
      <c r="A186" s="8"/>
    </row>
    <row r="187" spans="1:1" x14ac:dyDescent="0.25">
      <c r="A187" s="8"/>
    </row>
    <row r="188" spans="1:1" x14ac:dyDescent="0.25">
      <c r="A188" s="8"/>
    </row>
    <row r="189" spans="1:1" x14ac:dyDescent="0.25">
      <c r="A189" s="8"/>
    </row>
    <row r="190" spans="1:1" x14ac:dyDescent="0.25">
      <c r="A190" s="8"/>
    </row>
    <row r="191" spans="1:1" x14ac:dyDescent="0.25">
      <c r="A191" s="8"/>
    </row>
    <row r="192" spans="1:1" x14ac:dyDescent="0.25">
      <c r="A192" s="8"/>
    </row>
    <row r="193" spans="1:1" x14ac:dyDescent="0.25">
      <c r="A193" s="8"/>
    </row>
    <row r="194" spans="1:1" x14ac:dyDescent="0.25">
      <c r="A194" s="8"/>
    </row>
    <row r="195" spans="1:1" x14ac:dyDescent="0.25">
      <c r="A195" s="8"/>
    </row>
    <row r="196" spans="1:1" x14ac:dyDescent="0.25">
      <c r="A196" s="8"/>
    </row>
    <row r="197" spans="1:1" x14ac:dyDescent="0.25">
      <c r="A197" s="8"/>
    </row>
    <row r="198" spans="1:1" x14ac:dyDescent="0.25">
      <c r="A198" s="8"/>
    </row>
    <row r="199" spans="1:1" x14ac:dyDescent="0.25">
      <c r="A199" s="8"/>
    </row>
    <row r="200" spans="1:1" x14ac:dyDescent="0.25">
      <c r="A200" s="8"/>
    </row>
    <row r="201" spans="1:1" x14ac:dyDescent="0.25">
      <c r="A201" s="8"/>
    </row>
    <row r="202" spans="1:1" x14ac:dyDescent="0.25">
      <c r="A202" s="8"/>
    </row>
    <row r="203" spans="1:1" x14ac:dyDescent="0.25">
      <c r="A203" s="8"/>
    </row>
    <row r="204" spans="1:1" x14ac:dyDescent="0.25">
      <c r="A204" s="8"/>
    </row>
    <row r="205" spans="1:1" x14ac:dyDescent="0.25">
      <c r="A205" s="8"/>
    </row>
    <row r="206" spans="1:1" x14ac:dyDescent="0.25">
      <c r="A206" s="8"/>
    </row>
    <row r="207" spans="1:1" x14ac:dyDescent="0.25">
      <c r="A207" s="8"/>
    </row>
    <row r="208" spans="1:1" x14ac:dyDescent="0.25">
      <c r="A208" s="8"/>
    </row>
    <row r="209" spans="1:1" x14ac:dyDescent="0.25">
      <c r="A209" s="8"/>
    </row>
    <row r="210" spans="1:1" x14ac:dyDescent="0.25">
      <c r="A210" s="8"/>
    </row>
    <row r="211" spans="1:1" x14ac:dyDescent="0.25">
      <c r="A211" s="8"/>
    </row>
    <row r="212" spans="1:1" x14ac:dyDescent="0.25">
      <c r="A212" s="8"/>
    </row>
    <row r="213" spans="1:1" x14ac:dyDescent="0.25">
      <c r="A213" s="8"/>
    </row>
    <row r="214" spans="1:1" x14ac:dyDescent="0.25">
      <c r="A214" s="8"/>
    </row>
    <row r="215" spans="1:1" x14ac:dyDescent="0.25">
      <c r="A215" s="8"/>
    </row>
    <row r="216" spans="1:1" x14ac:dyDescent="0.25">
      <c r="A216" s="8"/>
    </row>
    <row r="217" spans="1:1" x14ac:dyDescent="0.25">
      <c r="A217" s="8"/>
    </row>
    <row r="218" spans="1:1" x14ac:dyDescent="0.25">
      <c r="A218" s="8"/>
    </row>
    <row r="219" spans="1:1" x14ac:dyDescent="0.25">
      <c r="A219" s="8"/>
    </row>
    <row r="220" spans="1:1" x14ac:dyDescent="0.25">
      <c r="A220" s="8"/>
    </row>
    <row r="221" spans="1:1" x14ac:dyDescent="0.25">
      <c r="A221" s="8"/>
    </row>
    <row r="222" spans="1:1" x14ac:dyDescent="0.25">
      <c r="A222" s="8"/>
    </row>
    <row r="223" spans="1:1" x14ac:dyDescent="0.25">
      <c r="A223" s="8"/>
    </row>
    <row r="224" spans="1:1" x14ac:dyDescent="0.25">
      <c r="A224" s="8"/>
    </row>
    <row r="225" spans="1:1" x14ac:dyDescent="0.25">
      <c r="A225" s="8"/>
    </row>
    <row r="226" spans="1:1" x14ac:dyDescent="0.25">
      <c r="A226" s="8"/>
    </row>
    <row r="227" spans="1:1" x14ac:dyDescent="0.25">
      <c r="A227" s="8"/>
    </row>
    <row r="228" spans="1:1" x14ac:dyDescent="0.25">
      <c r="A228" s="8"/>
    </row>
    <row r="229" spans="1:1" x14ac:dyDescent="0.25">
      <c r="A229" s="8"/>
    </row>
    <row r="230" spans="1:1" x14ac:dyDescent="0.25">
      <c r="A230" s="8"/>
    </row>
    <row r="231" spans="1:1" x14ac:dyDescent="0.25">
      <c r="A231" s="8"/>
    </row>
    <row r="232" spans="1:1" x14ac:dyDescent="0.25">
      <c r="A232" s="8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04"/>
  <sheetViews>
    <sheetView topLeftCell="A70" workbookViewId="0">
      <selection activeCell="T20" sqref="T20"/>
    </sheetView>
  </sheetViews>
  <sheetFormatPr defaultRowHeight="15" x14ac:dyDescent="0.25"/>
  <cols>
    <col min="1" max="1" width="22.85546875" bestFit="1" customWidth="1"/>
    <col min="2" max="2" width="12" style="200" bestFit="1" customWidth="1"/>
    <col min="3" max="3" width="12.7109375" style="200" bestFit="1" customWidth="1"/>
    <col min="4" max="8" width="12" style="200" bestFit="1" customWidth="1"/>
    <col min="9" max="9" width="12.7109375" style="200" bestFit="1" customWidth="1"/>
    <col min="10" max="13" width="12" style="200" bestFit="1" customWidth="1"/>
  </cols>
  <sheetData>
    <row r="1" spans="1:13" s="15" customFormat="1" x14ac:dyDescent="0.25">
      <c r="A1" s="15" t="s">
        <v>825</v>
      </c>
      <c r="B1" s="199" t="s">
        <v>218</v>
      </c>
      <c r="C1" s="199" t="s">
        <v>219</v>
      </c>
      <c r="D1" s="199" t="s">
        <v>25</v>
      </c>
      <c r="E1" s="199" t="s">
        <v>220</v>
      </c>
      <c r="F1" s="199" t="s">
        <v>221</v>
      </c>
      <c r="G1" s="199" t="s">
        <v>222</v>
      </c>
      <c r="H1" s="199" t="s">
        <v>223</v>
      </c>
      <c r="I1" s="199" t="s">
        <v>224</v>
      </c>
      <c r="J1" s="199" t="s">
        <v>225</v>
      </c>
      <c r="K1" s="199" t="s">
        <v>226</v>
      </c>
      <c r="L1" s="199" t="s">
        <v>227</v>
      </c>
      <c r="M1" s="199" t="s">
        <v>231</v>
      </c>
    </row>
    <row r="2" spans="1:13" x14ac:dyDescent="0.25">
      <c r="A2" t="s">
        <v>1018</v>
      </c>
      <c r="B2" s="200">
        <v>8069.4916307356898</v>
      </c>
      <c r="C2" s="200">
        <v>4.3076885426531648</v>
      </c>
      <c r="D2" s="200">
        <v>3375.7145089207193</v>
      </c>
      <c r="E2" s="200">
        <v>7180.2581865550101</v>
      </c>
      <c r="F2" s="200">
        <v>4229.8706484160903</v>
      </c>
      <c r="G2" s="200">
        <v>3514.5742349067764</v>
      </c>
      <c r="H2" s="200">
        <v>115.32592660563412</v>
      </c>
      <c r="I2" s="200">
        <v>10.714903635850488</v>
      </c>
      <c r="J2" s="200">
        <v>3277.9920863696734</v>
      </c>
      <c r="K2" s="200">
        <v>30.557861264633736</v>
      </c>
      <c r="L2" s="200">
        <v>207.04706396972014</v>
      </c>
      <c r="M2" s="200">
        <v>0.99717804062956772</v>
      </c>
    </row>
    <row r="3" spans="1:13" x14ac:dyDescent="0.25">
      <c r="A3" t="s">
        <v>1019</v>
      </c>
      <c r="B3" s="200">
        <v>5743.7421658140365</v>
      </c>
      <c r="C3" s="200">
        <v>-0.21840605345911948</v>
      </c>
      <c r="D3" s="200">
        <v>2053.8230032782858</v>
      </c>
      <c r="E3" s="200">
        <v>2391.1648779189463</v>
      </c>
      <c r="F3" s="200">
        <v>4202.5413087019069</v>
      </c>
      <c r="G3" s="200">
        <v>4359.5430792485413</v>
      </c>
      <c r="H3" s="200">
        <v>44.624711465662102</v>
      </c>
      <c r="I3" s="200">
        <v>25.994348727711838</v>
      </c>
      <c r="J3" s="200">
        <v>3289.7339066379709</v>
      </c>
      <c r="K3" s="200">
        <v>14.997422089505502</v>
      </c>
      <c r="L3" s="200">
        <v>148.64042056444413</v>
      </c>
      <c r="M3" s="200">
        <v>0.88844584396951687</v>
      </c>
    </row>
    <row r="4" spans="1:13" x14ac:dyDescent="0.25">
      <c r="A4" t="s">
        <v>1053</v>
      </c>
      <c r="B4" s="200">
        <v>11206.148395351127</v>
      </c>
      <c r="C4" s="200">
        <v>3.0684688760698258</v>
      </c>
      <c r="D4" s="200">
        <v>2944.6140715001065</v>
      </c>
      <c r="E4" s="200">
        <v>5476.5291331352519</v>
      </c>
      <c r="F4" s="200">
        <v>4013.9969754619528</v>
      </c>
      <c r="G4" s="200">
        <v>3879.9511847873737</v>
      </c>
      <c r="H4" s="200">
        <v>98.526339513453834</v>
      </c>
      <c r="I4" s="200">
        <v>8.8998072934288537</v>
      </c>
      <c r="J4" s="200">
        <v>3271.797061207109</v>
      </c>
      <c r="K4" s="200">
        <v>25.201547808558004</v>
      </c>
      <c r="L4" s="200">
        <v>193.59410430839006</v>
      </c>
      <c r="M4" s="200">
        <v>1.0605779894486997</v>
      </c>
    </row>
    <row r="5" spans="1:13" x14ac:dyDescent="0.25">
      <c r="A5" t="s">
        <v>1017</v>
      </c>
      <c r="B5" s="200">
        <v>4848.9562252005362</v>
      </c>
      <c r="C5" s="200">
        <v>2.0587494533300013</v>
      </c>
      <c r="D5" s="200">
        <v>2027.9752332299504</v>
      </c>
      <c r="E5" s="200">
        <v>5672.0504909147821</v>
      </c>
      <c r="F5" s="200">
        <v>3195.4039869689805</v>
      </c>
      <c r="G5" s="200">
        <v>3666.439414198298</v>
      </c>
      <c r="H5" s="200">
        <v>99.814507656317886</v>
      </c>
      <c r="I5" s="200">
        <v>9.3541827634034131</v>
      </c>
      <c r="J5" s="200">
        <v>1818.8776178178969</v>
      </c>
      <c r="K5" s="200">
        <v>23.762682768950878</v>
      </c>
      <c r="L5" s="200">
        <v>148.21981141669409</v>
      </c>
      <c r="M5" s="200">
        <v>0.62621850549297398</v>
      </c>
    </row>
    <row r="6" spans="1:13" x14ac:dyDescent="0.25">
      <c r="A6" t="s">
        <v>1021</v>
      </c>
      <c r="B6" s="200">
        <v>7100.6361181204466</v>
      </c>
      <c r="C6" s="200">
        <v>1.0025360925042794</v>
      </c>
      <c r="D6" s="200">
        <v>2390.5833053749056</v>
      </c>
      <c r="E6" s="200">
        <v>4471.5421168585935</v>
      </c>
      <c r="F6" s="200">
        <v>25056.809619653937</v>
      </c>
      <c r="G6" s="200">
        <v>2408.9811059434674</v>
      </c>
      <c r="H6" s="200">
        <v>72.494032256583907</v>
      </c>
      <c r="I6" s="200">
        <v>7.3150520437072855</v>
      </c>
      <c r="J6" s="200">
        <v>2292.4020157219306</v>
      </c>
      <c r="K6" s="200">
        <v>19.108861414868439</v>
      </c>
      <c r="L6" s="200">
        <v>139.74404525536258</v>
      </c>
      <c r="M6" s="200">
        <v>0.32350631445502986</v>
      </c>
    </row>
    <row r="7" spans="1:13" x14ac:dyDescent="0.25">
      <c r="A7" t="s">
        <v>1009</v>
      </c>
      <c r="B7" s="200">
        <v>7444.9220548130088</v>
      </c>
      <c r="C7" s="200">
        <v>0.26499422688461055</v>
      </c>
      <c r="D7" s="200">
        <v>2265.9325320843914</v>
      </c>
      <c r="E7" s="200">
        <v>2927.5605089439109</v>
      </c>
      <c r="F7" s="200">
        <v>27192.274678111582</v>
      </c>
      <c r="G7" s="200">
        <v>2548.4719159471488</v>
      </c>
      <c r="H7" s="200">
        <v>46.609696845364745</v>
      </c>
      <c r="I7" s="200">
        <v>3.3618817915172601</v>
      </c>
      <c r="J7" s="200">
        <v>2498.1280164438735</v>
      </c>
      <c r="K7" s="200">
        <v>14.402245464322343</v>
      </c>
      <c r="L7" s="200">
        <v>180.45182843170818</v>
      </c>
      <c r="M7" s="200">
        <v>0.36916332221201426</v>
      </c>
    </row>
    <row r="8" spans="1:13" x14ac:dyDescent="0.25">
      <c r="A8" t="s">
        <v>1010</v>
      </c>
      <c r="B8" s="200">
        <v>7037.604653247934</v>
      </c>
      <c r="C8" s="200">
        <v>1.3280537597983821</v>
      </c>
      <c r="D8" s="200">
        <v>2653.1580876684984</v>
      </c>
      <c r="E8" s="200">
        <v>4445.0957287534557</v>
      </c>
      <c r="F8" s="200">
        <v>18855.317698891224</v>
      </c>
      <c r="G8" s="200">
        <v>2097.7816734619792</v>
      </c>
      <c r="H8" s="200">
        <v>71.683714205563106</v>
      </c>
      <c r="I8" s="200">
        <v>5.9055584302307391</v>
      </c>
      <c r="J8" s="200">
        <v>2780.1301782441865</v>
      </c>
      <c r="K8" s="200">
        <v>24.424396027163457</v>
      </c>
      <c r="L8" s="200">
        <v>161.53773847078426</v>
      </c>
      <c r="M8" s="200">
        <v>0.57469762764986698</v>
      </c>
    </row>
    <row r="9" spans="1:13" x14ac:dyDescent="0.25">
      <c r="A9" t="s">
        <v>1011</v>
      </c>
      <c r="B9" s="200">
        <v>8100.5633967720814</v>
      </c>
      <c r="C9" s="200">
        <v>0.45657980614822025</v>
      </c>
      <c r="D9" s="200">
        <v>1854.5367704453643</v>
      </c>
      <c r="E9" s="200">
        <v>3357.2985293402362</v>
      </c>
      <c r="F9" s="200">
        <v>21173.693903625193</v>
      </c>
      <c r="G9" s="200">
        <v>2872.35402812337</v>
      </c>
      <c r="H9" s="200">
        <v>50.146333305573734</v>
      </c>
      <c r="I9" s="200">
        <v>4.3327988838007423</v>
      </c>
      <c r="J9" s="200">
        <v>2162.7719929077452</v>
      </c>
      <c r="K9" s="200">
        <v>11.217951055419224</v>
      </c>
      <c r="L9" s="200">
        <v>112.65421909500284</v>
      </c>
      <c r="M9" s="200">
        <v>0.60019345761138176</v>
      </c>
    </row>
    <row r="10" spans="1:13" x14ac:dyDescent="0.25">
      <c r="A10" t="s">
        <v>1012</v>
      </c>
      <c r="B10" s="200">
        <v>7928.4191603634636</v>
      </c>
      <c r="C10" s="200">
        <v>1.2704440751976374</v>
      </c>
      <c r="D10" s="200">
        <v>2537.5007518923735</v>
      </c>
      <c r="E10" s="200">
        <v>2383.0225916179966</v>
      </c>
      <c r="F10" s="200">
        <v>33478.759125917815</v>
      </c>
      <c r="G10" s="200">
        <v>3034.3493773097348</v>
      </c>
      <c r="H10" s="200">
        <v>41.230398353993913</v>
      </c>
      <c r="I10" s="200">
        <v>3.1887372658459978</v>
      </c>
      <c r="J10" s="200">
        <v>1900.1558056467927</v>
      </c>
      <c r="K10" s="200">
        <v>12.440601143775375</v>
      </c>
      <c r="L10" s="200">
        <v>97.204102097405993</v>
      </c>
      <c r="M10" s="200">
        <v>0.70069818870007883</v>
      </c>
    </row>
    <row r="11" spans="1:13" x14ac:dyDescent="0.25">
      <c r="A11" t="s">
        <v>1031</v>
      </c>
      <c r="B11" s="200">
        <v>4992.6466244430558</v>
      </c>
      <c r="C11" s="200">
        <v>1.7842915943689179</v>
      </c>
      <c r="D11" s="200">
        <v>1882.7451773662631</v>
      </c>
      <c r="E11" s="200">
        <v>5547.4346818256408</v>
      </c>
      <c r="F11" s="200">
        <v>8684.4063651880624</v>
      </c>
      <c r="G11" s="200">
        <v>1856.9360647746464</v>
      </c>
      <c r="H11" s="200">
        <v>98.225881037537718</v>
      </c>
      <c r="I11" s="200">
        <v>6.9544004985269234</v>
      </c>
      <c r="J11" s="200">
        <v>1599.7660850505094</v>
      </c>
      <c r="K11" s="200">
        <v>25.347438700631947</v>
      </c>
      <c r="L11" s="200">
        <v>98.011205289357846</v>
      </c>
      <c r="M11" s="200">
        <v>0.30164716222008514</v>
      </c>
    </row>
    <row r="12" spans="1:13" x14ac:dyDescent="0.25">
      <c r="A12" t="s">
        <v>1013</v>
      </c>
      <c r="B12" s="200">
        <v>5867.2390816615452</v>
      </c>
      <c r="C12" s="200">
        <v>2.7089539216076464</v>
      </c>
      <c r="D12" s="200">
        <v>2008.94083435985</v>
      </c>
      <c r="E12" s="200">
        <v>7181.9261693219223</v>
      </c>
      <c r="F12" s="200">
        <v>11513.111797102403</v>
      </c>
      <c r="G12" s="200">
        <v>2896.0607995930004</v>
      </c>
      <c r="H12" s="200">
        <v>112.06930995119681</v>
      </c>
      <c r="I12" s="200">
        <v>8.7677281970962646</v>
      </c>
      <c r="J12" s="200">
        <v>2070.084461737189</v>
      </c>
      <c r="K12" s="200">
        <v>25.199858071305265</v>
      </c>
      <c r="L12" s="200">
        <v>127.25676302040148</v>
      </c>
      <c r="M12" s="200">
        <v>0.4181540382848119</v>
      </c>
    </row>
    <row r="13" spans="1:13" x14ac:dyDescent="0.25">
      <c r="A13" t="s">
        <v>1014</v>
      </c>
      <c r="B13" s="200">
        <v>7594.230975417684</v>
      </c>
      <c r="C13" s="200">
        <v>-1.2227122760953686</v>
      </c>
      <c r="D13" s="200">
        <v>1503.3195020746884</v>
      </c>
      <c r="E13" s="200">
        <v>4695.4198295126362</v>
      </c>
      <c r="F13" s="200">
        <v>17659.819722480664</v>
      </c>
      <c r="G13" s="200">
        <v>2549.6754066019776</v>
      </c>
      <c r="H13" s="200">
        <v>81.006003413238318</v>
      </c>
      <c r="I13" s="200">
        <v>1.0006359761848531</v>
      </c>
      <c r="J13" s="200">
        <v>2527.962634596237</v>
      </c>
      <c r="K13" s="200">
        <v>21.796610217222636</v>
      </c>
      <c r="L13" s="200">
        <v>105.12529742087526</v>
      </c>
      <c r="M13" s="200">
        <v>0.74669913681566891</v>
      </c>
    </row>
    <row r="14" spans="1:13" x14ac:dyDescent="0.25">
      <c r="A14" t="s">
        <v>1032</v>
      </c>
      <c r="B14" s="200">
        <v>7429.6574358224962</v>
      </c>
      <c r="C14" s="200">
        <v>1.6881433095803644</v>
      </c>
      <c r="D14" s="200">
        <v>2171.6149284548155</v>
      </c>
      <c r="E14" s="200">
        <v>5935.9906070620973</v>
      </c>
      <c r="F14" s="200">
        <v>18113.771708031141</v>
      </c>
      <c r="G14" s="200">
        <v>2215.8386989827077</v>
      </c>
      <c r="H14" s="200">
        <v>96.845682890270254</v>
      </c>
      <c r="I14" s="200">
        <v>8.0907951965557992</v>
      </c>
      <c r="J14" s="200">
        <v>2569.8015366052728</v>
      </c>
      <c r="K14" s="200">
        <v>37.250008598156555</v>
      </c>
      <c r="L14" s="200">
        <v>139.15424570912378</v>
      </c>
      <c r="M14" s="200">
        <v>0.76084253851362793</v>
      </c>
    </row>
    <row r="15" spans="1:13" x14ac:dyDescent="0.25">
      <c r="A15" t="s">
        <v>1033</v>
      </c>
      <c r="B15" s="200">
        <v>10463.608645087437</v>
      </c>
      <c r="C15" s="200">
        <v>2.7764581683821588</v>
      </c>
      <c r="D15" s="200">
        <v>2325.0391637856524</v>
      </c>
      <c r="E15" s="200">
        <v>6009.8143880095095</v>
      </c>
      <c r="F15" s="200">
        <v>13212.849255328589</v>
      </c>
      <c r="G15" s="200">
        <v>3672.8796960337822</v>
      </c>
      <c r="H15" s="200">
        <v>101.9096935204779</v>
      </c>
      <c r="I15" s="200">
        <v>10.427048242839701</v>
      </c>
      <c r="J15" s="200">
        <v>2997.884339845275</v>
      </c>
      <c r="K15" s="200">
        <v>23.1760623022424</v>
      </c>
      <c r="L15" s="200">
        <v>147.67354053748875</v>
      </c>
      <c r="M15" s="200">
        <v>0.85116341046639588</v>
      </c>
    </row>
    <row r="16" spans="1:13" x14ac:dyDescent="0.25">
      <c r="A16" t="s">
        <v>1015</v>
      </c>
      <c r="B16" s="200">
        <v>6738.8967518209583</v>
      </c>
      <c r="C16" s="200">
        <v>2.3269355448011111</v>
      </c>
      <c r="D16" s="200">
        <v>2518.3952220182123</v>
      </c>
      <c r="E16" s="200">
        <v>5655.7602121894288</v>
      </c>
      <c r="F16" s="200">
        <v>10408.887953023826</v>
      </c>
      <c r="G16" s="200">
        <v>2386.2153602533654</v>
      </c>
      <c r="H16" s="200">
        <v>81.148795344407773</v>
      </c>
      <c r="I16" s="200">
        <v>9.265892081881363</v>
      </c>
      <c r="J16" s="200">
        <v>2547.6219480884729</v>
      </c>
      <c r="K16" s="200">
        <v>20.651962910682233</v>
      </c>
      <c r="L16" s="200">
        <v>139.25697569384019</v>
      </c>
      <c r="M16" s="200">
        <v>0.99485470463129844</v>
      </c>
    </row>
    <row r="17" spans="1:13" x14ac:dyDescent="0.25">
      <c r="A17" t="s">
        <v>1050</v>
      </c>
      <c r="B17" s="200">
        <v>6559.4234843840795</v>
      </c>
      <c r="C17" s="200">
        <v>2.3624455555159956</v>
      </c>
      <c r="D17" s="200">
        <v>2060.4754475288364</v>
      </c>
      <c r="E17" s="200">
        <v>7554.7269183393973</v>
      </c>
      <c r="F17" s="200">
        <v>12269.092032349168</v>
      </c>
      <c r="G17" s="200">
        <v>3000.6161795500357</v>
      </c>
      <c r="H17" s="200">
        <v>116.78818132153982</v>
      </c>
      <c r="I17" s="200">
        <v>9.5562639589572225</v>
      </c>
      <c r="J17" s="200">
        <v>1806.4057908173913</v>
      </c>
      <c r="K17" s="200">
        <v>26.185418822649815</v>
      </c>
      <c r="L17" s="200">
        <v>123.882911741323</v>
      </c>
      <c r="M17" s="200">
        <v>0.341088531771364</v>
      </c>
    </row>
    <row r="18" spans="1:13" x14ac:dyDescent="0.25">
      <c r="A18" t="s">
        <v>1016</v>
      </c>
      <c r="B18" s="200">
        <v>7457.2457623341079</v>
      </c>
      <c r="C18" s="200">
        <v>2.3135735582057668</v>
      </c>
      <c r="D18" s="200">
        <v>2971.7242877247604</v>
      </c>
      <c r="E18" s="200">
        <v>9005.8558113954914</v>
      </c>
      <c r="F18" s="200">
        <v>10549.319481727802</v>
      </c>
      <c r="G18" s="200">
        <v>2822.04439863159</v>
      </c>
      <c r="H18" s="200">
        <v>132.61186421839727</v>
      </c>
      <c r="I18" s="200">
        <v>11.815626922396286</v>
      </c>
      <c r="J18" s="200">
        <v>2603.840382858396</v>
      </c>
      <c r="K18" s="200">
        <v>27.014777959218733</v>
      </c>
      <c r="L18" s="200">
        <v>156.87667042402128</v>
      </c>
      <c r="M18" s="200">
        <v>0.59452428002954516</v>
      </c>
    </row>
    <row r="19" spans="1:13" x14ac:dyDescent="0.25">
      <c r="A19" t="s">
        <v>1008</v>
      </c>
      <c r="B19" s="200">
        <v>5314.8662563264706</v>
      </c>
      <c r="C19" s="200">
        <v>0.97268175907178667</v>
      </c>
      <c r="D19" s="200">
        <v>1407.6445303699793</v>
      </c>
      <c r="E19" s="200">
        <v>4189.0095610688977</v>
      </c>
      <c r="F19" s="200">
        <v>8481.0149233735719</v>
      </c>
      <c r="G19" s="200">
        <v>2543.2058131923186</v>
      </c>
      <c r="H19" s="200">
        <v>60.94797565224404</v>
      </c>
      <c r="I19" s="200">
        <v>5.0370642705747102</v>
      </c>
      <c r="J19" s="200">
        <v>1880.4736598747218</v>
      </c>
      <c r="K19" s="200">
        <v>17.341201617025231</v>
      </c>
      <c r="L19" s="200">
        <v>111.03602012457762</v>
      </c>
      <c r="M19" s="200">
        <v>0.58850068220567919</v>
      </c>
    </row>
    <row r="20" spans="1:13" x14ac:dyDescent="0.25">
      <c r="A20" t="s">
        <v>1051</v>
      </c>
      <c r="B20" s="200">
        <v>12844.850915507062</v>
      </c>
      <c r="C20" s="200">
        <v>3.0734582563561186</v>
      </c>
      <c r="D20" s="200">
        <v>2253.2967337836249</v>
      </c>
      <c r="E20" s="200">
        <v>5410.282239101165</v>
      </c>
      <c r="F20" s="200">
        <v>13728.680107348015</v>
      </c>
      <c r="G20" s="200">
        <v>6606.5442503698278</v>
      </c>
      <c r="H20" s="200">
        <v>86.418389689782359</v>
      </c>
      <c r="I20" s="200">
        <v>7.9236888516224804</v>
      </c>
      <c r="J20" s="200">
        <v>3260.3297964205017</v>
      </c>
      <c r="K20" s="200">
        <v>21.973831032848778</v>
      </c>
      <c r="L20" s="200">
        <v>153.32605640871225</v>
      </c>
      <c r="M20" s="200">
        <v>0.24166784229633395</v>
      </c>
    </row>
    <row r="21" spans="1:13" x14ac:dyDescent="0.25">
      <c r="A21" t="s">
        <v>999</v>
      </c>
      <c r="B21" s="200">
        <v>5579.9097157265442</v>
      </c>
      <c r="C21" s="200">
        <v>2.0295094380442431</v>
      </c>
      <c r="D21" s="200">
        <v>1523.4573282080771</v>
      </c>
      <c r="E21" s="200">
        <v>5517.0049419164379</v>
      </c>
      <c r="F21" s="200">
        <v>56281.534930932517</v>
      </c>
      <c r="G21" s="200">
        <v>2704.2745394902854</v>
      </c>
      <c r="H21" s="200">
        <v>92.694306857822667</v>
      </c>
      <c r="I21" s="200">
        <v>6.3356426060822164</v>
      </c>
      <c r="J21" s="200">
        <v>2669.3512645651522</v>
      </c>
      <c r="K21" s="200">
        <v>19.329956786394682</v>
      </c>
      <c r="L21" s="200">
        <v>86.37425526418852</v>
      </c>
      <c r="M21" s="200">
        <v>0.32932321132118048</v>
      </c>
    </row>
    <row r="22" spans="1:13" x14ac:dyDescent="0.25">
      <c r="A22" t="s">
        <v>1000</v>
      </c>
      <c r="B22" s="200">
        <v>6424.855051834772</v>
      </c>
      <c r="C22" s="200">
        <v>1.749201052564745</v>
      </c>
      <c r="D22" s="200">
        <v>2105.6876787248798</v>
      </c>
      <c r="E22" s="200">
        <v>3415.5793497096524</v>
      </c>
      <c r="F22" s="200">
        <v>66165.520898692717</v>
      </c>
      <c r="G22" s="200">
        <v>2598.5638898945681</v>
      </c>
      <c r="H22" s="200">
        <v>61.385801511258173</v>
      </c>
      <c r="I22" s="200">
        <v>5.8981690449665898</v>
      </c>
      <c r="J22" s="200">
        <v>3201.8393612102341</v>
      </c>
      <c r="K22" s="200">
        <v>15.739277914595048</v>
      </c>
      <c r="L22" s="200">
        <v>112.87365404116433</v>
      </c>
      <c r="M22" s="200">
        <v>0.65208981989349601</v>
      </c>
    </row>
    <row r="23" spans="1:13" x14ac:dyDescent="0.25">
      <c r="A23" t="s">
        <v>1001</v>
      </c>
      <c r="B23" s="200">
        <v>6026.5176772324057</v>
      </c>
      <c r="C23" s="200">
        <v>2.1483160704926241</v>
      </c>
      <c r="D23" s="200">
        <v>1891.4089104635652</v>
      </c>
      <c r="E23" s="200">
        <v>5495.1488600532193</v>
      </c>
      <c r="F23" s="200">
        <v>60284.936091904958</v>
      </c>
      <c r="G23" s="200">
        <v>2991.876294573728</v>
      </c>
      <c r="H23" s="200">
        <v>81.372750302570822</v>
      </c>
      <c r="I23" s="200">
        <v>11.629675425265207</v>
      </c>
      <c r="J23" s="200">
        <v>2431.7582893006493</v>
      </c>
      <c r="K23" s="200">
        <v>18.247527344046421</v>
      </c>
      <c r="L23" s="200">
        <v>115.28567012150347</v>
      </c>
      <c r="M23" s="200">
        <v>0.44750142538645449</v>
      </c>
    </row>
    <row r="24" spans="1:13" x14ac:dyDescent="0.25">
      <c r="A24" t="s">
        <v>1030</v>
      </c>
      <c r="B24" s="200">
        <v>7705.1960243245658</v>
      </c>
      <c r="C24" s="200">
        <v>1.9437663400785909</v>
      </c>
      <c r="D24" s="200">
        <v>1948.0853685767038</v>
      </c>
      <c r="E24" s="200">
        <v>2250.8268738905758</v>
      </c>
      <c r="F24" s="200">
        <v>76773.143571119464</v>
      </c>
      <c r="G24" s="200">
        <v>2193.7438008389681</v>
      </c>
      <c r="H24" s="200">
        <v>44.202795180605044</v>
      </c>
      <c r="I24" s="200">
        <v>6.132502036396585</v>
      </c>
      <c r="J24" s="200">
        <v>3444.6946608274816</v>
      </c>
      <c r="K24" s="200">
        <v>10.685031163216911</v>
      </c>
      <c r="L24" s="200">
        <v>139.18745119654585</v>
      </c>
      <c r="M24" s="200">
        <v>0.72713441235921017</v>
      </c>
    </row>
    <row r="25" spans="1:13" x14ac:dyDescent="0.25">
      <c r="A25" t="s">
        <v>1002</v>
      </c>
      <c r="B25" s="200">
        <v>5858.586946402339</v>
      </c>
      <c r="C25" s="200">
        <v>-0.89800263571352246</v>
      </c>
      <c r="D25" s="200">
        <v>906.04235174698306</v>
      </c>
      <c r="E25" s="200">
        <v>1897.1423249123893</v>
      </c>
      <c r="F25" s="200">
        <v>72567.346084251767</v>
      </c>
      <c r="G25" s="200">
        <v>1749.3698241838047</v>
      </c>
      <c r="H25" s="200">
        <v>37.590486209311742</v>
      </c>
      <c r="I25" s="200">
        <v>10.386846374849423</v>
      </c>
      <c r="J25" s="200">
        <v>2240.6097070787919</v>
      </c>
      <c r="K25" s="200">
        <v>21.627040568267574</v>
      </c>
      <c r="L25" s="200">
        <v>132.72105637373363</v>
      </c>
      <c r="M25" s="200">
        <v>1.0059073899573192</v>
      </c>
    </row>
    <row r="26" spans="1:13" x14ac:dyDescent="0.25">
      <c r="A26" t="s">
        <v>1040</v>
      </c>
      <c r="B26" s="200">
        <v>9001.3755726257878</v>
      </c>
      <c r="C26" s="200">
        <v>1.3109229233364315</v>
      </c>
      <c r="D26" s="200">
        <v>1623.9531271529318</v>
      </c>
      <c r="E26" s="200">
        <v>1941.5105840713318</v>
      </c>
      <c r="F26" s="200">
        <v>53883.021810007907</v>
      </c>
      <c r="G26" s="200">
        <v>2454.7476039502108</v>
      </c>
      <c r="H26" s="200">
        <v>86.532449123936914</v>
      </c>
      <c r="I26" s="200">
        <v>5.852638634565535</v>
      </c>
      <c r="J26" s="200">
        <v>2941.553376936572</v>
      </c>
      <c r="K26" s="200">
        <v>10.838163254320014</v>
      </c>
      <c r="L26" s="200">
        <v>113.31521739130436</v>
      </c>
      <c r="M26" s="200">
        <v>0.45954688983593522</v>
      </c>
    </row>
    <row r="27" spans="1:13" x14ac:dyDescent="0.25">
      <c r="A27" t="s">
        <v>1003</v>
      </c>
      <c r="B27" s="200">
        <v>6302.9753644638831</v>
      </c>
      <c r="C27" s="200">
        <v>0.86879345405082498</v>
      </c>
      <c r="D27" s="200">
        <v>1331.3773287814661</v>
      </c>
      <c r="E27" s="200">
        <v>3198.0872495922881</v>
      </c>
      <c r="F27" s="200">
        <v>62418.801554984282</v>
      </c>
      <c r="G27" s="200">
        <v>2147.4430335809866</v>
      </c>
      <c r="H27" s="200">
        <v>58.758036115336303</v>
      </c>
      <c r="I27" s="200">
        <v>4.2845553247768233</v>
      </c>
      <c r="J27" s="200">
        <v>3595.6562179305556</v>
      </c>
      <c r="K27" s="200">
        <v>14.225538449483873</v>
      </c>
      <c r="L27" s="200">
        <v>77.714835037447614</v>
      </c>
      <c r="M27" s="200">
        <v>0.47058152559934535</v>
      </c>
    </row>
    <row r="28" spans="1:13" x14ac:dyDescent="0.25">
      <c r="A28" t="s">
        <v>1004</v>
      </c>
      <c r="B28" s="200">
        <v>6991.1988383136404</v>
      </c>
      <c r="C28" s="200">
        <v>0.31531626117914335</v>
      </c>
      <c r="D28" s="200">
        <v>1931.1459006557309</v>
      </c>
      <c r="E28" s="200">
        <v>2252.561075518071</v>
      </c>
      <c r="F28" s="200">
        <v>76244.445136720111</v>
      </c>
      <c r="G28" s="200">
        <v>2922.2781315402772</v>
      </c>
      <c r="H28" s="200">
        <v>60.596766858700406</v>
      </c>
      <c r="I28" s="200">
        <v>3.642078705049336</v>
      </c>
      <c r="J28" s="200">
        <v>3333.3037845783551</v>
      </c>
      <c r="K28" s="200">
        <v>14.623199774775388</v>
      </c>
      <c r="L28" s="200">
        <v>101.10782867755506</v>
      </c>
      <c r="M28" s="200">
        <v>0.53220432508383653</v>
      </c>
    </row>
    <row r="29" spans="1:13" x14ac:dyDescent="0.25">
      <c r="A29" t="s">
        <v>1041</v>
      </c>
      <c r="B29" s="200">
        <v>10601.329826099663</v>
      </c>
      <c r="C29" s="200">
        <v>1.6652731591448933</v>
      </c>
      <c r="D29" s="200">
        <v>1961.7425525785075</v>
      </c>
      <c r="E29" s="200">
        <v>7782.0020177422166</v>
      </c>
      <c r="F29" s="200">
        <v>53998.443010180323</v>
      </c>
      <c r="G29" s="200">
        <v>3631.4924357430764</v>
      </c>
      <c r="H29" s="200">
        <v>132.5951858219812</v>
      </c>
      <c r="I29" s="200">
        <v>15.957104399888202</v>
      </c>
      <c r="J29" s="200">
        <v>3599.6614500159694</v>
      </c>
      <c r="K29" s="200">
        <v>30.089971110193972</v>
      </c>
      <c r="L29" s="200">
        <v>123.04525745257453</v>
      </c>
      <c r="M29" s="200">
        <v>0.70069578466226501</v>
      </c>
    </row>
    <row r="30" spans="1:13" x14ac:dyDescent="0.25">
      <c r="A30" t="s">
        <v>1048</v>
      </c>
      <c r="B30" s="200">
        <v>7722.1905241689565</v>
      </c>
      <c r="C30" s="200">
        <v>0.67155071855618897</v>
      </c>
      <c r="D30" s="200">
        <v>1197.8019309798672</v>
      </c>
      <c r="E30" s="200">
        <v>3129.2659170095967</v>
      </c>
      <c r="F30" s="200">
        <v>54810.456671936161</v>
      </c>
      <c r="G30" s="200">
        <v>2284.9941429006672</v>
      </c>
      <c r="H30" s="200">
        <v>49.335753698122907</v>
      </c>
      <c r="I30" s="200">
        <v>3.5820004762172362</v>
      </c>
      <c r="J30" s="200">
        <v>3209.2254292611779</v>
      </c>
      <c r="K30" s="200">
        <v>9.9801604156814321</v>
      </c>
      <c r="L30" s="200">
        <v>140.6798346751701</v>
      </c>
      <c r="M30" s="200">
        <v>0.34078459229894814</v>
      </c>
    </row>
    <row r="31" spans="1:13" x14ac:dyDescent="0.25">
      <c r="A31" t="s">
        <v>1049</v>
      </c>
      <c r="B31" s="200">
        <v>7729.0805494187744</v>
      </c>
      <c r="C31" s="200">
        <v>1.4977588237809594</v>
      </c>
      <c r="D31" s="200">
        <v>1634.9359033299525</v>
      </c>
      <c r="E31" s="200">
        <v>4623.9828231708407</v>
      </c>
      <c r="F31" s="200">
        <v>52546.201185073827</v>
      </c>
      <c r="G31" s="200">
        <v>2683.4458354070398</v>
      </c>
      <c r="H31" s="200">
        <v>63.269272437962833</v>
      </c>
      <c r="I31" s="200">
        <v>5.6770925862851307</v>
      </c>
      <c r="J31" s="200">
        <v>2976.5532120499943</v>
      </c>
      <c r="K31" s="200">
        <v>13.440311850494407</v>
      </c>
      <c r="L31" s="200">
        <v>122.86546556136591</v>
      </c>
      <c r="M31" s="200">
        <v>1.0918126209936503</v>
      </c>
    </row>
    <row r="32" spans="1:13" x14ac:dyDescent="0.25">
      <c r="A32" t="s">
        <v>1005</v>
      </c>
      <c r="B32" s="200">
        <v>5848.3704041932961</v>
      </c>
      <c r="C32" s="200">
        <v>0.29920209224883032</v>
      </c>
      <c r="D32" s="200">
        <v>666.38406185700705</v>
      </c>
      <c r="E32" s="200">
        <v>1978.4476674938071</v>
      </c>
      <c r="F32" s="200">
        <v>22070.229575084904</v>
      </c>
      <c r="G32" s="200">
        <v>1283.0167009829986</v>
      </c>
      <c r="H32" s="200">
        <v>28.002901385329096</v>
      </c>
      <c r="I32" s="200">
        <v>1.2131512399392423</v>
      </c>
      <c r="J32" s="200">
        <v>1297.4879140646613</v>
      </c>
      <c r="K32" s="200">
        <v>7.7806045024263613</v>
      </c>
      <c r="L32" s="200">
        <v>36.96418611054937</v>
      </c>
      <c r="M32" s="200">
        <v>0.25358691901794234</v>
      </c>
    </row>
    <row r="33" spans="1:13" x14ac:dyDescent="0.25">
      <c r="A33" t="s">
        <v>1006</v>
      </c>
      <c r="B33" s="200">
        <v>3654.1408184383249</v>
      </c>
      <c r="C33" s="200">
        <v>0.401062654054683</v>
      </c>
      <c r="D33" s="200">
        <v>767.41017894568301</v>
      </c>
      <c r="E33" s="200">
        <v>2070.5960366440227</v>
      </c>
      <c r="F33" s="200">
        <v>20487.479109688054</v>
      </c>
      <c r="G33" s="200">
        <v>1005.7299293493583</v>
      </c>
      <c r="H33" s="200">
        <v>28.128634982891924</v>
      </c>
      <c r="I33" s="200">
        <v>2.0656720638472565</v>
      </c>
      <c r="J33" s="200">
        <v>1300.8418751314684</v>
      </c>
      <c r="K33" s="200">
        <v>7.7393296209889249</v>
      </c>
      <c r="L33" s="200">
        <v>52.083320448319647</v>
      </c>
      <c r="M33" s="200">
        <v>0.27316646105738279</v>
      </c>
    </row>
    <row r="34" spans="1:13" x14ac:dyDescent="0.25">
      <c r="A34" t="s">
        <v>1007</v>
      </c>
      <c r="B34" s="200">
        <v>3559.5509816079548</v>
      </c>
      <c r="C34" s="200">
        <v>0.20337898061564946</v>
      </c>
      <c r="D34" s="200">
        <v>894.27072557532313</v>
      </c>
      <c r="E34" s="200">
        <v>1978.8722668605571</v>
      </c>
      <c r="F34" s="200">
        <v>27194.751722692818</v>
      </c>
      <c r="G34" s="200">
        <v>1416.8213509206737</v>
      </c>
      <c r="H34" s="200">
        <v>26.151171218651328</v>
      </c>
      <c r="I34" s="200">
        <v>2.3852754554405489</v>
      </c>
      <c r="J34" s="200">
        <v>1597.6302047096706</v>
      </c>
      <c r="K34" s="200">
        <v>5.5562698767838326</v>
      </c>
      <c r="L34" s="200">
        <v>69.344742066719434</v>
      </c>
      <c r="M34" s="200">
        <v>0.54530783886297163</v>
      </c>
    </row>
    <row r="35" spans="1:13" x14ac:dyDescent="0.25">
      <c r="A35" t="s">
        <v>990</v>
      </c>
      <c r="B35" s="200">
        <v>8067.7863055982107</v>
      </c>
      <c r="C35" s="200">
        <v>0.64762250013863887</v>
      </c>
      <c r="D35" s="200">
        <v>2251.1877983863328</v>
      </c>
      <c r="E35" s="200">
        <v>3806.8802761233865</v>
      </c>
      <c r="F35" s="200">
        <v>4747.9564630512641</v>
      </c>
      <c r="G35" s="200">
        <v>5067.7948236376342</v>
      </c>
      <c r="H35" s="200">
        <v>63.298067152698913</v>
      </c>
      <c r="I35" s="200">
        <v>5.1421028094933803</v>
      </c>
      <c r="J35" s="200">
        <v>3116.0404961875602</v>
      </c>
      <c r="K35" s="200">
        <v>19.540966462548504</v>
      </c>
      <c r="L35" s="200">
        <v>150.58854763107956</v>
      </c>
      <c r="M35" s="200">
        <v>0.81860436932572478</v>
      </c>
    </row>
    <row r="36" spans="1:13" x14ac:dyDescent="0.25">
      <c r="A36" t="s">
        <v>991</v>
      </c>
      <c r="B36" s="200">
        <v>6038.3731269340688</v>
      </c>
      <c r="C36" s="200">
        <v>0.79829407165931621</v>
      </c>
      <c r="D36" s="200">
        <v>1336.6341798645399</v>
      </c>
      <c r="E36" s="200">
        <v>3508.8883933520428</v>
      </c>
      <c r="F36" s="200">
        <v>3971.7512905549388</v>
      </c>
      <c r="G36" s="200">
        <v>3763.5486201913154</v>
      </c>
      <c r="H36" s="200">
        <v>58.238926795937104</v>
      </c>
      <c r="I36" s="200">
        <v>4.6273128423967655</v>
      </c>
      <c r="J36" s="200">
        <v>2202.3067601957869</v>
      </c>
      <c r="K36" s="200">
        <v>16.381594510224684</v>
      </c>
      <c r="L36" s="200">
        <v>153.04690216415585</v>
      </c>
      <c r="M36" s="200">
        <v>0.44926502586915529</v>
      </c>
    </row>
    <row r="37" spans="1:13" x14ac:dyDescent="0.25">
      <c r="A37" t="s">
        <v>1052</v>
      </c>
      <c r="B37" s="200">
        <v>5603.9269696418005</v>
      </c>
      <c r="C37" s="200">
        <v>2.3984748559119238</v>
      </c>
      <c r="D37" s="200">
        <v>1231.8519448454795</v>
      </c>
      <c r="E37" s="200">
        <v>3025.1823894237295</v>
      </c>
      <c r="F37" s="200">
        <v>3717.1648159306665</v>
      </c>
      <c r="G37" s="200">
        <v>5280.5671420958088</v>
      </c>
      <c r="H37" s="200">
        <v>61.444768151375648</v>
      </c>
      <c r="I37" s="200">
        <v>6.413334515646099</v>
      </c>
      <c r="J37" s="200">
        <v>2382.8910193235938</v>
      </c>
      <c r="K37" s="200">
        <v>9.494574419110462</v>
      </c>
      <c r="L37" s="200">
        <v>92.714972773563872</v>
      </c>
      <c r="M37" s="200">
        <v>0.40663453926928844</v>
      </c>
    </row>
    <row r="38" spans="1:13" x14ac:dyDescent="0.25">
      <c r="A38" t="s">
        <v>992</v>
      </c>
      <c r="B38" s="200">
        <v>5730.5427063622592</v>
      </c>
      <c r="C38" s="200">
        <v>0.5681604792646221</v>
      </c>
      <c r="D38" s="200">
        <v>1485.7232055680875</v>
      </c>
      <c r="E38" s="200">
        <v>1699.1366609721292</v>
      </c>
      <c r="F38" s="200">
        <v>2792.4393781460867</v>
      </c>
      <c r="G38" s="200">
        <v>5661.7532399413685</v>
      </c>
      <c r="H38" s="200">
        <v>32.458756751870332</v>
      </c>
      <c r="I38" s="200">
        <v>2.1652866167303606</v>
      </c>
      <c r="J38" s="200">
        <v>2411.5020514499465</v>
      </c>
      <c r="K38" s="200">
        <v>12.037367212270846</v>
      </c>
      <c r="L38" s="200">
        <v>195.48545095072927</v>
      </c>
      <c r="M38" s="200">
        <v>0.60517035394263541</v>
      </c>
    </row>
    <row r="39" spans="1:13" x14ac:dyDescent="0.25">
      <c r="A39" t="s">
        <v>993</v>
      </c>
      <c r="B39" s="200">
        <v>9411.9082420881641</v>
      </c>
      <c r="C39" s="200">
        <v>2.152726740542072</v>
      </c>
      <c r="D39" s="200">
        <v>1771.3935812759487</v>
      </c>
      <c r="E39" s="200">
        <v>7348.2007371975178</v>
      </c>
      <c r="F39" s="200">
        <v>6553.3606509622678</v>
      </c>
      <c r="G39" s="200">
        <v>6728.7111665256562</v>
      </c>
      <c r="H39" s="200">
        <v>135.18990227510761</v>
      </c>
      <c r="I39" s="200">
        <v>8.7252454850821195</v>
      </c>
      <c r="J39" s="200">
        <v>2117.4151572021819</v>
      </c>
      <c r="K39" s="200">
        <v>32.81464251515392</v>
      </c>
      <c r="L39" s="200">
        <v>143.97567241280436</v>
      </c>
      <c r="M39" s="200">
        <v>0.82880279426697434</v>
      </c>
    </row>
    <row r="40" spans="1:13" x14ac:dyDescent="0.25">
      <c r="A40" t="s">
        <v>994</v>
      </c>
      <c r="B40" s="200">
        <v>6957.3685380589768</v>
      </c>
      <c r="C40" s="200">
        <v>1.0474999268976091</v>
      </c>
      <c r="D40" s="200">
        <v>1790.5132354021698</v>
      </c>
      <c r="E40" s="200">
        <v>2962.1155080834837</v>
      </c>
      <c r="F40" s="200">
        <v>11220.955381838925</v>
      </c>
      <c r="G40" s="200">
        <v>5707.4226346353953</v>
      </c>
      <c r="H40" s="200">
        <v>46.944159735868354</v>
      </c>
      <c r="I40" s="200">
        <v>4.1830293652877932</v>
      </c>
      <c r="J40" s="200">
        <v>1965.4977809241204</v>
      </c>
      <c r="K40" s="200">
        <v>13.994466412377559</v>
      </c>
      <c r="L40" s="200">
        <v>104.56335916149044</v>
      </c>
      <c r="M40" s="200">
        <v>0.54578526952326289</v>
      </c>
    </row>
    <row r="41" spans="1:13" x14ac:dyDescent="0.25">
      <c r="A41" t="s">
        <v>995</v>
      </c>
      <c r="B41" s="200">
        <v>6432.6574826544138</v>
      </c>
      <c r="C41" s="200">
        <v>0.57404010827180807</v>
      </c>
      <c r="D41" s="200">
        <v>1506.1774621854436</v>
      </c>
      <c r="E41" s="200">
        <v>2695.1644807041648</v>
      </c>
      <c r="F41" s="200">
        <v>7512.5162300354541</v>
      </c>
      <c r="G41" s="200">
        <v>4648.9747478665286</v>
      </c>
      <c r="H41" s="200">
        <v>62.20951513517916</v>
      </c>
      <c r="I41" s="200">
        <v>3.5728987810978272</v>
      </c>
      <c r="J41" s="200">
        <v>2165.1615281990394</v>
      </c>
      <c r="K41" s="200">
        <v>12.915891339923878</v>
      </c>
      <c r="L41" s="200">
        <v>130.61131722541305</v>
      </c>
      <c r="M41" s="200">
        <v>0.34569720794918879</v>
      </c>
    </row>
    <row r="42" spans="1:13" x14ac:dyDescent="0.25">
      <c r="A42" t="s">
        <v>996</v>
      </c>
      <c r="B42" s="200">
        <v>7514.8459542808287</v>
      </c>
      <c r="C42" s="200">
        <v>1.5347792210972977</v>
      </c>
      <c r="D42" s="200">
        <v>2235.0822384294829</v>
      </c>
      <c r="E42" s="200">
        <v>2962.0831885230323</v>
      </c>
      <c r="F42" s="200">
        <v>6104.2571182967167</v>
      </c>
      <c r="G42" s="200">
        <v>5888.108875018449</v>
      </c>
      <c r="H42" s="200">
        <v>87.378457340867897</v>
      </c>
      <c r="I42" s="200">
        <v>3.5912587234476074</v>
      </c>
      <c r="J42" s="200">
        <v>2139.0651248878626</v>
      </c>
      <c r="K42" s="200">
        <v>19.901360058144174</v>
      </c>
      <c r="L42" s="200">
        <v>129.23099163789132</v>
      </c>
      <c r="M42" s="200">
        <v>0.623124588880688</v>
      </c>
    </row>
    <row r="43" spans="1:13" x14ac:dyDescent="0.25">
      <c r="A43" t="s">
        <v>997</v>
      </c>
      <c r="B43" s="200">
        <v>7286.2494604429867</v>
      </c>
      <c r="C43" s="200">
        <v>1.868028710726271</v>
      </c>
      <c r="D43" s="200">
        <v>1872.3437394251321</v>
      </c>
      <c r="E43" s="200">
        <v>4267.7832966474789</v>
      </c>
      <c r="F43" s="200">
        <v>5832.604565027339</v>
      </c>
      <c r="G43" s="200">
        <v>7368.9460124174357</v>
      </c>
      <c r="H43" s="200">
        <v>76.880683008617183</v>
      </c>
      <c r="I43" s="200">
        <v>5.7886405468446469</v>
      </c>
      <c r="J43" s="200">
        <v>1866.0511930855625</v>
      </c>
      <c r="K43" s="200">
        <v>19.102312084433748</v>
      </c>
      <c r="L43" s="200">
        <v>126.08399863572464</v>
      </c>
      <c r="M43" s="200">
        <v>0.77677402056541289</v>
      </c>
    </row>
    <row r="44" spans="1:13" x14ac:dyDescent="0.25">
      <c r="A44" t="s">
        <v>998</v>
      </c>
      <c r="B44" s="200">
        <v>6631.4954697329358</v>
      </c>
      <c r="C44" s="200">
        <v>1.2990565514060997</v>
      </c>
      <c r="D44" s="200">
        <v>2246.0527112296309</v>
      </c>
      <c r="E44" s="200">
        <v>4354.6607246004742</v>
      </c>
      <c r="F44" s="200">
        <v>6186.8744678632875</v>
      </c>
      <c r="G44" s="200">
        <v>5865.2237140921952</v>
      </c>
      <c r="H44" s="200">
        <v>67.626968391124791</v>
      </c>
      <c r="I44" s="200">
        <v>7.4981266203560972</v>
      </c>
      <c r="J44" s="200">
        <v>1668.6945139566931</v>
      </c>
      <c r="K44" s="200">
        <v>25.37652941190856</v>
      </c>
      <c r="L44" s="200">
        <v>145.99990527026264</v>
      </c>
      <c r="M44" s="200">
        <v>0.68295269749248622</v>
      </c>
    </row>
    <row r="45" spans="1:13" x14ac:dyDescent="0.25">
      <c r="A45" t="s">
        <v>975</v>
      </c>
      <c r="B45" s="200">
        <v>6307.0669444333626</v>
      </c>
      <c r="C45" s="200">
        <v>0.73085817334828551</v>
      </c>
      <c r="D45" s="200">
        <v>1854.6649642172392</v>
      </c>
      <c r="E45" s="200">
        <v>2298.9711960735631</v>
      </c>
      <c r="F45" s="200">
        <v>29264.161703637164</v>
      </c>
      <c r="G45" s="200">
        <v>1959.184261071008</v>
      </c>
      <c r="H45" s="200">
        <v>38.123656836059155</v>
      </c>
      <c r="I45" s="200">
        <v>3.5291379517873387</v>
      </c>
      <c r="J45" s="200">
        <v>2186.4757113719825</v>
      </c>
      <c r="K45" s="200">
        <v>12.450670119061829</v>
      </c>
      <c r="L45" s="200">
        <v>109.17374540808012</v>
      </c>
      <c r="M45" s="200">
        <v>0.52134257992380062</v>
      </c>
    </row>
    <row r="46" spans="1:13" x14ac:dyDescent="0.25">
      <c r="A46" t="s">
        <v>976</v>
      </c>
      <c r="B46" s="200">
        <v>7061.1833268170612</v>
      </c>
      <c r="C46" s="200">
        <v>1.1162164331099009</v>
      </c>
      <c r="D46" s="200">
        <v>2139.8149632372983</v>
      </c>
      <c r="E46" s="200">
        <v>3165.02424618339</v>
      </c>
      <c r="F46" s="200">
        <v>31823.756038201125</v>
      </c>
      <c r="G46" s="200">
        <v>2629.9224505375082</v>
      </c>
      <c r="H46" s="200">
        <v>52.549688398582511</v>
      </c>
      <c r="I46" s="200">
        <v>4.5589087987447838</v>
      </c>
      <c r="J46" s="200">
        <v>2340.4258615907652</v>
      </c>
      <c r="K46" s="200">
        <v>16.819857088626556</v>
      </c>
      <c r="L46" s="200">
        <v>156.4806827213591</v>
      </c>
      <c r="M46" s="200">
        <v>0.52927249535971654</v>
      </c>
    </row>
    <row r="47" spans="1:13" x14ac:dyDescent="0.25">
      <c r="A47" t="s">
        <v>977</v>
      </c>
      <c r="B47" s="200">
        <v>5630.1483917573269</v>
      </c>
      <c r="C47" s="200">
        <v>1.2917812434144811</v>
      </c>
      <c r="D47" s="200">
        <v>1690.9679783560898</v>
      </c>
      <c r="E47" s="200">
        <v>4662.8476122680631</v>
      </c>
      <c r="F47" s="200">
        <v>31627.636421446812</v>
      </c>
      <c r="G47" s="200">
        <v>2343.3189338818165</v>
      </c>
      <c r="H47" s="200">
        <v>73.225601918066488</v>
      </c>
      <c r="I47" s="200">
        <v>4.9839127687915861</v>
      </c>
      <c r="J47" s="200">
        <v>2727.9553439041861</v>
      </c>
      <c r="K47" s="200">
        <v>22.055459134246526</v>
      </c>
      <c r="L47" s="200">
        <v>134.41663228509182</v>
      </c>
      <c r="M47" s="200">
        <v>0.29692315837303951</v>
      </c>
    </row>
    <row r="48" spans="1:13" x14ac:dyDescent="0.25">
      <c r="A48" t="s">
        <v>978</v>
      </c>
      <c r="B48" s="200">
        <v>7317.8277467671242</v>
      </c>
      <c r="C48" s="200">
        <v>1.0642647159027685</v>
      </c>
      <c r="D48" s="200">
        <v>1596.6574655773052</v>
      </c>
      <c r="E48" s="200">
        <v>4426.5297361357507</v>
      </c>
      <c r="F48" s="200">
        <v>27989.119278993894</v>
      </c>
      <c r="G48" s="200">
        <v>3748.5258276520049</v>
      </c>
      <c r="H48" s="200">
        <v>72.652330757867531</v>
      </c>
      <c r="I48" s="200">
        <v>6.1517166956941676</v>
      </c>
      <c r="J48" s="200">
        <v>1965.2691161560754</v>
      </c>
      <c r="K48" s="200">
        <v>20.103739044460337</v>
      </c>
      <c r="L48" s="200">
        <v>144.91148813385826</v>
      </c>
      <c r="M48" s="200">
        <v>0.58853880358681165</v>
      </c>
    </row>
    <row r="49" spans="1:13" x14ac:dyDescent="0.25">
      <c r="A49" t="s">
        <v>979</v>
      </c>
      <c r="B49" s="200">
        <v>6666.5054165909696</v>
      </c>
      <c r="C49" s="200">
        <v>2.9028770922764582</v>
      </c>
      <c r="D49" s="200">
        <v>3015.2397641152616</v>
      </c>
      <c r="E49" s="200">
        <v>8973.9644775899087</v>
      </c>
      <c r="F49" s="200">
        <v>25838.571730309326</v>
      </c>
      <c r="G49" s="200">
        <v>2452.5547998157444</v>
      </c>
      <c r="H49" s="200">
        <v>125.52880522500055</v>
      </c>
      <c r="I49" s="200">
        <v>9.8660339549873406</v>
      </c>
      <c r="J49" s="200">
        <v>1596.3903473339585</v>
      </c>
      <c r="K49" s="200">
        <v>36.12859310243941</v>
      </c>
      <c r="L49" s="200">
        <v>124.49826112947721</v>
      </c>
      <c r="M49" s="200">
        <v>0.62487951299526912</v>
      </c>
    </row>
    <row r="50" spans="1:13" x14ac:dyDescent="0.25">
      <c r="A50" t="s">
        <v>980</v>
      </c>
      <c r="B50" s="200">
        <v>6338.9995605423055</v>
      </c>
      <c r="C50" s="200">
        <v>0.47917496995064529</v>
      </c>
      <c r="D50" s="200">
        <v>976.83938102662353</v>
      </c>
      <c r="E50" s="200">
        <v>2716.4090973384932</v>
      </c>
      <c r="F50" s="200">
        <v>39715.968133287606</v>
      </c>
      <c r="G50" s="200">
        <v>2756.3457124028328</v>
      </c>
      <c r="H50" s="200">
        <v>49.52216723742918</v>
      </c>
      <c r="I50" s="200">
        <v>3.4049326580260164</v>
      </c>
      <c r="J50" s="200">
        <v>2287.1974208806619</v>
      </c>
      <c r="K50" s="200">
        <v>12.657539734276249</v>
      </c>
      <c r="L50" s="200">
        <v>90.496974862807619</v>
      </c>
      <c r="M50" s="200">
        <v>0.48814680516754033</v>
      </c>
    </row>
    <row r="51" spans="1:13" x14ac:dyDescent="0.25">
      <c r="A51" t="s">
        <v>981</v>
      </c>
      <c r="B51" s="200">
        <v>5804.3393045534131</v>
      </c>
      <c r="C51" s="200">
        <v>1.1734435783075197</v>
      </c>
      <c r="D51" s="200">
        <v>1584.4039422724504</v>
      </c>
      <c r="E51" s="200">
        <v>3314.7987421655007</v>
      </c>
      <c r="F51" s="200">
        <v>29864.435804034394</v>
      </c>
      <c r="G51" s="200">
        <v>2073.6985180143215</v>
      </c>
      <c r="H51" s="200">
        <v>56.090974227692399</v>
      </c>
      <c r="I51" s="200">
        <v>3.8327413895617846</v>
      </c>
      <c r="J51" s="200">
        <v>1822.6004694404826</v>
      </c>
      <c r="K51" s="200">
        <v>14.895359193814601</v>
      </c>
      <c r="L51" s="200">
        <v>122.91525614570502</v>
      </c>
      <c r="M51" s="200">
        <v>0.3610761552336228</v>
      </c>
    </row>
    <row r="52" spans="1:13" x14ac:dyDescent="0.25">
      <c r="A52" t="s">
        <v>982</v>
      </c>
      <c r="B52" s="200">
        <v>6256.9721490114689</v>
      </c>
      <c r="C52" s="200">
        <v>1.4529708742832848</v>
      </c>
      <c r="D52" s="200">
        <v>2145.0499306727866</v>
      </c>
      <c r="E52" s="200">
        <v>4508.545871626111</v>
      </c>
      <c r="F52" s="200">
        <v>61596.575359692346</v>
      </c>
      <c r="G52" s="200">
        <v>2902.5474890044738</v>
      </c>
      <c r="H52" s="200">
        <v>74.257053490682992</v>
      </c>
      <c r="I52" s="200">
        <v>6.9873165275680389</v>
      </c>
      <c r="J52" s="200">
        <v>2397.1142928005515</v>
      </c>
      <c r="K52" s="200">
        <v>20.00413366356009</v>
      </c>
      <c r="L52" s="200">
        <v>143.01310914226235</v>
      </c>
      <c r="M52" s="200">
        <v>1.1179897951455451</v>
      </c>
    </row>
    <row r="53" spans="1:13" x14ac:dyDescent="0.25">
      <c r="A53" t="s">
        <v>983</v>
      </c>
      <c r="B53" s="200">
        <v>7179.7831527619028</v>
      </c>
      <c r="C53" s="200">
        <v>1.0928176960884162</v>
      </c>
      <c r="D53" s="200">
        <v>1906.2848355232015</v>
      </c>
      <c r="E53" s="200">
        <v>3138.0091045604281</v>
      </c>
      <c r="F53" s="200">
        <v>44010.003070500381</v>
      </c>
      <c r="G53" s="200">
        <v>2115.3757361981311</v>
      </c>
      <c r="H53" s="200">
        <v>49.857172704967375</v>
      </c>
      <c r="I53" s="200">
        <v>7.5206893424822736</v>
      </c>
      <c r="J53" s="200">
        <v>2433.5024786674285</v>
      </c>
      <c r="K53" s="200">
        <v>14.365780281901797</v>
      </c>
      <c r="L53" s="200">
        <v>83.779603054593608</v>
      </c>
      <c r="M53" s="200">
        <v>0.28402333179356398</v>
      </c>
    </row>
    <row r="54" spans="1:13" x14ac:dyDescent="0.25">
      <c r="A54" t="s">
        <v>984</v>
      </c>
      <c r="B54" s="200">
        <v>7045.0110647063202</v>
      </c>
      <c r="C54" s="200">
        <v>0.54385065590729997</v>
      </c>
      <c r="D54" s="200">
        <v>2004.3928975657643</v>
      </c>
      <c r="E54" s="200">
        <v>3909.6480913181463</v>
      </c>
      <c r="F54" s="200">
        <v>34875.167962351203</v>
      </c>
      <c r="G54" s="200">
        <v>2391.6530454474596</v>
      </c>
      <c r="H54" s="200">
        <v>76.959654453493485</v>
      </c>
      <c r="I54" s="200">
        <v>4.1034352919647761</v>
      </c>
      <c r="J54" s="200">
        <v>2046.8811557734759</v>
      </c>
      <c r="K54" s="200">
        <v>19.395142709076634</v>
      </c>
      <c r="L54" s="200">
        <v>108.8661184806044</v>
      </c>
      <c r="M54" s="200">
        <v>0.49097112738021953</v>
      </c>
    </row>
    <row r="55" spans="1:13" x14ac:dyDescent="0.25">
      <c r="A55" t="s">
        <v>985</v>
      </c>
      <c r="B55" s="200">
        <v>6531.0369135250185</v>
      </c>
      <c r="C55" s="200">
        <v>0.96491072394396693</v>
      </c>
      <c r="D55" s="200">
        <v>2000.3923708849143</v>
      </c>
      <c r="E55" s="200">
        <v>4320.0219317598358</v>
      </c>
      <c r="F55" s="200">
        <v>16310.786528832396</v>
      </c>
      <c r="G55" s="200">
        <v>2179.2597148624782</v>
      </c>
      <c r="H55" s="200">
        <v>61.013082428467733</v>
      </c>
      <c r="I55" s="200">
        <v>4.0634471626509097</v>
      </c>
      <c r="J55" s="200">
        <v>2231.9058292399895</v>
      </c>
      <c r="K55" s="200">
        <v>21.094100916933847</v>
      </c>
      <c r="L55" s="200">
        <v>133.72056991558966</v>
      </c>
      <c r="M55" s="200">
        <v>0.46402167649855758</v>
      </c>
    </row>
    <row r="56" spans="1:13" x14ac:dyDescent="0.25">
      <c r="A56" t="s">
        <v>986</v>
      </c>
      <c r="B56" s="200">
        <v>4983.3094943429223</v>
      </c>
      <c r="C56" s="200">
        <v>0.89188422269267853</v>
      </c>
      <c r="D56" s="200">
        <v>1294.0259030113439</v>
      </c>
      <c r="E56" s="200">
        <v>2411.4831346113315</v>
      </c>
      <c r="F56" s="200">
        <v>11911.758999497746</v>
      </c>
      <c r="G56" s="200">
        <v>1277.6476244120674</v>
      </c>
      <c r="H56" s="200">
        <v>33.808402768201404</v>
      </c>
      <c r="I56" s="200">
        <v>2.1178660987156155</v>
      </c>
      <c r="J56" s="200">
        <v>2572.0003281757158</v>
      </c>
      <c r="K56" s="200">
        <v>15.239385932091896</v>
      </c>
      <c r="L56" s="200">
        <v>117.78749295224658</v>
      </c>
      <c r="M56" s="200">
        <v>0.53161073962386429</v>
      </c>
    </row>
    <row r="57" spans="1:13" x14ac:dyDescent="0.25">
      <c r="A57" t="s">
        <v>987</v>
      </c>
      <c r="B57" s="200">
        <v>4998.5207796567729</v>
      </c>
      <c r="C57" s="200">
        <v>1.3923382106371673</v>
      </c>
      <c r="D57" s="200">
        <v>1665.1699209905821</v>
      </c>
      <c r="E57" s="200">
        <v>6223.9002128031752</v>
      </c>
      <c r="F57" s="200">
        <v>9416.2073809385092</v>
      </c>
      <c r="G57" s="200">
        <v>2340.9181992251861</v>
      </c>
      <c r="H57" s="200">
        <v>96.611736001641603</v>
      </c>
      <c r="I57" s="200">
        <v>5.425067994698261</v>
      </c>
      <c r="J57" s="200">
        <v>1663.2227405722176</v>
      </c>
      <c r="K57" s="200">
        <v>20.714650806189308</v>
      </c>
      <c r="L57" s="200">
        <v>110.21977273273131</v>
      </c>
      <c r="M57" s="200">
        <v>0.17137545023328227</v>
      </c>
    </row>
    <row r="58" spans="1:13" x14ac:dyDescent="0.25">
      <c r="A58" t="s">
        <v>988</v>
      </c>
      <c r="B58" s="200">
        <v>6316.1781446511441</v>
      </c>
      <c r="C58" s="200">
        <v>1.2449425028656975</v>
      </c>
      <c r="D58" s="200">
        <v>2162.8513498532216</v>
      </c>
      <c r="E58" s="200">
        <v>6924.675816718649</v>
      </c>
      <c r="F58" s="200">
        <v>12683.418063315616</v>
      </c>
      <c r="G58" s="200">
        <v>1876.0336632916058</v>
      </c>
      <c r="H58" s="200">
        <v>111.79550337400399</v>
      </c>
      <c r="I58" s="200">
        <v>5.1748005839707423</v>
      </c>
      <c r="J58" s="200">
        <v>1814.7051037077638</v>
      </c>
      <c r="K58" s="200">
        <v>31.625660321412859</v>
      </c>
      <c r="L58" s="200">
        <v>118.90911700684033</v>
      </c>
      <c r="M58" s="200">
        <v>0.40913210178750781</v>
      </c>
    </row>
    <row r="59" spans="1:13" x14ac:dyDescent="0.25">
      <c r="A59" t="s">
        <v>989</v>
      </c>
      <c r="B59" s="200">
        <v>5763.5919125812998</v>
      </c>
      <c r="C59" s="200">
        <v>0.44905078695440553</v>
      </c>
      <c r="D59" s="200">
        <v>1663.1469335773338</v>
      </c>
      <c r="E59" s="200">
        <v>4601.714180979794</v>
      </c>
      <c r="F59" s="200">
        <v>12343.286055311475</v>
      </c>
      <c r="G59" s="200">
        <v>2242.1436751489741</v>
      </c>
      <c r="H59" s="200">
        <v>67.860987282634497</v>
      </c>
      <c r="I59" s="200">
        <v>4.3205800872246796</v>
      </c>
      <c r="J59" s="200">
        <v>1624.8729809939211</v>
      </c>
      <c r="K59" s="200">
        <v>20.283765767247019</v>
      </c>
      <c r="L59" s="200">
        <v>89.117450806574112</v>
      </c>
      <c r="M59" s="200">
        <v>0.52846908905610124</v>
      </c>
    </row>
    <row r="60" spans="1:13" x14ac:dyDescent="0.25">
      <c r="A60" t="s">
        <v>1022</v>
      </c>
      <c r="B60" s="200">
        <v>6201.3504694554649</v>
      </c>
      <c r="C60" s="200">
        <v>0.82939796396902443</v>
      </c>
      <c r="D60" s="200">
        <v>1280.2625076778697</v>
      </c>
      <c r="E60" s="200">
        <v>2244.6795074528263</v>
      </c>
      <c r="F60" s="200">
        <v>64479.399850134738</v>
      </c>
      <c r="G60" s="200">
        <v>1823.3451933733754</v>
      </c>
      <c r="H60" s="200">
        <v>49.211520734602956</v>
      </c>
      <c r="I60" s="200">
        <v>7.3126117974351015</v>
      </c>
      <c r="J60" s="200">
        <v>2689.1689351074315</v>
      </c>
      <c r="K60" s="200">
        <v>12.945980287489812</v>
      </c>
      <c r="L60" s="200">
        <v>138.11521030166381</v>
      </c>
      <c r="M60" s="200">
        <v>0.66660594961118758</v>
      </c>
    </row>
    <row r="61" spans="1:13" x14ac:dyDescent="0.25">
      <c r="A61" t="s">
        <v>1023</v>
      </c>
      <c r="B61" s="200">
        <v>7732.669241880677</v>
      </c>
      <c r="C61" s="200">
        <v>1.8820615445635733</v>
      </c>
      <c r="D61" s="200">
        <v>2625.9936682409448</v>
      </c>
      <c r="E61" s="200">
        <v>4660.9054402039446</v>
      </c>
      <c r="F61" s="200">
        <v>70594.522596130584</v>
      </c>
      <c r="G61" s="200">
        <v>3009.1882678307106</v>
      </c>
      <c r="H61" s="200">
        <v>75.933499540964291</v>
      </c>
      <c r="I61" s="200">
        <v>7.4927098703269053</v>
      </c>
      <c r="J61" s="200">
        <v>3111.1127415195324</v>
      </c>
      <c r="K61" s="200">
        <v>23.245565088416257</v>
      </c>
      <c r="L61" s="200">
        <v>123.84085438606348</v>
      </c>
      <c r="M61" s="200">
        <v>0.82091535357818435</v>
      </c>
    </row>
    <row r="62" spans="1:13" x14ac:dyDescent="0.25">
      <c r="A62" t="s">
        <v>951</v>
      </c>
      <c r="B62" s="200">
        <v>6364.0197223303476</v>
      </c>
      <c r="C62" s="200">
        <v>1.6343791289028997</v>
      </c>
      <c r="D62" s="200">
        <v>1615.5503878774718</v>
      </c>
      <c r="E62" s="200">
        <v>2525.1711104183664</v>
      </c>
      <c r="F62" s="200">
        <v>77632.662860460914</v>
      </c>
      <c r="G62" s="200">
        <v>1954.6459512394413</v>
      </c>
      <c r="H62" s="200">
        <v>45.433701040757477</v>
      </c>
      <c r="I62" s="200">
        <v>87.520527542686381</v>
      </c>
      <c r="J62" s="200">
        <v>3329.7634376369651</v>
      </c>
      <c r="K62" s="200">
        <v>10.394387763004463</v>
      </c>
      <c r="L62" s="200">
        <v>115.15332778613032</v>
      </c>
      <c r="M62" s="200">
        <v>0.36117635004294257</v>
      </c>
    </row>
    <row r="63" spans="1:13" x14ac:dyDescent="0.25">
      <c r="A63" t="s">
        <v>952</v>
      </c>
      <c r="B63" s="200">
        <v>6596.9375238600005</v>
      </c>
      <c r="C63" s="200">
        <v>0.76863488142033898</v>
      </c>
      <c r="D63" s="200">
        <v>1590.4010432378332</v>
      </c>
      <c r="E63" s="200">
        <v>5334.8406316488308</v>
      </c>
      <c r="F63" s="200">
        <v>67632.299066017746</v>
      </c>
      <c r="G63" s="200">
        <v>2182.6763150540351</v>
      </c>
      <c r="H63" s="200">
        <v>95.233619403883111</v>
      </c>
      <c r="I63" s="200">
        <v>6.2601571576226549</v>
      </c>
      <c r="J63" s="200">
        <v>2727.915812230754</v>
      </c>
      <c r="K63" s="200">
        <v>24.070387863217377</v>
      </c>
      <c r="L63" s="200">
        <v>117.11030274879921</v>
      </c>
      <c r="M63" s="200">
        <v>0.56391820865133602</v>
      </c>
    </row>
    <row r="64" spans="1:13" x14ac:dyDescent="0.25">
      <c r="A64" t="s">
        <v>1024</v>
      </c>
      <c r="B64" s="200">
        <v>8628.9174512940663</v>
      </c>
      <c r="C64" s="200">
        <v>2.5287736022190415</v>
      </c>
      <c r="D64" s="200">
        <v>3555.2102154527938</v>
      </c>
      <c r="E64" s="200">
        <v>4756.9007682303527</v>
      </c>
      <c r="F64" s="200">
        <v>107147.00658932098</v>
      </c>
      <c r="G64" s="200">
        <v>2457.2958097840465</v>
      </c>
      <c r="H64" s="200">
        <v>76.04479884430765</v>
      </c>
      <c r="I64" s="200">
        <v>8.9462117034130166</v>
      </c>
      <c r="J64" s="200">
        <v>2515.2131748103243</v>
      </c>
      <c r="K64" s="200">
        <v>21.80412784399687</v>
      </c>
      <c r="L64" s="200">
        <v>152.59381898454748</v>
      </c>
      <c r="M64" s="200">
        <v>1.5514523121630301</v>
      </c>
    </row>
    <row r="65" spans="1:13" x14ac:dyDescent="0.25">
      <c r="A65" t="s">
        <v>954</v>
      </c>
      <c r="B65" s="200">
        <v>7055.6697012818749</v>
      </c>
      <c r="C65" s="200">
        <v>0.18737571914984605</v>
      </c>
      <c r="D65" s="200">
        <v>1291.8034060852463</v>
      </c>
      <c r="E65" s="200">
        <v>850.53939436489168</v>
      </c>
      <c r="F65" s="200">
        <v>86268.141681672074</v>
      </c>
      <c r="G65" s="200">
        <v>2334.8998581163714</v>
      </c>
      <c r="H65" s="200">
        <v>27.097587507853834</v>
      </c>
      <c r="I65" s="200">
        <v>3.7782175025942246</v>
      </c>
      <c r="J65" s="200">
        <v>4032.4240470935893</v>
      </c>
      <c r="K65" s="200">
        <v>8.7152927529605151</v>
      </c>
      <c r="L65" s="200">
        <v>209.61463883948926</v>
      </c>
      <c r="M65" s="200">
        <v>0.72985122615626508</v>
      </c>
    </row>
    <row r="66" spans="1:13" x14ac:dyDescent="0.25">
      <c r="A66" t="s">
        <v>953</v>
      </c>
      <c r="B66" s="200">
        <v>7036.2223112767906</v>
      </c>
      <c r="C66" s="200">
        <v>1.2828307873311859</v>
      </c>
      <c r="D66" s="200">
        <v>1715.182867754299</v>
      </c>
      <c r="E66" s="200">
        <v>3219.0892850146156</v>
      </c>
      <c r="F66" s="200">
        <v>83664.384545615234</v>
      </c>
      <c r="G66" s="200">
        <v>2741.4823068439246</v>
      </c>
      <c r="H66" s="200">
        <v>56.029811882204292</v>
      </c>
      <c r="I66" s="200">
        <v>4.0979622728479006</v>
      </c>
      <c r="J66" s="200">
        <v>2860.6451864112582</v>
      </c>
      <c r="K66" s="200">
        <v>17.10619033025316</v>
      </c>
      <c r="L66" s="200">
        <v>145.33469914850019</v>
      </c>
      <c r="M66" s="200">
        <v>0.69143238279649122</v>
      </c>
    </row>
    <row r="67" spans="1:13" x14ac:dyDescent="0.25">
      <c r="A67" t="s">
        <v>955</v>
      </c>
      <c r="B67" s="200">
        <v>7027.553672023234</v>
      </c>
      <c r="C67" s="200">
        <v>0.20072652704963437</v>
      </c>
      <c r="D67" s="200">
        <v>1477.3878895363569</v>
      </c>
      <c r="E67" s="200">
        <v>1182.4182968203982</v>
      </c>
      <c r="F67" s="200">
        <v>74294.663495360292</v>
      </c>
      <c r="G67" s="200">
        <v>2569.7877783288518</v>
      </c>
      <c r="H67" s="200">
        <v>32.377016848178656</v>
      </c>
      <c r="I67" s="200">
        <v>2.2427362422909574</v>
      </c>
      <c r="J67" s="200">
        <v>2936.3477448647509</v>
      </c>
      <c r="K67" s="200">
        <v>8.5210275769136459</v>
      </c>
      <c r="L67" s="200">
        <v>134.0814094115355</v>
      </c>
      <c r="M67" s="200">
        <v>0.80480334273170961</v>
      </c>
    </row>
    <row r="68" spans="1:13" x14ac:dyDescent="0.25">
      <c r="A68" t="s">
        <v>956</v>
      </c>
      <c r="B68" s="200">
        <v>6594.7114728574315</v>
      </c>
      <c r="C68" s="200">
        <v>-8.0342736372539081E-2</v>
      </c>
      <c r="D68" s="200">
        <v>944.24142216231019</v>
      </c>
      <c r="E68" s="200">
        <v>2836.2737285454723</v>
      </c>
      <c r="F68" s="200">
        <v>47773.354192048784</v>
      </c>
      <c r="G68" s="200">
        <v>2276.7067455178681</v>
      </c>
      <c r="H68" s="200">
        <v>48.489914503039515</v>
      </c>
      <c r="I68" s="200">
        <v>4.3145010209947117</v>
      </c>
      <c r="J68" s="200">
        <v>3094.1154854410415</v>
      </c>
      <c r="K68" s="200">
        <v>18.949499685940093</v>
      </c>
      <c r="L68" s="200">
        <v>97.193345016890234</v>
      </c>
      <c r="M68" s="200">
        <v>0.35952222754302304</v>
      </c>
    </row>
    <row r="69" spans="1:13" x14ac:dyDescent="0.25">
      <c r="A69" t="s">
        <v>1034</v>
      </c>
      <c r="B69" s="200">
        <v>7581.8131674150336</v>
      </c>
      <c r="C69" s="200">
        <v>1.7639104148647045</v>
      </c>
      <c r="D69" s="200">
        <v>2042.2720923458216</v>
      </c>
      <c r="E69" s="200">
        <v>3545.1001524334861</v>
      </c>
      <c r="F69" s="200">
        <v>78936.299248440089</v>
      </c>
      <c r="G69" s="200">
        <v>3108.1529712987954</v>
      </c>
      <c r="H69" s="200">
        <v>57.314996378194259</v>
      </c>
      <c r="I69" s="200">
        <v>7.0253293129913272</v>
      </c>
      <c r="J69" s="200">
        <v>2274.9577742342835</v>
      </c>
      <c r="K69" s="200">
        <v>12.393551325368483</v>
      </c>
      <c r="L69" s="200">
        <v>90.52918163192723</v>
      </c>
      <c r="M69" s="200">
        <v>1.1017654419847751</v>
      </c>
    </row>
    <row r="70" spans="1:13" x14ac:dyDescent="0.25">
      <c r="A70" t="s">
        <v>957</v>
      </c>
      <c r="B70" s="200">
        <v>9864.9030568881535</v>
      </c>
      <c r="C70" s="200">
        <v>1.2068140413287136</v>
      </c>
      <c r="D70" s="200">
        <v>1647.4297094733065</v>
      </c>
      <c r="E70" s="200">
        <v>4777.5634719014315</v>
      </c>
      <c r="F70" s="200">
        <v>48241.900447572203</v>
      </c>
      <c r="G70" s="200">
        <v>2935.6356423499651</v>
      </c>
      <c r="H70" s="200">
        <v>63.780161399870906</v>
      </c>
      <c r="I70" s="200">
        <v>3.3906589229512352</v>
      </c>
      <c r="J70" s="200">
        <v>2881.6764470275884</v>
      </c>
      <c r="K70" s="200">
        <v>17.373669168589529</v>
      </c>
      <c r="L70" s="200">
        <v>106.01242881467432</v>
      </c>
      <c r="M70" s="200">
        <v>0.54232374973910502</v>
      </c>
    </row>
    <row r="71" spans="1:13" x14ac:dyDescent="0.25">
      <c r="A71" t="s">
        <v>1042</v>
      </c>
      <c r="B71" s="200">
        <v>7867.9184867727836</v>
      </c>
      <c r="C71" s="200">
        <v>1.4125230566101465</v>
      </c>
      <c r="D71" s="200">
        <v>1878.4934291330383</v>
      </c>
      <c r="E71" s="200">
        <v>4157.4187778773039</v>
      </c>
      <c r="F71" s="200">
        <v>92869.98967278222</v>
      </c>
      <c r="G71" s="200">
        <v>2850.7726665606174</v>
      </c>
      <c r="H71" s="200">
        <v>58.995158857543146</v>
      </c>
      <c r="I71" s="200">
        <v>7.1258359525157253</v>
      </c>
      <c r="J71" s="200">
        <v>2702.7855363500789</v>
      </c>
      <c r="K71" s="200">
        <v>11.102911502532857</v>
      </c>
      <c r="L71" s="200">
        <v>105.65070678407615</v>
      </c>
      <c r="M71" s="200">
        <v>1.0149350950818012</v>
      </c>
    </row>
    <row r="72" spans="1:13" x14ac:dyDescent="0.25">
      <c r="A72" t="s">
        <v>958</v>
      </c>
      <c r="B72" s="200">
        <v>6504.2986701370528</v>
      </c>
      <c r="C72" s="200">
        <v>0.61114716858672735</v>
      </c>
      <c r="D72" s="200">
        <v>1311.9711173042817</v>
      </c>
      <c r="E72" s="200">
        <v>3061.6187022655799</v>
      </c>
      <c r="F72" s="200">
        <v>67596.167632575103</v>
      </c>
      <c r="G72" s="200">
        <v>2299.5710320464295</v>
      </c>
      <c r="H72" s="200">
        <v>45.174664569596509</v>
      </c>
      <c r="I72" s="200">
        <v>3.2649126381743159</v>
      </c>
      <c r="J72" s="200">
        <v>3126.2644856693214</v>
      </c>
      <c r="K72" s="200">
        <v>13.314901723897586</v>
      </c>
      <c r="L72" s="200">
        <v>134.47001474889382</v>
      </c>
      <c r="M72" s="200">
        <v>0.51080798800831684</v>
      </c>
    </row>
    <row r="73" spans="1:13" x14ac:dyDescent="0.25">
      <c r="A73" t="s">
        <v>959</v>
      </c>
      <c r="B73" s="200">
        <v>6505.1278460935755</v>
      </c>
      <c r="C73" s="200">
        <v>1.5755390991975387</v>
      </c>
      <c r="D73" s="200">
        <v>1839.1782494636209</v>
      </c>
      <c r="E73" s="200">
        <v>5920.0978817108462</v>
      </c>
      <c r="F73" s="200">
        <v>62126.419868469078</v>
      </c>
      <c r="G73" s="200">
        <v>2475.5411608006975</v>
      </c>
      <c r="H73" s="200">
        <v>73.404014054147581</v>
      </c>
      <c r="I73" s="200">
        <v>6.8317015389634967</v>
      </c>
      <c r="J73" s="200">
        <v>2783.5635606751616</v>
      </c>
      <c r="K73" s="200">
        <v>17.677317239152337</v>
      </c>
      <c r="L73" s="200">
        <v>109.00733077930548</v>
      </c>
      <c r="M73" s="200">
        <v>0.78507209271152689</v>
      </c>
    </row>
    <row r="74" spans="1:13" x14ac:dyDescent="0.25">
      <c r="A74" t="s">
        <v>960</v>
      </c>
      <c r="B74" s="200">
        <v>7689.0338424967722</v>
      </c>
      <c r="C74" s="200">
        <v>0.95892480993081364</v>
      </c>
      <c r="D74" s="200">
        <v>1881.2718691582384</v>
      </c>
      <c r="E74" s="200">
        <v>3822.5726890165952</v>
      </c>
      <c r="F74" s="200">
        <v>73904.091522429255</v>
      </c>
      <c r="G74" s="200">
        <v>3164.6957328259373</v>
      </c>
      <c r="H74" s="200">
        <v>52.960571348070587</v>
      </c>
      <c r="I74" s="200">
        <v>4.8541135756509401</v>
      </c>
      <c r="J74" s="200">
        <v>2690.8995647371339</v>
      </c>
      <c r="K74" s="200">
        <v>13.798590189092488</v>
      </c>
      <c r="L74" s="200">
        <v>127.22277811146145</v>
      </c>
      <c r="M74" s="200">
        <v>0.57309315988780241</v>
      </c>
    </row>
    <row r="75" spans="1:13" x14ac:dyDescent="0.25">
      <c r="A75" t="s">
        <v>961</v>
      </c>
      <c r="B75" s="200">
        <v>11239.59411715952</v>
      </c>
      <c r="C75" s="200">
        <v>2.3680313508339896</v>
      </c>
      <c r="D75" s="200">
        <v>2607.5885226081018</v>
      </c>
      <c r="E75" s="200">
        <v>5779.6521891723041</v>
      </c>
      <c r="F75" s="200">
        <v>20376.24733065598</v>
      </c>
      <c r="G75" s="200">
        <v>2438.2244623527122</v>
      </c>
      <c r="H75" s="200">
        <v>110.99349055744138</v>
      </c>
      <c r="I75" s="200">
        <v>7.9109893999996119</v>
      </c>
      <c r="J75" s="200">
        <v>1675.2541877672345</v>
      </c>
      <c r="K75" s="200">
        <v>29.23597145914</v>
      </c>
      <c r="L75" s="200">
        <v>164.5637336693419</v>
      </c>
      <c r="M75" s="200">
        <v>1.2655657152440416</v>
      </c>
    </row>
    <row r="76" spans="1:13" x14ac:dyDescent="0.25">
      <c r="A76" t="s">
        <v>1020</v>
      </c>
      <c r="B76" s="200">
        <v>7623.7035934585565</v>
      </c>
      <c r="C76" s="200">
        <v>1.8603132587145348</v>
      </c>
      <c r="D76" s="200">
        <v>2651.6019395284707</v>
      </c>
      <c r="E76" s="200">
        <v>4126.2758997393421</v>
      </c>
      <c r="F76" s="200">
        <v>67143.436588401426</v>
      </c>
      <c r="G76" s="200">
        <v>3313.6060041959367</v>
      </c>
      <c r="H76" s="200">
        <v>64.189987852794815</v>
      </c>
      <c r="I76" s="200">
        <v>8.9148976927919286</v>
      </c>
      <c r="J76" s="200">
        <v>2652.8067340718126</v>
      </c>
      <c r="K76" s="200">
        <v>17.346257346188814</v>
      </c>
      <c r="L76" s="200">
        <v>199.21199211992118</v>
      </c>
      <c r="M76" s="200">
        <v>1.4921083060500488</v>
      </c>
    </row>
    <row r="77" spans="1:13" x14ac:dyDescent="0.25">
      <c r="A77" t="s">
        <v>962</v>
      </c>
      <c r="B77" s="200">
        <v>5789.7600328935259</v>
      </c>
      <c r="C77" s="200">
        <v>0.74396225378528968</v>
      </c>
      <c r="D77" s="200">
        <v>1442.9926845665702</v>
      </c>
      <c r="E77" s="200">
        <v>3007.755812020192</v>
      </c>
      <c r="F77" s="200">
        <v>49565.577275270327</v>
      </c>
      <c r="G77" s="200">
        <v>1866.5808333383006</v>
      </c>
      <c r="H77" s="200">
        <v>51.482201180602225</v>
      </c>
      <c r="I77" s="200">
        <v>4.3253740167507839</v>
      </c>
      <c r="J77" s="200">
        <v>2265.3628547278076</v>
      </c>
      <c r="K77" s="200">
        <v>16.121444463510645</v>
      </c>
      <c r="L77" s="200">
        <v>98.175786422317543</v>
      </c>
      <c r="M77" s="200">
        <v>0.39441581092919931</v>
      </c>
    </row>
    <row r="78" spans="1:13" x14ac:dyDescent="0.25">
      <c r="A78" t="s">
        <v>963</v>
      </c>
      <c r="B78" s="200">
        <v>7276.8123671313579</v>
      </c>
      <c r="C78" s="200">
        <v>2.1248186682743024</v>
      </c>
      <c r="D78" s="200">
        <v>3285.2384199038343</v>
      </c>
      <c r="E78" s="200">
        <v>6886.7562274878255</v>
      </c>
      <c r="F78" s="200">
        <v>48494.152729576163</v>
      </c>
      <c r="G78" s="200">
        <v>3360.4336043360431</v>
      </c>
      <c r="H78" s="200">
        <v>116.16758626602658</v>
      </c>
      <c r="I78" s="200">
        <v>10.655227152342839</v>
      </c>
      <c r="J78" s="200">
        <v>2481.740693223614</v>
      </c>
      <c r="K78" s="200">
        <v>34.46762593642385</v>
      </c>
      <c r="L78" s="200">
        <v>244.88217584223187</v>
      </c>
      <c r="M78" s="200">
        <v>0.76193681041302463</v>
      </c>
    </row>
    <row r="79" spans="1:13" x14ac:dyDescent="0.25">
      <c r="A79" t="s">
        <v>964</v>
      </c>
      <c r="B79" s="200">
        <v>17664.665812423911</v>
      </c>
      <c r="C79" s="200">
        <v>1.4370182189813547</v>
      </c>
      <c r="D79" s="200">
        <v>3063.1615169654647</v>
      </c>
      <c r="E79" s="200">
        <v>3924.418805146337</v>
      </c>
      <c r="F79" s="200">
        <v>46090.333246280978</v>
      </c>
      <c r="G79" s="200">
        <v>2357.5536398250988</v>
      </c>
      <c r="H79" s="200">
        <v>66.084072108154416</v>
      </c>
      <c r="I79" s="200">
        <v>6.2589477349638134</v>
      </c>
      <c r="J79" s="200">
        <v>2487.2205333198567</v>
      </c>
      <c r="K79" s="200">
        <v>22.359393959989561</v>
      </c>
      <c r="L79" s="200">
        <v>153.37854636026677</v>
      </c>
      <c r="M79" s="200">
        <v>1.252309123114181</v>
      </c>
    </row>
    <row r="80" spans="1:13" x14ac:dyDescent="0.25">
      <c r="A80" t="s">
        <v>965</v>
      </c>
      <c r="B80" s="200">
        <v>6044.6694954449431</v>
      </c>
      <c r="C80" s="200">
        <v>1.2426733714974336</v>
      </c>
      <c r="D80" s="200">
        <v>1900.5040279404113</v>
      </c>
      <c r="E80" s="200">
        <v>5104.8215729649419</v>
      </c>
      <c r="F80" s="200">
        <v>41126.761269523551</v>
      </c>
      <c r="G80" s="200">
        <v>2255.1582076904779</v>
      </c>
      <c r="H80" s="200">
        <v>92.284234933100436</v>
      </c>
      <c r="I80" s="200">
        <v>7.0221080365406507</v>
      </c>
      <c r="J80" s="200">
        <v>2106.892409466232</v>
      </c>
      <c r="K80" s="200">
        <v>26.009911821983966</v>
      </c>
      <c r="L80" s="200">
        <v>175.60445144264608</v>
      </c>
      <c r="M80" s="200">
        <v>0.91018997961807346</v>
      </c>
    </row>
    <row r="81" spans="1:13" x14ac:dyDescent="0.25">
      <c r="A81" t="s">
        <v>966</v>
      </c>
      <c r="B81" s="200">
        <v>6526.7141245639523</v>
      </c>
      <c r="C81" s="200">
        <v>0.67514040273677978</v>
      </c>
      <c r="D81" s="200">
        <v>1974.6135500468654</v>
      </c>
      <c r="E81" s="200">
        <v>4408.3276694771839</v>
      </c>
      <c r="F81" s="200">
        <v>38345.52321727277</v>
      </c>
      <c r="G81" s="200">
        <v>2668.7479214530913</v>
      </c>
      <c r="H81" s="200">
        <v>71.170057815931713</v>
      </c>
      <c r="I81" s="200">
        <v>5.6785976302527255</v>
      </c>
      <c r="J81" s="200">
        <v>2267.3503720876174</v>
      </c>
      <c r="K81" s="200">
        <v>21.708304433522216</v>
      </c>
      <c r="L81" s="200">
        <v>155.58538991928549</v>
      </c>
      <c r="M81" s="200">
        <v>0.91375930950192086</v>
      </c>
    </row>
    <row r="82" spans="1:13" x14ac:dyDescent="0.25">
      <c r="A82" t="s">
        <v>967</v>
      </c>
      <c r="B82" s="200">
        <v>6350.1193666429281</v>
      </c>
      <c r="C82" s="200">
        <v>0.45528796305566405</v>
      </c>
      <c r="D82" s="200">
        <v>1836.871795977554</v>
      </c>
      <c r="E82" s="200">
        <v>2809.2772225309882</v>
      </c>
      <c r="F82" s="200">
        <v>42875.11677893834</v>
      </c>
      <c r="G82" s="200">
        <v>1977.0465457968478</v>
      </c>
      <c r="H82" s="200">
        <v>51.88856333104664</v>
      </c>
      <c r="I82" s="200">
        <v>3.1155492597285153</v>
      </c>
      <c r="J82" s="200">
        <v>2199.3138131297501</v>
      </c>
      <c r="K82" s="200">
        <v>17.464716139044132</v>
      </c>
      <c r="L82" s="200">
        <v>119.16047785777772</v>
      </c>
      <c r="M82" s="200">
        <v>0.77785790980243297</v>
      </c>
    </row>
    <row r="83" spans="1:13" x14ac:dyDescent="0.25">
      <c r="A83" t="s">
        <v>968</v>
      </c>
      <c r="B83" s="200">
        <v>6107.6896049221805</v>
      </c>
      <c r="C83" s="200">
        <v>0.75551164596976739</v>
      </c>
      <c r="D83" s="200">
        <v>1200.1941081290265</v>
      </c>
      <c r="E83" s="200">
        <v>4342.5254857781038</v>
      </c>
      <c r="F83" s="200">
        <v>39447.911307445967</v>
      </c>
      <c r="G83" s="200">
        <v>1979.5801519384252</v>
      </c>
      <c r="H83" s="200">
        <v>70.254284597435316</v>
      </c>
      <c r="I83" s="200">
        <v>31.390318896327599</v>
      </c>
      <c r="J83" s="200">
        <v>2464.8084566702651</v>
      </c>
      <c r="K83" s="200">
        <v>17.556927633191236</v>
      </c>
      <c r="L83" s="200">
        <v>119.89278469089439</v>
      </c>
      <c r="M83" s="200">
        <v>0.5630060402679623</v>
      </c>
    </row>
    <row r="84" spans="1:13" x14ac:dyDescent="0.25">
      <c r="A84" t="s">
        <v>969</v>
      </c>
      <c r="B84" s="200">
        <v>6356.6959860587831</v>
      </c>
      <c r="C84" s="200">
        <v>0.73933502176382215</v>
      </c>
      <c r="D84" s="200">
        <v>1467.4869956286727</v>
      </c>
      <c r="E84" s="200">
        <v>3823.4339444102484</v>
      </c>
      <c r="F84" s="200">
        <v>37333.790846405784</v>
      </c>
      <c r="G84" s="200">
        <v>2614.4762592208822</v>
      </c>
      <c r="H84" s="200">
        <v>66.127651496978515</v>
      </c>
      <c r="I84" s="200">
        <v>4.4078235957157679</v>
      </c>
      <c r="J84" s="200">
        <v>1975.1810393625256</v>
      </c>
      <c r="K84" s="200">
        <v>20.45211305410907</v>
      </c>
      <c r="L84" s="200">
        <v>90.234311886878359</v>
      </c>
      <c r="M84" s="200">
        <v>0.57882910002858445</v>
      </c>
    </row>
    <row r="85" spans="1:13" x14ac:dyDescent="0.25">
      <c r="A85" t="s">
        <v>970</v>
      </c>
      <c r="B85" s="200">
        <v>7157.4182886710632</v>
      </c>
      <c r="C85" s="200">
        <v>1.0985319364006463</v>
      </c>
      <c r="D85" s="200">
        <v>1943.8144794632219</v>
      </c>
      <c r="E85" s="200">
        <v>4704.3574200299963</v>
      </c>
      <c r="F85" s="200">
        <v>57661.72698323612</v>
      </c>
      <c r="G85" s="200">
        <v>3166.8229931648625</v>
      </c>
      <c r="H85" s="200">
        <v>71.850776877568265</v>
      </c>
      <c r="I85" s="200">
        <v>5.1341507114360878</v>
      </c>
      <c r="J85" s="200">
        <v>2302.5718671406221</v>
      </c>
      <c r="K85" s="200">
        <v>20.042809416886914</v>
      </c>
      <c r="L85" s="200">
        <v>142.01265582372156</v>
      </c>
      <c r="M85" s="200">
        <v>0.78743100226144414</v>
      </c>
    </row>
    <row r="86" spans="1:13" x14ac:dyDescent="0.25">
      <c r="A86" t="s">
        <v>971</v>
      </c>
      <c r="B86" s="200">
        <v>7497.6105269489717</v>
      </c>
      <c r="C86" s="200">
        <v>0.49664716889520388</v>
      </c>
      <c r="D86" s="200">
        <v>1596.4270592986252</v>
      </c>
      <c r="E86" s="200">
        <v>2950.1894673804477</v>
      </c>
      <c r="F86" s="200">
        <v>57223.900406707675</v>
      </c>
      <c r="G86" s="200">
        <v>2254.8689445814853</v>
      </c>
      <c r="H86" s="200">
        <v>50.17490931313975</v>
      </c>
      <c r="I86" s="200">
        <v>3.0719580441658088</v>
      </c>
      <c r="J86" s="200">
        <v>2147.3324645271209</v>
      </c>
      <c r="K86" s="200">
        <v>15.305061481198928</v>
      </c>
      <c r="L86" s="200">
        <v>107.13226926231484</v>
      </c>
      <c r="M86" s="200">
        <v>0.60767648636181382</v>
      </c>
    </row>
    <row r="87" spans="1:13" x14ac:dyDescent="0.25">
      <c r="A87" t="s">
        <v>972</v>
      </c>
      <c r="B87" s="200">
        <v>6432.7464273351197</v>
      </c>
      <c r="C87" s="200">
        <v>1.0396510230651557</v>
      </c>
      <c r="D87" s="200">
        <v>1669.6653318853012</v>
      </c>
      <c r="E87" s="200">
        <v>3923.5625270365149</v>
      </c>
      <c r="F87" s="200">
        <v>59198.321297589988</v>
      </c>
      <c r="G87" s="200">
        <v>2592.7307787205978</v>
      </c>
      <c r="H87" s="200">
        <v>64.725744581495604</v>
      </c>
      <c r="I87" s="200">
        <v>4.3517033483297745</v>
      </c>
      <c r="J87" s="200">
        <v>2336.3687048702714</v>
      </c>
      <c r="K87" s="200">
        <v>16.730719142052013</v>
      </c>
      <c r="L87" s="200">
        <v>134.24080357206174</v>
      </c>
      <c r="M87" s="200">
        <v>0.667093700389227</v>
      </c>
    </row>
    <row r="88" spans="1:13" x14ac:dyDescent="0.25">
      <c r="A88" t="s">
        <v>973</v>
      </c>
      <c r="B88" s="200">
        <v>5558.5505713937127</v>
      </c>
      <c r="C88" s="200">
        <v>1.0040954080804805</v>
      </c>
      <c r="D88" s="200">
        <v>1274.4419625291321</v>
      </c>
      <c r="E88" s="200">
        <v>4329.5183107631092</v>
      </c>
      <c r="F88" s="200">
        <v>34222.126378342691</v>
      </c>
      <c r="G88" s="200">
        <v>1964.8629825889477</v>
      </c>
      <c r="H88" s="200">
        <v>60.461164115903465</v>
      </c>
      <c r="I88" s="200">
        <v>3.5550303092048283</v>
      </c>
      <c r="J88" s="200">
        <v>2144.431875625924</v>
      </c>
      <c r="K88" s="200">
        <v>23.470433530040424</v>
      </c>
      <c r="L88" s="200">
        <v>98.281508886833478</v>
      </c>
      <c r="M88" s="200">
        <v>0.57157855036023408</v>
      </c>
    </row>
    <row r="89" spans="1:13" x14ac:dyDescent="0.25">
      <c r="A89" t="s">
        <v>974</v>
      </c>
      <c r="B89" s="200">
        <v>5761.3680535917456</v>
      </c>
      <c r="C89" s="200">
        <v>1.0245608909239206</v>
      </c>
      <c r="D89" s="200">
        <v>1462.7799683832829</v>
      </c>
      <c r="E89" s="200">
        <v>5055.7722573344618</v>
      </c>
      <c r="F89" s="200">
        <v>15687.097262454086</v>
      </c>
      <c r="G89" s="200">
        <v>3924.9268356885914</v>
      </c>
      <c r="H89" s="200">
        <v>73.861349993599077</v>
      </c>
      <c r="I89" s="200">
        <v>7.2747084032627916</v>
      </c>
      <c r="J89" s="200">
        <v>1275.7814137591818</v>
      </c>
      <c r="K89" s="200">
        <v>19.385994148340931</v>
      </c>
      <c r="L89" s="200">
        <v>83.834327043411932</v>
      </c>
      <c r="M89" s="200">
        <v>0.52460883013136905</v>
      </c>
    </row>
    <row r="90" spans="1:13" x14ac:dyDescent="0.25">
      <c r="A90" t="s">
        <v>1025</v>
      </c>
      <c r="B90" s="200">
        <v>5936.6022112925466</v>
      </c>
      <c r="C90" s="200">
        <v>0.61539793387440511</v>
      </c>
      <c r="D90" s="200">
        <v>1368.7571166435939</v>
      </c>
      <c r="E90" s="200">
        <v>3407.6899326446642</v>
      </c>
      <c r="F90" s="200">
        <v>61882.441361394463</v>
      </c>
      <c r="G90" s="200">
        <v>2500.2434967563222</v>
      </c>
      <c r="H90" s="200">
        <v>70.206460318738195</v>
      </c>
      <c r="I90" s="200">
        <v>4.6787408005571649</v>
      </c>
      <c r="J90" s="200">
        <v>2470.1228461658566</v>
      </c>
      <c r="K90" s="200">
        <v>16.37945427579799</v>
      </c>
      <c r="L90" s="200">
        <v>88.906223240410455</v>
      </c>
      <c r="M90" s="200">
        <v>0.42505951055098484</v>
      </c>
    </row>
    <row r="91" spans="1:13" x14ac:dyDescent="0.25">
      <c r="A91" t="s">
        <v>1026</v>
      </c>
      <c r="B91" s="200">
        <v>6776.9734434096545</v>
      </c>
      <c r="C91" s="200">
        <v>1.6250898217472938</v>
      </c>
      <c r="D91" s="200">
        <v>1860.472691736943</v>
      </c>
      <c r="E91" s="200">
        <v>2861.2678903793076</v>
      </c>
      <c r="F91" s="200">
        <v>84398.0627593237</v>
      </c>
      <c r="G91" s="200">
        <v>2685.9233625319921</v>
      </c>
      <c r="H91" s="200">
        <v>51.048868359877979</v>
      </c>
      <c r="I91" s="200">
        <v>6.4212943085644421</v>
      </c>
      <c r="J91" s="200">
        <v>2587.6102818446275</v>
      </c>
      <c r="K91" s="200">
        <v>15.041255385105575</v>
      </c>
      <c r="L91" s="200">
        <v>129.8685455733677</v>
      </c>
      <c r="M91" s="200">
        <v>0.58351419867787557</v>
      </c>
    </row>
    <row r="92" spans="1:13" x14ac:dyDescent="0.25">
      <c r="A92" t="s">
        <v>1027</v>
      </c>
      <c r="B92" s="201">
        <v>6523.3848833170823</v>
      </c>
      <c r="C92" s="201">
        <v>1.3162004448165436</v>
      </c>
      <c r="D92" s="201">
        <v>1869.2400394819742</v>
      </c>
      <c r="E92" s="201">
        <v>3653.8565627441253</v>
      </c>
      <c r="F92" s="201">
        <v>80104.738116989931</v>
      </c>
      <c r="G92" s="201">
        <v>3123.285059927819</v>
      </c>
      <c r="H92" s="201">
        <v>67.072179892997283</v>
      </c>
      <c r="I92" s="201">
        <v>6.4575652014535008</v>
      </c>
      <c r="J92" s="201">
        <v>3282.1089404779127</v>
      </c>
      <c r="K92" s="201">
        <v>16.691900573942473</v>
      </c>
      <c r="L92" s="201">
        <v>131.03079012415472</v>
      </c>
      <c r="M92" s="200">
        <v>0.80664979716676233</v>
      </c>
    </row>
    <row r="93" spans="1:13" x14ac:dyDescent="0.25">
      <c r="A93" t="s">
        <v>1028</v>
      </c>
      <c r="B93" s="200">
        <v>8063.3033782005141</v>
      </c>
      <c r="C93" s="200">
        <v>1.7314233897095632</v>
      </c>
      <c r="D93" s="200">
        <v>2107.8987204176919</v>
      </c>
      <c r="E93" s="200">
        <v>3130.6836168911777</v>
      </c>
      <c r="F93" s="200">
        <v>96569.371859127597</v>
      </c>
      <c r="G93" s="200">
        <v>2735.0863290069256</v>
      </c>
      <c r="H93" s="200">
        <v>58.942627957763428</v>
      </c>
      <c r="I93" s="200">
        <v>8.1083162842955172</v>
      </c>
      <c r="J93" s="200">
        <v>3237.1420840960004</v>
      </c>
      <c r="K93" s="200">
        <v>14.962022108407742</v>
      </c>
      <c r="L93" s="200">
        <v>158.90186994945998</v>
      </c>
      <c r="M93" s="200">
        <v>1.2276119811678059</v>
      </c>
    </row>
    <row r="94" spans="1:13" x14ac:dyDescent="0.25">
      <c r="A94" t="s">
        <v>1029</v>
      </c>
      <c r="B94" s="201">
        <v>5629.7717888195475</v>
      </c>
      <c r="C94" s="201">
        <v>0.86188388658333615</v>
      </c>
      <c r="D94" s="201">
        <v>1625.5332666565619</v>
      </c>
      <c r="E94" s="201">
        <v>1760.7269757225868</v>
      </c>
      <c r="F94" s="201">
        <v>68346.97483674009</v>
      </c>
      <c r="G94" s="201">
        <v>2145.6055852883715</v>
      </c>
      <c r="H94" s="201">
        <v>38.261592815298194</v>
      </c>
      <c r="I94" s="201">
        <v>2.8154549695150637</v>
      </c>
      <c r="J94" s="201">
        <v>2657.9223520018427</v>
      </c>
      <c r="K94" s="201">
        <v>10.573149938447447</v>
      </c>
      <c r="L94" s="201">
        <v>104.96243349434383</v>
      </c>
      <c r="M94" s="200">
        <v>0.69560504135496393</v>
      </c>
    </row>
    <row r="95" spans="1:13" x14ac:dyDescent="0.25">
      <c r="A95" t="s">
        <v>1035</v>
      </c>
      <c r="B95" s="201">
        <v>5747.5069956446359</v>
      </c>
      <c r="C95" s="201">
        <v>0.13754954443025352</v>
      </c>
      <c r="D95" s="201">
        <v>1159.243972959837</v>
      </c>
      <c r="E95" s="201">
        <v>1806.1009068480132</v>
      </c>
      <c r="F95" s="201">
        <v>62609.559243366064</v>
      </c>
      <c r="G95" s="201">
        <v>2054.8231584759301</v>
      </c>
      <c r="H95" s="201">
        <v>37.53768873652276</v>
      </c>
      <c r="I95" s="201">
        <v>3.6932969300185943</v>
      </c>
      <c r="J95" s="201">
        <v>2808.6458657570452</v>
      </c>
      <c r="K95" s="201">
        <v>8.3869960589814081</v>
      </c>
      <c r="L95" s="201">
        <v>119.8410119241057</v>
      </c>
      <c r="M95" s="200">
        <v>0.74968752430635888</v>
      </c>
    </row>
    <row r="96" spans="1:13" x14ac:dyDescent="0.25">
      <c r="A96" t="s">
        <v>1036</v>
      </c>
      <c r="B96" s="200">
        <v>7226.6866077106433</v>
      </c>
      <c r="C96" s="200">
        <v>1.5085424545103274</v>
      </c>
      <c r="D96" s="200">
        <v>1162.0594087615823</v>
      </c>
      <c r="E96" s="200">
        <v>2280.6499137607539</v>
      </c>
      <c r="F96" s="200">
        <v>92619.026852385854</v>
      </c>
      <c r="G96" s="200">
        <v>2211.5074953833464</v>
      </c>
      <c r="H96" s="200">
        <v>38.823444459522115</v>
      </c>
      <c r="I96" s="200">
        <v>2.5019798464859844</v>
      </c>
      <c r="J96" s="200">
        <v>3314.6914858012192</v>
      </c>
      <c r="K96" s="200">
        <v>17.474097860696993</v>
      </c>
      <c r="L96" s="200">
        <v>105.17394378604786</v>
      </c>
      <c r="M96" s="200">
        <v>0.56802656338462143</v>
      </c>
    </row>
    <row r="97" spans="1:13" x14ac:dyDescent="0.25">
      <c r="A97" t="s">
        <v>1037</v>
      </c>
      <c r="B97" s="200">
        <v>5613.9567347229022</v>
      </c>
      <c r="C97" s="200">
        <v>0.62258936485122418</v>
      </c>
      <c r="D97" s="200">
        <v>879.25532295764913</v>
      </c>
      <c r="E97" s="200">
        <v>2656.3195304834403</v>
      </c>
      <c r="F97" s="200">
        <v>42257.878372487197</v>
      </c>
      <c r="G97" s="200">
        <v>1775.4288016075679</v>
      </c>
      <c r="H97" s="200">
        <v>44.903918300646779</v>
      </c>
      <c r="I97" s="200">
        <v>3.2778185514631359</v>
      </c>
      <c r="J97" s="200">
        <v>2678.2431749679358</v>
      </c>
      <c r="K97" s="200">
        <v>12.794993483887103</v>
      </c>
      <c r="L97" s="200">
        <v>71.723423988636966</v>
      </c>
      <c r="M97" s="200">
        <v>0.72051808339822165</v>
      </c>
    </row>
    <row r="98" spans="1:13" x14ac:dyDescent="0.25">
      <c r="A98" t="s">
        <v>1038</v>
      </c>
      <c r="B98" s="200">
        <v>7287.9493418730608</v>
      </c>
      <c r="C98" s="200">
        <v>1.4804655659762551</v>
      </c>
      <c r="D98" s="200">
        <v>2034.3290174750848</v>
      </c>
      <c r="E98" s="200">
        <v>3699.6418990504922</v>
      </c>
      <c r="F98" s="200">
        <v>89161.486809367576</v>
      </c>
      <c r="G98" s="200">
        <v>2973.7472573676309</v>
      </c>
      <c r="H98" s="200">
        <v>65.011298766754393</v>
      </c>
      <c r="I98" s="200">
        <v>8.4821143456898618</v>
      </c>
      <c r="J98" s="200">
        <v>3261.499428059632</v>
      </c>
      <c r="K98" s="200">
        <v>15.540565891370678</v>
      </c>
      <c r="L98" s="200">
        <v>136.0157274791421</v>
      </c>
      <c r="M98" s="200">
        <v>1.0508708070922392</v>
      </c>
    </row>
    <row r="99" spans="1:13" x14ac:dyDescent="0.25">
      <c r="A99" t="s">
        <v>1039</v>
      </c>
      <c r="B99" s="200">
        <v>5800.6967885368795</v>
      </c>
      <c r="C99" s="200">
        <v>0.36478821398612771</v>
      </c>
      <c r="D99" s="200">
        <v>1391.4034806378017</v>
      </c>
      <c r="E99" s="200">
        <v>2084.991676135528</v>
      </c>
      <c r="F99" s="200">
        <v>57660.772180565044</v>
      </c>
      <c r="G99" s="200">
        <v>1947.5403411645104</v>
      </c>
      <c r="H99" s="200">
        <v>37.998082670088074</v>
      </c>
      <c r="I99" s="200">
        <v>3.5037356836632112</v>
      </c>
      <c r="J99" s="200">
        <v>2514.2292864521664</v>
      </c>
      <c r="K99" s="200">
        <v>10.962784600658035</v>
      </c>
      <c r="L99" s="200">
        <v>111.55099697110731</v>
      </c>
      <c r="M99" s="200">
        <v>0.73339856536613701</v>
      </c>
    </row>
    <row r="100" spans="1:13" x14ac:dyDescent="0.25">
      <c r="A100" t="s">
        <v>1043</v>
      </c>
      <c r="B100" s="200">
        <v>6082.4842768047874</v>
      </c>
      <c r="C100" s="200">
        <v>1.5133123669717765</v>
      </c>
      <c r="D100" s="200">
        <v>1449.5139644406029</v>
      </c>
      <c r="E100" s="200">
        <v>5382.483237502689</v>
      </c>
      <c r="F100" s="200">
        <v>49734.100936612609</v>
      </c>
      <c r="G100" s="200">
        <v>1946.1415148951328</v>
      </c>
      <c r="H100" s="200">
        <v>70.049869763403507</v>
      </c>
      <c r="I100" s="200">
        <v>5.3053094295636845</v>
      </c>
      <c r="J100" s="200">
        <v>2346.5535959245158</v>
      </c>
      <c r="K100" s="200">
        <v>19.434984160477999</v>
      </c>
      <c r="L100" s="200">
        <v>75.307660748973248</v>
      </c>
      <c r="M100" s="200">
        <v>0.40979358718004871</v>
      </c>
    </row>
    <row r="101" spans="1:13" x14ac:dyDescent="0.25">
      <c r="A101" t="s">
        <v>1044</v>
      </c>
      <c r="B101" s="200">
        <v>8255.8661215784305</v>
      </c>
      <c r="C101" s="200">
        <v>1.8496197224089486</v>
      </c>
      <c r="D101" s="200">
        <v>1957.7859012872946</v>
      </c>
      <c r="E101" s="200">
        <v>7890.0424781369538</v>
      </c>
      <c r="F101" s="200">
        <v>83882.81196964324</v>
      </c>
      <c r="G101" s="200">
        <v>3527.9830495576143</v>
      </c>
      <c r="H101" s="200">
        <v>101.50096003692278</v>
      </c>
      <c r="I101" s="200">
        <v>8.0340213446015483</v>
      </c>
      <c r="J101" s="200">
        <v>3519.5174736402259</v>
      </c>
      <c r="K101" s="200">
        <v>24.809728113477938</v>
      </c>
      <c r="L101" s="200">
        <v>172.37786531089534</v>
      </c>
      <c r="M101" s="200">
        <v>0.87630979947599086</v>
      </c>
    </row>
    <row r="102" spans="1:13" x14ac:dyDescent="0.25">
      <c r="A102" t="s">
        <v>1045</v>
      </c>
      <c r="B102" s="200">
        <v>13332.818197839142</v>
      </c>
      <c r="C102" s="200">
        <v>1.4579119115870705</v>
      </c>
      <c r="D102" s="200">
        <v>1086.5157614417537</v>
      </c>
      <c r="E102" s="200">
        <v>5505.9852812185782</v>
      </c>
      <c r="F102" s="200">
        <v>44533.775723561135</v>
      </c>
      <c r="G102" s="200">
        <v>3832.4165194717807</v>
      </c>
      <c r="H102" s="200">
        <v>76.929296473292609</v>
      </c>
      <c r="I102" s="200">
        <v>4.3424515647020874</v>
      </c>
      <c r="J102" s="200">
        <v>3533.9384594189305</v>
      </c>
      <c r="K102" s="200">
        <v>27.795899612265021</v>
      </c>
      <c r="L102" s="200">
        <v>75.015596052518276</v>
      </c>
      <c r="M102" s="200">
        <v>0.60013431544788831</v>
      </c>
    </row>
    <row r="103" spans="1:13" x14ac:dyDescent="0.25">
      <c r="A103" t="s">
        <v>1046</v>
      </c>
      <c r="B103" s="200">
        <v>7407.6961945023659</v>
      </c>
      <c r="C103" s="200">
        <v>0.62247784118964766</v>
      </c>
      <c r="D103" s="200">
        <v>1689.4072783323884</v>
      </c>
      <c r="E103" s="200">
        <v>2321.1485750107313</v>
      </c>
      <c r="F103" s="200">
        <v>83124.14488361741</v>
      </c>
      <c r="G103" s="200">
        <v>3265.7719396019897</v>
      </c>
      <c r="H103" s="200">
        <v>36.268549010528439</v>
      </c>
      <c r="I103" s="200">
        <v>3.2794659794552419</v>
      </c>
      <c r="J103" s="200">
        <v>3604.4198167147047</v>
      </c>
      <c r="K103" s="200">
        <v>10.872654972996649</v>
      </c>
      <c r="L103" s="200">
        <v>98.664722447974668</v>
      </c>
      <c r="M103" s="200">
        <v>1.0205268404588743</v>
      </c>
    </row>
    <row r="104" spans="1:13" x14ac:dyDescent="0.25">
      <c r="A104" t="s">
        <v>1047</v>
      </c>
      <c r="B104" s="200">
        <v>688.42678044698607</v>
      </c>
      <c r="C104" s="200">
        <v>0.11464968152866242</v>
      </c>
      <c r="D104" s="200">
        <v>175.99036236551447</v>
      </c>
      <c r="E104" s="200">
        <v>423.1227674045777</v>
      </c>
      <c r="F104" s="200">
        <v>7787.1232390202731</v>
      </c>
      <c r="G104" s="200">
        <v>245.82859730238789</v>
      </c>
      <c r="H104" s="200">
        <v>5.4157405121992932</v>
      </c>
      <c r="I104" s="200">
        <v>0.66195414601155889</v>
      </c>
      <c r="J104" s="200">
        <v>306.17264109809366</v>
      </c>
      <c r="K104" s="200">
        <v>1.3328084624261654</v>
      </c>
      <c r="L104" s="200">
        <v>12.4347090604664</v>
      </c>
      <c r="M104" s="200">
        <v>7.2366667421465844E-2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O113"/>
  <sheetViews>
    <sheetView workbookViewId="0">
      <selection activeCell="O36" sqref="O36"/>
    </sheetView>
  </sheetViews>
  <sheetFormatPr defaultRowHeight="15" x14ac:dyDescent="0.25"/>
  <cols>
    <col min="1" max="1" width="16.28515625" bestFit="1" customWidth="1"/>
    <col min="3" max="3" width="10.7109375" bestFit="1" customWidth="1"/>
    <col min="5" max="5" width="10.7109375" bestFit="1" customWidth="1"/>
    <col min="7" max="7" width="10.7109375" bestFit="1" customWidth="1"/>
    <col min="9" max="9" width="10.7109375" bestFit="1" customWidth="1"/>
    <col min="13" max="13" width="11.140625" bestFit="1" customWidth="1"/>
    <col min="14" max="14" width="10.7109375" bestFit="1" customWidth="1"/>
    <col min="15" max="15" width="16.85546875" bestFit="1" customWidth="1"/>
  </cols>
  <sheetData>
    <row r="1" spans="1:15" ht="15.75" thickBot="1" x14ac:dyDescent="0.3">
      <c r="A1" s="130" t="s">
        <v>416</v>
      </c>
      <c r="B1" s="131" t="s">
        <v>1264</v>
      </c>
      <c r="C1" s="132">
        <v>41753</v>
      </c>
      <c r="D1" s="61"/>
      <c r="E1" s="132">
        <v>41771</v>
      </c>
      <c r="F1" s="61"/>
      <c r="G1" s="132">
        <v>41782</v>
      </c>
      <c r="H1" s="61"/>
      <c r="I1" s="132">
        <v>41794</v>
      </c>
      <c r="J1" s="61"/>
      <c r="M1" s="87"/>
      <c r="N1" s="25"/>
      <c r="O1" s="184"/>
    </row>
    <row r="2" spans="1:15" x14ac:dyDescent="0.25">
      <c r="A2" s="47"/>
      <c r="B2" s="47"/>
      <c r="C2" s="47" t="s">
        <v>329</v>
      </c>
      <c r="D2" s="47" t="s">
        <v>1265</v>
      </c>
      <c r="E2" s="47" t="s">
        <v>329</v>
      </c>
      <c r="F2" s="47" t="s">
        <v>1265</v>
      </c>
      <c r="G2" s="47" t="s">
        <v>329</v>
      </c>
      <c r="H2" s="47" t="s">
        <v>1265</v>
      </c>
      <c r="I2" s="47" t="s">
        <v>329</v>
      </c>
      <c r="J2" s="47" t="s">
        <v>1265</v>
      </c>
      <c r="M2" s="25"/>
      <c r="N2" s="25"/>
      <c r="O2" s="25"/>
    </row>
    <row r="3" spans="1:15" x14ac:dyDescent="0.25">
      <c r="A3" s="187" t="s">
        <v>3</v>
      </c>
      <c r="B3" s="47">
        <v>4</v>
      </c>
      <c r="C3" s="47"/>
      <c r="D3" s="47"/>
      <c r="E3" s="47">
        <v>6.4</v>
      </c>
      <c r="F3" s="47">
        <v>265</v>
      </c>
      <c r="G3" s="47">
        <v>6.65</v>
      </c>
      <c r="H3" s="47">
        <v>434</v>
      </c>
      <c r="I3" s="96"/>
      <c r="J3" s="96"/>
      <c r="M3" s="25"/>
      <c r="N3" s="25"/>
      <c r="O3" s="25"/>
    </row>
    <row r="4" spans="1:15" x14ac:dyDescent="0.25">
      <c r="A4" s="188"/>
      <c r="B4" s="96">
        <v>5</v>
      </c>
      <c r="C4" s="96">
        <v>6.71</v>
      </c>
      <c r="D4" s="96">
        <v>296</v>
      </c>
      <c r="E4" s="96">
        <v>6.04</v>
      </c>
      <c r="F4" s="96">
        <v>263</v>
      </c>
      <c r="G4" s="96">
        <v>6.61</v>
      </c>
      <c r="H4" s="96">
        <v>433</v>
      </c>
      <c r="I4" s="96">
        <v>6.6</v>
      </c>
      <c r="J4" s="96">
        <v>493</v>
      </c>
      <c r="M4" s="25"/>
      <c r="N4" s="25"/>
      <c r="O4" s="25"/>
    </row>
    <row r="5" spans="1:15" x14ac:dyDescent="0.25">
      <c r="A5" s="189"/>
      <c r="B5" s="96">
        <v>3</v>
      </c>
      <c r="C5" s="96">
        <v>7.13</v>
      </c>
      <c r="D5" s="96">
        <v>349</v>
      </c>
      <c r="E5" s="96">
        <v>5.85</v>
      </c>
      <c r="F5" s="96">
        <v>264</v>
      </c>
      <c r="G5" s="96">
        <v>6.5</v>
      </c>
      <c r="H5" s="96">
        <v>431</v>
      </c>
      <c r="I5" s="96">
        <v>7.18</v>
      </c>
      <c r="J5" s="96">
        <v>482</v>
      </c>
      <c r="M5" s="25"/>
      <c r="N5" s="25"/>
      <c r="O5" s="25"/>
    </row>
    <row r="6" spans="1:15" x14ac:dyDescent="0.25">
      <c r="A6" s="187" t="s">
        <v>421</v>
      </c>
      <c r="B6" s="96">
        <v>1</v>
      </c>
      <c r="C6" s="96"/>
      <c r="D6" s="96"/>
      <c r="E6" s="96">
        <v>6.89</v>
      </c>
      <c r="F6" s="96">
        <v>263</v>
      </c>
      <c r="G6" s="96">
        <v>7.15</v>
      </c>
      <c r="H6" s="96">
        <v>433</v>
      </c>
      <c r="I6" s="96">
        <v>7.47</v>
      </c>
      <c r="J6" s="96">
        <v>1220</v>
      </c>
      <c r="M6" s="25"/>
      <c r="N6" s="25"/>
      <c r="O6" s="25"/>
    </row>
    <row r="7" spans="1:15" x14ac:dyDescent="0.25">
      <c r="A7" s="188"/>
      <c r="B7" s="96">
        <v>2</v>
      </c>
      <c r="C7" s="96"/>
      <c r="D7" s="96"/>
      <c r="E7" s="96">
        <v>6.74</v>
      </c>
      <c r="F7" s="96">
        <v>226</v>
      </c>
      <c r="G7" s="96">
        <v>7.28</v>
      </c>
      <c r="H7" s="96">
        <v>432</v>
      </c>
      <c r="I7" s="96">
        <v>7.62</v>
      </c>
      <c r="J7" s="96">
        <v>442</v>
      </c>
      <c r="M7" s="25"/>
      <c r="N7" s="25"/>
      <c r="O7" s="25"/>
    </row>
    <row r="8" spans="1:15" x14ac:dyDescent="0.25">
      <c r="A8" s="189"/>
      <c r="B8" s="96">
        <v>3</v>
      </c>
      <c r="C8" s="96"/>
      <c r="D8" s="96"/>
      <c r="E8" s="96">
        <v>7.35</v>
      </c>
      <c r="F8" s="96">
        <v>229</v>
      </c>
      <c r="G8" s="96">
        <v>7.22</v>
      </c>
      <c r="H8" s="96">
        <v>431</v>
      </c>
      <c r="I8" s="96">
        <v>7.35</v>
      </c>
      <c r="J8" s="96">
        <v>443</v>
      </c>
      <c r="M8" s="25"/>
      <c r="N8" s="25"/>
      <c r="O8" s="25"/>
    </row>
    <row r="9" spans="1:15" x14ac:dyDescent="0.25">
      <c r="A9" s="187" t="s">
        <v>422</v>
      </c>
      <c r="B9" s="96">
        <v>1</v>
      </c>
      <c r="C9" s="96">
        <v>7.49</v>
      </c>
      <c r="D9" s="96">
        <v>232</v>
      </c>
      <c r="E9" s="96">
        <v>6.8</v>
      </c>
      <c r="F9" s="96">
        <v>295</v>
      </c>
      <c r="G9" s="96">
        <v>7.45</v>
      </c>
      <c r="H9" s="96">
        <v>430</v>
      </c>
      <c r="I9" s="96">
        <v>7.55</v>
      </c>
      <c r="J9" s="96">
        <v>486</v>
      </c>
      <c r="M9" s="25"/>
      <c r="N9" s="25"/>
      <c r="O9" s="25"/>
    </row>
    <row r="10" spans="1:15" x14ac:dyDescent="0.25">
      <c r="A10" s="188"/>
      <c r="B10" s="96">
        <v>2</v>
      </c>
      <c r="C10" s="96">
        <v>6.94</v>
      </c>
      <c r="D10" s="96">
        <v>226</v>
      </c>
      <c r="E10" s="96">
        <v>6.72</v>
      </c>
      <c r="F10" s="96">
        <v>285</v>
      </c>
      <c r="G10" s="96">
        <v>7.39</v>
      </c>
      <c r="H10" s="96">
        <v>428</v>
      </c>
      <c r="I10" s="96">
        <v>7.83</v>
      </c>
      <c r="J10" s="96">
        <v>453</v>
      </c>
      <c r="M10" s="25"/>
      <c r="N10" s="25"/>
      <c r="O10" s="25"/>
    </row>
    <row r="11" spans="1:15" x14ac:dyDescent="0.25">
      <c r="A11" s="189"/>
      <c r="B11" s="96">
        <v>4</v>
      </c>
      <c r="C11" s="96"/>
      <c r="D11" s="96"/>
      <c r="E11" s="96" t="s">
        <v>1266</v>
      </c>
      <c r="F11" s="96" t="s">
        <v>1266</v>
      </c>
      <c r="G11" s="96">
        <v>7.2</v>
      </c>
      <c r="H11" s="96">
        <v>429</v>
      </c>
      <c r="I11" s="96">
        <v>7.51</v>
      </c>
      <c r="J11" s="96">
        <v>620</v>
      </c>
      <c r="M11" s="25"/>
      <c r="N11" s="25"/>
      <c r="O11" s="25"/>
    </row>
    <row r="12" spans="1:15" x14ac:dyDescent="0.25">
      <c r="A12" s="187" t="s">
        <v>423</v>
      </c>
      <c r="B12" s="96">
        <v>1</v>
      </c>
      <c r="C12" s="96"/>
      <c r="D12" s="96"/>
      <c r="E12" s="96" t="s">
        <v>1266</v>
      </c>
      <c r="F12" s="96" t="s">
        <v>1266</v>
      </c>
      <c r="G12" s="96">
        <v>7.3</v>
      </c>
      <c r="H12" s="96">
        <v>427</v>
      </c>
      <c r="I12" s="96">
        <v>7.41</v>
      </c>
      <c r="J12" s="96">
        <v>637</v>
      </c>
      <c r="M12" s="25"/>
      <c r="N12" s="25"/>
      <c r="O12" s="25"/>
    </row>
    <row r="13" spans="1:15" x14ac:dyDescent="0.25">
      <c r="A13" s="188"/>
      <c r="B13" s="96">
        <v>2</v>
      </c>
      <c r="C13" s="96"/>
      <c r="D13" s="96"/>
      <c r="E13" s="96">
        <v>6.83</v>
      </c>
      <c r="F13" s="96">
        <v>277</v>
      </c>
      <c r="G13" s="96">
        <v>7.28</v>
      </c>
      <c r="H13" s="96">
        <v>426</v>
      </c>
      <c r="I13" s="96">
        <v>7.69</v>
      </c>
      <c r="J13" s="96">
        <v>778</v>
      </c>
      <c r="M13" s="25"/>
      <c r="N13" s="25"/>
      <c r="O13" s="25"/>
    </row>
    <row r="14" spans="1:15" x14ac:dyDescent="0.25">
      <c r="A14" s="189"/>
      <c r="B14" s="96">
        <v>3</v>
      </c>
      <c r="C14" s="96">
        <v>7.09</v>
      </c>
      <c r="D14" s="96">
        <v>310</v>
      </c>
      <c r="E14" s="96">
        <v>6.85</v>
      </c>
      <c r="F14" s="96">
        <v>251</v>
      </c>
      <c r="G14" s="96">
        <v>7.42</v>
      </c>
      <c r="H14" s="96">
        <v>424</v>
      </c>
      <c r="I14" s="96">
        <v>7.28</v>
      </c>
      <c r="J14" s="96">
        <v>1240</v>
      </c>
      <c r="M14" s="25"/>
      <c r="N14" s="25"/>
      <c r="O14" s="25"/>
    </row>
    <row r="15" spans="1:15" x14ac:dyDescent="0.25">
      <c r="A15" s="187" t="s">
        <v>424</v>
      </c>
      <c r="B15" s="96">
        <v>1</v>
      </c>
      <c r="C15" s="96"/>
      <c r="D15" s="96"/>
      <c r="E15" s="96">
        <v>7.55</v>
      </c>
      <c r="F15" s="96">
        <v>233</v>
      </c>
      <c r="G15" s="96">
        <v>7.7</v>
      </c>
      <c r="H15" s="96">
        <v>426</v>
      </c>
      <c r="I15" s="96">
        <v>7.8</v>
      </c>
      <c r="J15" s="96">
        <v>453</v>
      </c>
      <c r="M15" s="25"/>
      <c r="N15" s="25"/>
      <c r="O15" s="25"/>
    </row>
    <row r="16" spans="1:15" x14ac:dyDescent="0.25">
      <c r="A16" s="188"/>
      <c r="B16" s="96">
        <v>2</v>
      </c>
      <c r="C16" s="96"/>
      <c r="D16" s="96"/>
      <c r="E16" s="96">
        <v>7.65</v>
      </c>
      <c r="F16" s="96">
        <v>226</v>
      </c>
      <c r="G16" s="96">
        <v>7.43</v>
      </c>
      <c r="H16" s="96">
        <v>423</v>
      </c>
      <c r="I16" s="96"/>
      <c r="J16" s="96"/>
      <c r="M16" s="25"/>
      <c r="N16" s="25"/>
      <c r="O16" s="25"/>
    </row>
    <row r="17" spans="1:15" x14ac:dyDescent="0.25">
      <c r="A17" s="189"/>
      <c r="B17" s="96">
        <v>3</v>
      </c>
      <c r="C17" s="96">
        <v>7.88</v>
      </c>
      <c r="D17" s="96">
        <v>201</v>
      </c>
      <c r="E17" s="96">
        <v>7.78</v>
      </c>
      <c r="F17" s="96">
        <v>217</v>
      </c>
      <c r="G17" s="96">
        <v>7.63</v>
      </c>
      <c r="H17" s="96">
        <v>427</v>
      </c>
      <c r="I17" s="96">
        <v>7.77</v>
      </c>
      <c r="J17" s="96">
        <v>403</v>
      </c>
      <c r="M17" s="25"/>
      <c r="N17" s="25"/>
      <c r="O17" s="25"/>
    </row>
    <row r="18" spans="1:15" x14ac:dyDescent="0.25">
      <c r="A18" s="187" t="s">
        <v>425</v>
      </c>
      <c r="B18" s="96">
        <v>1</v>
      </c>
      <c r="C18" s="96"/>
      <c r="D18" s="96"/>
      <c r="E18" s="96">
        <v>7.09</v>
      </c>
      <c r="F18" s="96">
        <v>222</v>
      </c>
      <c r="G18" s="96">
        <v>7.58</v>
      </c>
      <c r="H18" s="96">
        <v>421</v>
      </c>
      <c r="I18" s="96"/>
      <c r="J18" s="96"/>
      <c r="M18" s="25"/>
      <c r="N18" s="25"/>
      <c r="O18" s="25"/>
    </row>
    <row r="19" spans="1:15" x14ac:dyDescent="0.25">
      <c r="A19" s="188"/>
      <c r="B19" s="96">
        <v>2</v>
      </c>
      <c r="C19" s="96"/>
      <c r="D19" s="96"/>
      <c r="E19" s="96">
        <v>7.43</v>
      </c>
      <c r="F19" s="96">
        <v>228</v>
      </c>
      <c r="G19" s="96">
        <v>7.81</v>
      </c>
      <c r="H19" s="96">
        <v>420</v>
      </c>
      <c r="I19" s="96">
        <v>7.82</v>
      </c>
      <c r="J19" s="96">
        <v>628</v>
      </c>
      <c r="M19" s="25"/>
      <c r="N19" s="25"/>
      <c r="O19" s="25"/>
    </row>
    <row r="20" spans="1:15" x14ac:dyDescent="0.25">
      <c r="A20" s="189"/>
      <c r="B20" s="96">
        <v>3</v>
      </c>
      <c r="C20" s="96">
        <v>7.53</v>
      </c>
      <c r="D20" s="96">
        <v>218</v>
      </c>
      <c r="E20" s="96">
        <v>7.4</v>
      </c>
      <c r="F20" s="96">
        <v>224</v>
      </c>
      <c r="G20" s="96">
        <v>7.76</v>
      </c>
      <c r="H20" s="96">
        <v>418</v>
      </c>
      <c r="I20" s="96">
        <v>7.58</v>
      </c>
      <c r="J20" s="96">
        <v>1217</v>
      </c>
      <c r="M20" s="25"/>
      <c r="N20" s="25"/>
      <c r="O20" s="25"/>
    </row>
    <row r="21" spans="1:15" x14ac:dyDescent="0.25">
      <c r="A21" s="187" t="s">
        <v>426</v>
      </c>
      <c r="B21" s="96">
        <v>1</v>
      </c>
      <c r="C21" s="96"/>
      <c r="D21" s="96"/>
      <c r="E21" s="96" t="s">
        <v>1266</v>
      </c>
      <c r="F21" s="96" t="s">
        <v>1266</v>
      </c>
      <c r="G21" s="31">
        <v>7.41</v>
      </c>
      <c r="H21" s="96">
        <v>419</v>
      </c>
      <c r="I21" s="96">
        <v>8.14</v>
      </c>
      <c r="J21" s="96">
        <v>439</v>
      </c>
      <c r="M21" s="25"/>
      <c r="N21" s="25"/>
      <c r="O21" s="25"/>
    </row>
    <row r="22" spans="1:15" x14ac:dyDescent="0.25">
      <c r="A22" s="188"/>
      <c r="B22" s="96">
        <v>2</v>
      </c>
      <c r="C22" s="96"/>
      <c r="D22" s="96"/>
      <c r="E22" s="96">
        <v>7.66</v>
      </c>
      <c r="F22" s="96">
        <v>220</v>
      </c>
      <c r="G22" s="96">
        <v>7.68</v>
      </c>
      <c r="H22" s="96">
        <v>417</v>
      </c>
      <c r="I22" s="96">
        <v>7.89</v>
      </c>
      <c r="J22" s="96">
        <v>833</v>
      </c>
      <c r="M22" s="25"/>
      <c r="N22" s="25"/>
      <c r="O22" s="25"/>
    </row>
    <row r="23" spans="1:15" x14ac:dyDescent="0.25">
      <c r="A23" s="189"/>
      <c r="B23" s="96">
        <v>3</v>
      </c>
      <c r="C23" s="96"/>
      <c r="D23" s="96"/>
      <c r="E23" s="96">
        <v>7.58</v>
      </c>
      <c r="F23" s="96">
        <v>220</v>
      </c>
      <c r="G23" s="96">
        <v>7.61</v>
      </c>
      <c r="H23" s="96">
        <v>412</v>
      </c>
      <c r="I23" s="96">
        <v>7.75</v>
      </c>
      <c r="J23" s="96">
        <v>581</v>
      </c>
      <c r="M23" s="25"/>
      <c r="N23" s="25"/>
      <c r="O23" s="25"/>
    </row>
    <row r="24" spans="1:15" x14ac:dyDescent="0.25">
      <c r="A24" s="187" t="s">
        <v>427</v>
      </c>
      <c r="B24" s="96">
        <v>1</v>
      </c>
      <c r="C24" s="96"/>
      <c r="D24" s="96"/>
      <c r="E24" s="96">
        <v>7.74</v>
      </c>
      <c r="F24" s="96">
        <v>231</v>
      </c>
      <c r="G24" s="96">
        <v>7.76</v>
      </c>
      <c r="H24" s="96">
        <v>418</v>
      </c>
      <c r="I24" s="96">
        <v>7.72</v>
      </c>
      <c r="J24" s="96">
        <v>606</v>
      </c>
      <c r="M24" s="25"/>
      <c r="N24" s="25"/>
      <c r="O24" s="25"/>
    </row>
    <row r="25" spans="1:15" x14ac:dyDescent="0.25">
      <c r="A25" s="188"/>
      <c r="B25" s="96">
        <v>2</v>
      </c>
      <c r="C25" s="96"/>
      <c r="D25" s="96"/>
      <c r="E25" s="96" t="s">
        <v>1266</v>
      </c>
      <c r="F25" s="96" t="s">
        <v>1266</v>
      </c>
      <c r="G25" s="96" t="s">
        <v>1267</v>
      </c>
      <c r="H25" s="96">
        <v>420</v>
      </c>
      <c r="I25" s="96">
        <v>7.42</v>
      </c>
      <c r="J25" s="96">
        <v>539</v>
      </c>
      <c r="M25" s="25"/>
      <c r="N25" s="25"/>
      <c r="O25" s="25"/>
    </row>
    <row r="26" spans="1:15" x14ac:dyDescent="0.25">
      <c r="A26" s="189"/>
      <c r="B26" s="96">
        <v>3</v>
      </c>
      <c r="C26" s="96"/>
      <c r="D26" s="96"/>
      <c r="E26" s="96">
        <v>7.39</v>
      </c>
      <c r="F26" s="96">
        <v>245</v>
      </c>
      <c r="G26" s="96">
        <v>6.7</v>
      </c>
      <c r="H26" s="96">
        <v>409</v>
      </c>
      <c r="J26" s="96"/>
      <c r="M26" s="25"/>
      <c r="N26" s="25"/>
      <c r="O26" s="25"/>
    </row>
    <row r="27" spans="1:15" x14ac:dyDescent="0.25">
      <c r="A27" s="187" t="s">
        <v>428</v>
      </c>
      <c r="B27" s="96">
        <v>1</v>
      </c>
      <c r="C27" s="96"/>
      <c r="D27" s="96"/>
      <c r="E27" s="96">
        <v>8.0500000000000007</v>
      </c>
      <c r="F27" s="96">
        <v>223</v>
      </c>
      <c r="G27" s="96">
        <v>7.21</v>
      </c>
      <c r="H27" s="96">
        <v>407</v>
      </c>
      <c r="I27" s="96"/>
      <c r="J27" s="96"/>
      <c r="M27" s="25"/>
      <c r="N27" s="25"/>
      <c r="O27" s="25"/>
    </row>
    <row r="28" spans="1:15" x14ac:dyDescent="0.25">
      <c r="A28" s="188"/>
      <c r="B28" s="96">
        <v>2</v>
      </c>
      <c r="C28" s="96">
        <v>7.4</v>
      </c>
      <c r="D28" s="96">
        <v>231</v>
      </c>
      <c r="E28" s="96">
        <v>7.68</v>
      </c>
      <c r="F28" s="96">
        <v>236</v>
      </c>
      <c r="G28" s="96">
        <v>7.28</v>
      </c>
      <c r="H28" s="96">
        <v>411</v>
      </c>
      <c r="I28" s="96">
        <v>7.47</v>
      </c>
      <c r="J28" s="96">
        <v>1241</v>
      </c>
      <c r="M28" s="25"/>
      <c r="N28" s="25"/>
      <c r="O28" s="25"/>
    </row>
    <row r="29" spans="1:15" x14ac:dyDescent="0.25">
      <c r="A29" s="189"/>
      <c r="B29" s="96">
        <v>3</v>
      </c>
      <c r="C29" s="96"/>
      <c r="D29" s="96"/>
      <c r="E29" s="96" t="s">
        <v>1266</v>
      </c>
      <c r="F29" s="96" t="s">
        <v>1266</v>
      </c>
      <c r="G29" s="96" t="s">
        <v>1267</v>
      </c>
      <c r="H29" s="96"/>
      <c r="I29" s="96">
        <v>7.24</v>
      </c>
      <c r="J29" s="96">
        <v>495</v>
      </c>
      <c r="M29" s="25"/>
      <c r="N29" s="25"/>
      <c r="O29" s="25"/>
    </row>
    <row r="30" spans="1:15" x14ac:dyDescent="0.25">
      <c r="A30" s="187" t="s">
        <v>429</v>
      </c>
      <c r="B30" s="96">
        <v>1</v>
      </c>
      <c r="C30" s="96"/>
      <c r="D30" s="96"/>
      <c r="E30" s="96">
        <v>7.5</v>
      </c>
      <c r="F30" s="96">
        <v>232</v>
      </c>
      <c r="G30" s="96">
        <v>7.45</v>
      </c>
      <c r="H30" s="96">
        <v>405</v>
      </c>
      <c r="I30" s="96"/>
      <c r="J30" s="96"/>
      <c r="M30" s="25"/>
      <c r="N30" s="25"/>
      <c r="O30" s="25"/>
    </row>
    <row r="31" spans="1:15" x14ac:dyDescent="0.25">
      <c r="A31" s="188"/>
      <c r="B31" s="96">
        <v>2</v>
      </c>
      <c r="C31" s="96"/>
      <c r="D31" s="96"/>
      <c r="E31" s="96" t="s">
        <v>1266</v>
      </c>
      <c r="F31" s="96" t="s">
        <v>1266</v>
      </c>
      <c r="G31" s="96" t="s">
        <v>1267</v>
      </c>
      <c r="H31" s="96"/>
      <c r="I31" s="96">
        <v>7.59</v>
      </c>
      <c r="J31" s="96">
        <v>401</v>
      </c>
      <c r="M31" s="25"/>
      <c r="N31" s="25"/>
      <c r="O31" s="25"/>
    </row>
    <row r="32" spans="1:15" x14ac:dyDescent="0.25">
      <c r="A32" s="189"/>
      <c r="B32" s="96">
        <v>3</v>
      </c>
      <c r="C32" s="96"/>
      <c r="D32" s="96"/>
      <c r="E32" s="96">
        <v>8.0299999999999994</v>
      </c>
      <c r="F32" s="96">
        <v>220</v>
      </c>
      <c r="G32" s="96">
        <v>7.43</v>
      </c>
      <c r="H32" s="96">
        <v>408</v>
      </c>
      <c r="I32" s="96">
        <v>7.79</v>
      </c>
      <c r="J32" s="96">
        <v>436</v>
      </c>
      <c r="M32" s="25"/>
      <c r="N32" s="25"/>
      <c r="O32" s="25"/>
    </row>
    <row r="33" spans="1:15" x14ac:dyDescent="0.25">
      <c r="A33" s="187" t="s">
        <v>430</v>
      </c>
      <c r="B33" s="96">
        <v>1</v>
      </c>
      <c r="C33" s="96"/>
      <c r="D33" s="96"/>
      <c r="E33" s="96" t="s">
        <v>1266</v>
      </c>
      <c r="F33" s="96" t="s">
        <v>1266</v>
      </c>
      <c r="G33" s="96"/>
      <c r="H33" s="96"/>
      <c r="I33" s="96">
        <v>7.57</v>
      </c>
      <c r="J33" s="96">
        <v>397</v>
      </c>
      <c r="M33" s="25"/>
      <c r="N33" s="25"/>
      <c r="O33" s="25"/>
    </row>
    <row r="34" spans="1:15" x14ac:dyDescent="0.25">
      <c r="A34" s="188"/>
      <c r="B34" s="96">
        <v>2</v>
      </c>
      <c r="C34" s="96"/>
      <c r="D34" s="96"/>
      <c r="E34" s="96">
        <v>7.93</v>
      </c>
      <c r="F34" s="96">
        <v>221</v>
      </c>
      <c r="G34" s="96">
        <v>7.47</v>
      </c>
      <c r="H34" s="96">
        <v>409</v>
      </c>
      <c r="I34" s="96">
        <v>6.07</v>
      </c>
      <c r="J34" s="96">
        <v>859</v>
      </c>
      <c r="M34" s="25"/>
      <c r="N34" s="25"/>
      <c r="O34" s="25"/>
    </row>
    <row r="35" spans="1:15" x14ac:dyDescent="0.25">
      <c r="A35" s="189"/>
      <c r="B35" s="96">
        <v>3</v>
      </c>
      <c r="C35" s="96"/>
      <c r="D35" s="96"/>
      <c r="E35" s="96">
        <v>7.91</v>
      </c>
      <c r="F35" s="96">
        <v>213</v>
      </c>
      <c r="G35" s="96"/>
      <c r="H35" s="96"/>
      <c r="I35" s="96"/>
      <c r="J35" s="96"/>
      <c r="M35" s="25"/>
      <c r="N35" s="25"/>
      <c r="O35" s="25"/>
    </row>
    <row r="36" spans="1:15" x14ac:dyDescent="0.25">
      <c r="A36" s="187" t="s">
        <v>431</v>
      </c>
      <c r="B36" s="96">
        <v>1</v>
      </c>
      <c r="C36" s="96">
        <v>7.18</v>
      </c>
      <c r="D36" s="96">
        <v>211</v>
      </c>
      <c r="E36" s="96">
        <v>7.43</v>
      </c>
      <c r="F36" s="96">
        <v>217</v>
      </c>
      <c r="G36" s="96">
        <v>7.43</v>
      </c>
      <c r="H36" s="96">
        <v>406</v>
      </c>
      <c r="I36" s="96">
        <v>7.7</v>
      </c>
      <c r="J36" s="96">
        <v>379</v>
      </c>
      <c r="M36" s="25"/>
      <c r="N36" s="25"/>
      <c r="O36" s="25"/>
    </row>
    <row r="37" spans="1:15" x14ac:dyDescent="0.25">
      <c r="A37" s="188"/>
      <c r="B37" s="96">
        <v>2</v>
      </c>
      <c r="C37" s="96"/>
      <c r="D37" s="96"/>
      <c r="E37" s="96">
        <v>7.36</v>
      </c>
      <c r="F37" s="96">
        <v>226</v>
      </c>
      <c r="G37" s="96">
        <v>7.29</v>
      </c>
      <c r="H37" s="96">
        <v>408</v>
      </c>
      <c r="I37" s="96"/>
      <c r="J37" s="96"/>
      <c r="M37" s="25"/>
      <c r="N37" s="25"/>
      <c r="O37" s="25"/>
    </row>
    <row r="38" spans="1:15" x14ac:dyDescent="0.25">
      <c r="A38" s="189"/>
      <c r="B38" s="96">
        <v>3</v>
      </c>
      <c r="C38" s="96">
        <v>7.31</v>
      </c>
      <c r="D38" s="96">
        <v>231</v>
      </c>
      <c r="E38" s="96" t="s">
        <v>1266</v>
      </c>
      <c r="F38" s="96" t="s">
        <v>1266</v>
      </c>
      <c r="G38" s="96"/>
      <c r="H38" s="96"/>
      <c r="I38" s="96">
        <v>7.16</v>
      </c>
      <c r="J38" s="96">
        <v>438</v>
      </c>
      <c r="M38" s="25"/>
      <c r="N38" s="25"/>
      <c r="O38" s="25"/>
    </row>
    <row r="39" spans="1:15" x14ac:dyDescent="0.25">
      <c r="A39" s="187" t="s">
        <v>432</v>
      </c>
      <c r="B39" s="96">
        <v>1</v>
      </c>
      <c r="C39" s="96"/>
      <c r="D39" s="96"/>
      <c r="E39" s="96">
        <v>7.75</v>
      </c>
      <c r="F39" s="96">
        <v>214</v>
      </c>
      <c r="G39" s="96">
        <v>7.28</v>
      </c>
      <c r="H39" s="96">
        <v>405</v>
      </c>
      <c r="I39" s="96">
        <v>7.47</v>
      </c>
      <c r="J39" s="96">
        <v>395</v>
      </c>
      <c r="M39" s="25"/>
      <c r="N39" s="25"/>
      <c r="O39" s="25"/>
    </row>
    <row r="40" spans="1:15" x14ac:dyDescent="0.25">
      <c r="A40" s="188"/>
      <c r="B40" s="96">
        <v>2</v>
      </c>
      <c r="C40" s="96">
        <v>7.37</v>
      </c>
      <c r="D40" s="96">
        <v>224</v>
      </c>
      <c r="E40" s="96">
        <v>7.24</v>
      </c>
      <c r="F40" s="96">
        <v>211</v>
      </c>
      <c r="G40" s="96">
        <v>7.46</v>
      </c>
      <c r="H40" s="96">
        <v>404</v>
      </c>
      <c r="I40" s="96">
        <v>7.76</v>
      </c>
      <c r="J40" s="96">
        <v>434</v>
      </c>
      <c r="M40" s="25"/>
      <c r="N40" s="25"/>
      <c r="O40" s="25"/>
    </row>
    <row r="41" spans="1:15" x14ac:dyDescent="0.25">
      <c r="A41" s="189"/>
      <c r="B41" s="96">
        <v>3</v>
      </c>
      <c r="C41" s="96">
        <v>7.39</v>
      </c>
      <c r="D41" s="96">
        <v>224</v>
      </c>
      <c r="E41" s="96">
        <v>7.27</v>
      </c>
      <c r="F41" s="96">
        <v>208</v>
      </c>
      <c r="G41" s="96">
        <v>7.45</v>
      </c>
      <c r="H41" s="96">
        <v>401</v>
      </c>
      <c r="I41" s="96">
        <v>7.47</v>
      </c>
      <c r="J41" s="96">
        <v>661</v>
      </c>
      <c r="M41" s="25"/>
      <c r="N41" s="25"/>
      <c r="O41" s="25"/>
    </row>
    <row r="42" spans="1:15" x14ac:dyDescent="0.25">
      <c r="A42" s="187" t="s">
        <v>433</v>
      </c>
      <c r="B42" s="96">
        <v>1</v>
      </c>
      <c r="C42" s="96">
        <v>7.22</v>
      </c>
      <c r="D42" s="96">
        <v>219</v>
      </c>
      <c r="E42" s="96">
        <v>7.44</v>
      </c>
      <c r="F42" s="96">
        <v>208</v>
      </c>
      <c r="G42" s="96">
        <v>7.45</v>
      </c>
      <c r="H42" s="96">
        <v>396</v>
      </c>
      <c r="I42" s="96">
        <v>7.68</v>
      </c>
      <c r="J42" s="96">
        <v>835</v>
      </c>
      <c r="M42" s="25"/>
      <c r="N42" s="25"/>
      <c r="O42" s="25"/>
    </row>
    <row r="43" spans="1:15" x14ac:dyDescent="0.25">
      <c r="A43" s="188"/>
      <c r="B43" s="96">
        <v>2</v>
      </c>
      <c r="C43" s="96"/>
      <c r="D43" s="96"/>
      <c r="E43" s="96">
        <v>7.76</v>
      </c>
      <c r="F43" s="96">
        <v>204</v>
      </c>
      <c r="G43" s="96">
        <v>7.46</v>
      </c>
      <c r="H43" s="96">
        <v>397</v>
      </c>
      <c r="I43" s="96">
        <v>7.76</v>
      </c>
      <c r="J43" s="96">
        <v>426</v>
      </c>
      <c r="M43" s="25"/>
      <c r="N43" s="25"/>
      <c r="O43" s="25"/>
    </row>
    <row r="44" spans="1:15" x14ac:dyDescent="0.25">
      <c r="A44" s="189"/>
      <c r="B44" s="96">
        <v>3</v>
      </c>
      <c r="C44" s="96"/>
      <c r="D44" s="96"/>
      <c r="E44" s="96">
        <v>7.75</v>
      </c>
      <c r="F44" s="96">
        <v>213</v>
      </c>
      <c r="G44" s="96">
        <v>7.48</v>
      </c>
      <c r="H44" s="31">
        <v>396</v>
      </c>
      <c r="I44" s="96">
        <v>7.7</v>
      </c>
      <c r="J44" s="96">
        <v>419</v>
      </c>
      <c r="M44" s="25"/>
      <c r="N44" s="25"/>
      <c r="O44" s="25"/>
    </row>
    <row r="45" spans="1:15" x14ac:dyDescent="0.25">
      <c r="A45" s="187" t="s">
        <v>434</v>
      </c>
      <c r="B45" s="96">
        <v>1</v>
      </c>
      <c r="C45" s="96">
        <v>7.31</v>
      </c>
      <c r="D45" s="96">
        <v>221</v>
      </c>
      <c r="E45" s="96">
        <v>7.54</v>
      </c>
      <c r="F45" s="96">
        <v>216</v>
      </c>
      <c r="G45" s="96">
        <v>7.31</v>
      </c>
      <c r="H45" s="96">
        <v>395</v>
      </c>
      <c r="I45" s="96">
        <v>7.85</v>
      </c>
      <c r="J45" s="96">
        <v>462</v>
      </c>
      <c r="M45" s="25"/>
      <c r="N45" s="25"/>
      <c r="O45" s="25"/>
    </row>
    <row r="46" spans="1:15" x14ac:dyDescent="0.25">
      <c r="A46" s="188"/>
      <c r="B46" s="96">
        <v>2</v>
      </c>
      <c r="C46" s="96"/>
      <c r="D46" s="96"/>
      <c r="E46" s="96">
        <v>7.37</v>
      </c>
      <c r="F46" s="96">
        <v>217</v>
      </c>
      <c r="G46" s="96">
        <v>7.3</v>
      </c>
      <c r="H46" s="96">
        <v>391</v>
      </c>
      <c r="I46" s="96"/>
      <c r="J46" s="96"/>
      <c r="M46" s="25"/>
      <c r="N46" s="25"/>
      <c r="O46" s="25"/>
    </row>
    <row r="47" spans="1:15" x14ac:dyDescent="0.25">
      <c r="A47" s="189"/>
      <c r="B47" s="96">
        <v>3</v>
      </c>
      <c r="C47" s="96">
        <v>7.22</v>
      </c>
      <c r="D47" s="96">
        <v>215</v>
      </c>
      <c r="E47" s="96">
        <v>7.43</v>
      </c>
      <c r="F47" s="96">
        <v>211</v>
      </c>
      <c r="G47" s="96"/>
      <c r="H47" s="96"/>
      <c r="I47" s="96">
        <v>7.78</v>
      </c>
      <c r="J47" s="96">
        <v>384</v>
      </c>
      <c r="M47" s="25"/>
      <c r="N47" s="25"/>
      <c r="O47" s="25"/>
    </row>
    <row r="48" spans="1:15" x14ac:dyDescent="0.25">
      <c r="A48" s="187" t="s">
        <v>435</v>
      </c>
      <c r="B48" s="96">
        <v>1</v>
      </c>
      <c r="C48" s="96"/>
      <c r="D48" s="96"/>
      <c r="E48" s="96">
        <v>7.82</v>
      </c>
      <c r="F48" s="96">
        <v>198</v>
      </c>
      <c r="G48" s="96">
        <v>7.47</v>
      </c>
      <c r="H48" s="96">
        <v>392</v>
      </c>
      <c r="J48" s="96"/>
      <c r="M48" s="25"/>
      <c r="N48" s="25"/>
      <c r="O48" s="25"/>
    </row>
    <row r="49" spans="1:15" x14ac:dyDescent="0.25">
      <c r="A49" s="188"/>
      <c r="B49" s="96">
        <v>2</v>
      </c>
      <c r="C49" s="96"/>
      <c r="D49" s="96"/>
      <c r="E49" s="96" t="s">
        <v>1266</v>
      </c>
      <c r="F49" s="96" t="s">
        <v>1266</v>
      </c>
      <c r="G49" s="96"/>
      <c r="H49" s="96"/>
      <c r="I49" s="96"/>
      <c r="J49" s="96"/>
      <c r="M49" s="25"/>
      <c r="N49" s="25"/>
      <c r="O49" s="25"/>
    </row>
    <row r="50" spans="1:15" x14ac:dyDescent="0.25">
      <c r="A50" s="189"/>
      <c r="B50" s="96">
        <v>3</v>
      </c>
      <c r="C50" s="96"/>
      <c r="D50" s="96"/>
      <c r="E50" s="96">
        <v>7.97</v>
      </c>
      <c r="F50" s="96">
        <v>190</v>
      </c>
      <c r="G50" s="96" t="s">
        <v>1267</v>
      </c>
      <c r="H50" s="96">
        <v>401</v>
      </c>
      <c r="I50" s="96">
        <v>7.9</v>
      </c>
      <c r="J50" s="96">
        <v>370</v>
      </c>
      <c r="M50" s="25"/>
      <c r="N50" s="25"/>
      <c r="O50" s="25"/>
    </row>
    <row r="51" spans="1:15" x14ac:dyDescent="0.25">
      <c r="A51" s="187" t="s">
        <v>436</v>
      </c>
      <c r="B51" s="96">
        <v>1</v>
      </c>
      <c r="C51" s="96"/>
      <c r="D51" s="96"/>
      <c r="E51" s="96">
        <v>8.09</v>
      </c>
      <c r="F51" s="96">
        <v>185</v>
      </c>
      <c r="G51" s="96">
        <v>7.05</v>
      </c>
      <c r="H51" s="96">
        <v>386</v>
      </c>
      <c r="I51" s="96">
        <v>7.85</v>
      </c>
      <c r="J51" s="96">
        <v>416</v>
      </c>
      <c r="M51" s="25"/>
      <c r="N51" s="25"/>
      <c r="O51" s="25"/>
    </row>
    <row r="52" spans="1:15" x14ac:dyDescent="0.25">
      <c r="A52" s="188"/>
      <c r="B52" s="96">
        <v>2</v>
      </c>
      <c r="C52" s="96"/>
      <c r="D52" s="96"/>
      <c r="E52" s="96">
        <v>7.97</v>
      </c>
      <c r="F52" s="96">
        <v>191</v>
      </c>
      <c r="G52" s="96">
        <v>7.3</v>
      </c>
      <c r="H52" s="96">
        <v>380</v>
      </c>
      <c r="I52" s="96"/>
      <c r="J52" s="96"/>
      <c r="M52" s="25"/>
      <c r="N52" s="25"/>
      <c r="O52" s="25"/>
    </row>
    <row r="53" spans="1:15" x14ac:dyDescent="0.25">
      <c r="A53" s="189"/>
      <c r="B53" s="96">
        <v>3</v>
      </c>
      <c r="C53" s="96">
        <v>7.2</v>
      </c>
      <c r="D53" s="96"/>
      <c r="E53" s="96">
        <v>7.94</v>
      </c>
      <c r="F53" s="96">
        <v>192</v>
      </c>
      <c r="G53" s="96">
        <v>7.31</v>
      </c>
      <c r="H53" s="96">
        <v>381</v>
      </c>
      <c r="I53" s="96">
        <v>7.7</v>
      </c>
      <c r="J53" s="96">
        <v>417</v>
      </c>
      <c r="M53" s="25"/>
      <c r="N53" s="25"/>
      <c r="O53" s="25"/>
    </row>
    <row r="54" spans="1:15" x14ac:dyDescent="0.25">
      <c r="A54" s="187" t="s">
        <v>437</v>
      </c>
      <c r="B54" s="96">
        <v>1</v>
      </c>
      <c r="C54" s="96"/>
      <c r="D54" s="96"/>
      <c r="E54" s="96">
        <v>7.75</v>
      </c>
      <c r="F54" s="96">
        <v>216</v>
      </c>
      <c r="G54" s="96">
        <v>7.24</v>
      </c>
      <c r="H54" s="96">
        <v>378</v>
      </c>
      <c r="I54" s="96">
        <v>7.58</v>
      </c>
      <c r="J54" s="96">
        <v>526</v>
      </c>
      <c r="M54" s="25"/>
      <c r="N54" s="25"/>
      <c r="O54" s="25"/>
    </row>
    <row r="55" spans="1:15" x14ac:dyDescent="0.25">
      <c r="A55" s="188"/>
      <c r="B55" s="96">
        <v>2</v>
      </c>
      <c r="C55" s="96"/>
      <c r="D55" s="96"/>
      <c r="E55" s="96">
        <v>7.92</v>
      </c>
      <c r="F55" s="96">
        <v>203</v>
      </c>
      <c r="G55" s="96">
        <v>7.57</v>
      </c>
      <c r="H55" s="96">
        <v>373</v>
      </c>
      <c r="I55" s="96">
        <v>7.66</v>
      </c>
      <c r="J55" s="96">
        <v>473</v>
      </c>
      <c r="M55" s="25"/>
      <c r="N55" s="25"/>
      <c r="O55" s="25"/>
    </row>
    <row r="56" spans="1:15" x14ac:dyDescent="0.25">
      <c r="A56" s="189"/>
      <c r="B56" s="96">
        <v>3</v>
      </c>
      <c r="C56" s="96"/>
      <c r="D56" s="96"/>
      <c r="E56" s="96" t="s">
        <v>1266</v>
      </c>
      <c r="F56" s="96" t="s">
        <v>1266</v>
      </c>
      <c r="G56" s="96">
        <v>7.52</v>
      </c>
      <c r="H56" s="96">
        <v>368</v>
      </c>
      <c r="I56" s="96"/>
      <c r="J56" s="96"/>
      <c r="M56" s="25"/>
      <c r="N56" s="25"/>
      <c r="O56" s="25"/>
    </row>
    <row r="57" spans="1:15" x14ac:dyDescent="0.25">
      <c r="A57" s="187" t="s">
        <v>438</v>
      </c>
      <c r="B57" s="96">
        <v>1</v>
      </c>
      <c r="C57" s="96"/>
      <c r="D57" s="96"/>
      <c r="E57" s="96">
        <v>7.84</v>
      </c>
      <c r="F57" s="96">
        <v>203</v>
      </c>
      <c r="G57" s="96">
        <v>7.79</v>
      </c>
      <c r="H57" s="96">
        <v>367</v>
      </c>
      <c r="I57" s="96">
        <v>7.32</v>
      </c>
      <c r="J57" s="96">
        <v>436</v>
      </c>
      <c r="M57" s="25"/>
      <c r="N57" s="25"/>
      <c r="O57" s="25"/>
    </row>
    <row r="58" spans="1:15" x14ac:dyDescent="0.25">
      <c r="A58" s="188"/>
      <c r="B58" s="96">
        <v>2</v>
      </c>
      <c r="C58" s="96"/>
      <c r="D58" s="96"/>
      <c r="E58" s="96">
        <v>7.88</v>
      </c>
      <c r="F58" s="96">
        <v>193</v>
      </c>
      <c r="G58" s="96">
        <v>7.97</v>
      </c>
      <c r="H58" s="96">
        <v>362</v>
      </c>
      <c r="I58" s="96">
        <v>7.77</v>
      </c>
      <c r="J58" s="96">
        <v>413</v>
      </c>
      <c r="M58" s="25"/>
      <c r="N58" s="25"/>
      <c r="O58" s="25"/>
    </row>
    <row r="59" spans="1:15" x14ac:dyDescent="0.25">
      <c r="A59" s="189"/>
      <c r="B59" s="96">
        <v>3</v>
      </c>
      <c r="C59" s="96"/>
      <c r="D59" s="96"/>
      <c r="E59" s="96">
        <v>7.99</v>
      </c>
      <c r="F59" s="96">
        <v>184</v>
      </c>
      <c r="G59" s="96">
        <v>7.7</v>
      </c>
      <c r="H59" s="96">
        <v>354</v>
      </c>
      <c r="I59" s="96"/>
      <c r="J59" s="96"/>
      <c r="M59" s="25"/>
      <c r="N59" s="25"/>
      <c r="O59" s="25"/>
    </row>
    <row r="60" spans="1:15" x14ac:dyDescent="0.25">
      <c r="A60" s="187" t="s">
        <v>439</v>
      </c>
      <c r="B60" s="96">
        <v>1</v>
      </c>
      <c r="C60" s="96"/>
      <c r="D60" s="96"/>
      <c r="E60" s="96">
        <v>7.8</v>
      </c>
      <c r="F60" s="96">
        <v>186</v>
      </c>
      <c r="G60" s="96">
        <v>7.89</v>
      </c>
      <c r="H60" s="96">
        <v>331</v>
      </c>
      <c r="J60" s="96"/>
      <c r="M60" s="25"/>
      <c r="N60" s="25"/>
      <c r="O60" s="25"/>
    </row>
    <row r="61" spans="1:15" x14ac:dyDescent="0.25">
      <c r="A61" s="188"/>
      <c r="B61" s="96">
        <v>2</v>
      </c>
      <c r="C61" s="96"/>
      <c r="D61" s="96"/>
      <c r="E61" s="96">
        <v>7.89</v>
      </c>
      <c r="F61" s="96">
        <v>180</v>
      </c>
      <c r="G61" s="96">
        <v>7.9</v>
      </c>
      <c r="H61" s="96">
        <v>334</v>
      </c>
      <c r="I61" s="96">
        <v>7.72</v>
      </c>
      <c r="J61" s="96">
        <v>487</v>
      </c>
      <c r="M61" s="25"/>
      <c r="N61" s="25"/>
      <c r="O61" s="25"/>
    </row>
    <row r="62" spans="1:15" x14ac:dyDescent="0.25">
      <c r="A62" s="189"/>
      <c r="B62" s="96">
        <v>3</v>
      </c>
      <c r="C62" s="96"/>
      <c r="D62" s="96"/>
      <c r="E62" s="96">
        <v>7.88</v>
      </c>
      <c r="F62" s="96">
        <v>178</v>
      </c>
      <c r="G62" s="96">
        <v>7.75</v>
      </c>
      <c r="H62" s="96">
        <v>328</v>
      </c>
      <c r="I62" s="96">
        <v>7.54</v>
      </c>
      <c r="J62" s="96">
        <v>507</v>
      </c>
      <c r="M62" s="25"/>
      <c r="N62" s="25"/>
      <c r="O62" s="25"/>
    </row>
    <row r="63" spans="1:15" x14ac:dyDescent="0.25">
      <c r="A63" s="187" t="s">
        <v>440</v>
      </c>
      <c r="B63" s="96">
        <v>1</v>
      </c>
      <c r="C63" s="96"/>
      <c r="D63" s="96"/>
      <c r="E63" s="96">
        <v>7.83</v>
      </c>
      <c r="F63" s="96">
        <v>176</v>
      </c>
      <c r="G63" s="96">
        <v>7.8</v>
      </c>
      <c r="H63" s="96">
        <v>320</v>
      </c>
      <c r="I63" s="96">
        <v>7.86</v>
      </c>
      <c r="J63" s="96">
        <v>404</v>
      </c>
      <c r="M63" s="25"/>
      <c r="N63" s="25"/>
      <c r="O63" s="25"/>
    </row>
    <row r="64" spans="1:15" x14ac:dyDescent="0.25">
      <c r="A64" s="188"/>
      <c r="B64" s="96">
        <v>2</v>
      </c>
      <c r="C64" s="96"/>
      <c r="D64" s="96"/>
      <c r="E64" s="96">
        <v>7.98</v>
      </c>
      <c r="F64" s="96">
        <v>178</v>
      </c>
      <c r="G64" s="96">
        <v>8</v>
      </c>
      <c r="H64" s="96">
        <v>313</v>
      </c>
      <c r="I64" s="96">
        <v>7.9</v>
      </c>
      <c r="J64" s="96">
        <v>385</v>
      </c>
      <c r="M64" s="25"/>
      <c r="N64" s="25"/>
      <c r="O64" s="25"/>
    </row>
    <row r="65" spans="1:15" x14ac:dyDescent="0.25">
      <c r="A65" s="189"/>
      <c r="B65" s="96">
        <v>3</v>
      </c>
      <c r="C65" s="96"/>
      <c r="D65" s="96"/>
      <c r="E65" s="96">
        <v>7.89</v>
      </c>
      <c r="F65" s="96">
        <v>182</v>
      </c>
      <c r="G65" s="96">
        <v>7.84</v>
      </c>
      <c r="H65" s="96">
        <v>307</v>
      </c>
      <c r="I65" s="96">
        <v>7.72</v>
      </c>
      <c r="J65" s="96">
        <v>416</v>
      </c>
      <c r="M65" s="25"/>
      <c r="N65" s="25"/>
      <c r="O65" s="25"/>
    </row>
    <row r="66" spans="1:15" x14ac:dyDescent="0.25">
      <c r="M66" s="25"/>
      <c r="N66" s="25"/>
      <c r="O66" s="25"/>
    </row>
    <row r="67" spans="1:15" x14ac:dyDescent="0.25">
      <c r="M67" s="25"/>
      <c r="N67" s="25"/>
      <c r="O67" s="25"/>
    </row>
    <row r="68" spans="1:15" x14ac:dyDescent="0.25">
      <c r="M68" s="25"/>
      <c r="N68" s="25"/>
      <c r="O68" s="25"/>
    </row>
    <row r="69" spans="1:15" x14ac:dyDescent="0.25">
      <c r="M69" s="25"/>
      <c r="N69" s="25"/>
      <c r="O69" s="25"/>
    </row>
    <row r="70" spans="1:15" x14ac:dyDescent="0.25">
      <c r="M70" s="25"/>
      <c r="N70" s="25"/>
      <c r="O70" s="25"/>
    </row>
    <row r="71" spans="1:15" x14ac:dyDescent="0.25">
      <c r="M71" s="25"/>
      <c r="N71" s="25"/>
      <c r="O71" s="25"/>
    </row>
    <row r="72" spans="1:15" x14ac:dyDescent="0.25">
      <c r="M72" s="25"/>
      <c r="N72" s="25"/>
      <c r="O72" s="25"/>
    </row>
    <row r="73" spans="1:15" x14ac:dyDescent="0.25">
      <c r="M73" s="25"/>
      <c r="N73" s="25"/>
      <c r="O73" s="25"/>
    </row>
    <row r="74" spans="1:15" x14ac:dyDescent="0.25">
      <c r="M74" s="25"/>
      <c r="N74" s="25"/>
      <c r="O74" s="25"/>
    </row>
    <row r="75" spans="1:15" x14ac:dyDescent="0.25">
      <c r="M75" s="25"/>
      <c r="N75" s="25"/>
      <c r="O75" s="25"/>
    </row>
    <row r="76" spans="1:15" x14ac:dyDescent="0.25">
      <c r="M76" s="25"/>
      <c r="N76" s="25"/>
      <c r="O76" s="25"/>
    </row>
    <row r="77" spans="1:15" x14ac:dyDescent="0.25">
      <c r="M77" s="25"/>
      <c r="N77" s="25"/>
      <c r="O77" s="25"/>
    </row>
    <row r="78" spans="1:15" x14ac:dyDescent="0.25">
      <c r="M78" s="25"/>
      <c r="N78" s="25"/>
      <c r="O78" s="25"/>
    </row>
    <row r="79" spans="1:15" x14ac:dyDescent="0.25">
      <c r="M79" s="25"/>
      <c r="N79" s="25"/>
      <c r="O79" s="25"/>
    </row>
    <row r="80" spans="1:15" x14ac:dyDescent="0.25">
      <c r="M80" s="25"/>
      <c r="N80" s="25"/>
      <c r="O80" s="25"/>
    </row>
    <row r="81" spans="13:15" x14ac:dyDescent="0.25">
      <c r="M81" s="25"/>
      <c r="N81" s="25"/>
      <c r="O81" s="25"/>
    </row>
    <row r="82" spans="13:15" x14ac:dyDescent="0.25">
      <c r="M82" s="25"/>
      <c r="N82" s="25"/>
      <c r="O82" s="25"/>
    </row>
    <row r="83" spans="13:15" x14ac:dyDescent="0.25">
      <c r="M83" s="25"/>
      <c r="N83" s="25"/>
      <c r="O83" s="25"/>
    </row>
    <row r="84" spans="13:15" x14ac:dyDescent="0.25">
      <c r="M84" s="25"/>
      <c r="N84" s="25"/>
      <c r="O84" s="25"/>
    </row>
    <row r="85" spans="13:15" x14ac:dyDescent="0.25">
      <c r="M85" s="25"/>
      <c r="N85" s="25"/>
      <c r="O85" s="25"/>
    </row>
    <row r="86" spans="13:15" x14ac:dyDescent="0.25">
      <c r="M86" s="25"/>
      <c r="N86" s="25"/>
      <c r="O86" s="25"/>
    </row>
    <row r="87" spans="13:15" x14ac:dyDescent="0.25">
      <c r="M87" s="25"/>
      <c r="N87" s="25"/>
      <c r="O87" s="25"/>
    </row>
    <row r="88" spans="13:15" x14ac:dyDescent="0.25">
      <c r="M88" s="25"/>
      <c r="N88" s="25"/>
      <c r="O88" s="25"/>
    </row>
    <row r="89" spans="13:15" x14ac:dyDescent="0.25">
      <c r="M89" s="25"/>
      <c r="N89" s="25"/>
      <c r="O89" s="25"/>
    </row>
    <row r="90" spans="13:15" x14ac:dyDescent="0.25">
      <c r="M90" s="25"/>
      <c r="N90" s="25"/>
      <c r="O90" s="25"/>
    </row>
    <row r="91" spans="13:15" x14ac:dyDescent="0.25">
      <c r="M91" s="25"/>
      <c r="N91" s="25"/>
      <c r="O91" s="25"/>
    </row>
    <row r="92" spans="13:15" x14ac:dyDescent="0.25">
      <c r="M92" s="25"/>
      <c r="N92" s="25"/>
      <c r="O92" s="25"/>
    </row>
    <row r="93" spans="13:15" x14ac:dyDescent="0.25">
      <c r="M93" s="25"/>
      <c r="N93" s="25"/>
      <c r="O93" s="25"/>
    </row>
    <row r="94" spans="13:15" x14ac:dyDescent="0.25">
      <c r="M94" s="25"/>
      <c r="N94" s="25"/>
      <c r="O94" s="25"/>
    </row>
    <row r="95" spans="13:15" x14ac:dyDescent="0.25">
      <c r="M95" s="25"/>
      <c r="N95" s="25"/>
      <c r="O95" s="25"/>
    </row>
    <row r="96" spans="13:15" x14ac:dyDescent="0.25">
      <c r="M96" s="25"/>
      <c r="N96" s="25"/>
      <c r="O96" s="25"/>
    </row>
    <row r="97" spans="13:15" x14ac:dyDescent="0.25">
      <c r="M97" s="25"/>
      <c r="N97" s="25"/>
      <c r="O97" s="25"/>
    </row>
    <row r="98" spans="13:15" x14ac:dyDescent="0.25">
      <c r="M98" s="25"/>
      <c r="N98" s="25"/>
      <c r="O98" s="25"/>
    </row>
    <row r="99" spans="13:15" x14ac:dyDescent="0.25">
      <c r="M99" s="25"/>
      <c r="N99" s="25"/>
      <c r="O99" s="25"/>
    </row>
    <row r="100" spans="13:15" x14ac:dyDescent="0.25">
      <c r="M100" s="25"/>
      <c r="N100" s="25"/>
      <c r="O100" s="25"/>
    </row>
    <row r="101" spans="13:15" x14ac:dyDescent="0.25">
      <c r="M101" s="25"/>
      <c r="N101" s="25"/>
      <c r="O101" s="25"/>
    </row>
    <row r="102" spans="13:15" x14ac:dyDescent="0.25">
      <c r="M102" s="25"/>
      <c r="N102" s="25"/>
      <c r="O102" s="25"/>
    </row>
    <row r="103" spans="13:15" x14ac:dyDescent="0.25">
      <c r="M103" s="25"/>
      <c r="N103" s="25"/>
      <c r="O103" s="25"/>
    </row>
    <row r="104" spans="13:15" x14ac:dyDescent="0.25">
      <c r="M104" s="25"/>
      <c r="N104" s="25"/>
      <c r="O104" s="25"/>
    </row>
    <row r="105" spans="13:15" x14ac:dyDescent="0.25">
      <c r="M105" s="25"/>
      <c r="N105" s="25"/>
      <c r="O105" s="25"/>
    </row>
    <row r="106" spans="13:15" x14ac:dyDescent="0.25">
      <c r="M106" s="25"/>
      <c r="N106" s="25"/>
      <c r="O106" s="25"/>
    </row>
    <row r="107" spans="13:15" x14ac:dyDescent="0.25">
      <c r="M107" s="25"/>
      <c r="N107" s="25"/>
      <c r="O107" s="25"/>
    </row>
    <row r="108" spans="13:15" x14ac:dyDescent="0.25">
      <c r="M108" s="25"/>
      <c r="N108" s="25"/>
      <c r="O108" s="25"/>
    </row>
    <row r="109" spans="13:15" x14ac:dyDescent="0.25">
      <c r="M109" s="25"/>
      <c r="N109" s="25"/>
      <c r="O109" s="25"/>
    </row>
    <row r="110" spans="13:15" x14ac:dyDescent="0.25">
      <c r="M110" s="25"/>
      <c r="N110" s="25"/>
      <c r="O110" s="25"/>
    </row>
    <row r="111" spans="13:15" x14ac:dyDescent="0.25">
      <c r="M111" s="25"/>
      <c r="N111" s="25"/>
      <c r="O111" s="25"/>
    </row>
    <row r="112" spans="13:15" x14ac:dyDescent="0.25">
      <c r="M112" s="25"/>
      <c r="N112" s="25"/>
      <c r="O112" s="25"/>
    </row>
    <row r="113" spans="13:15" x14ac:dyDescent="0.25">
      <c r="M113" s="25"/>
      <c r="N113" s="25"/>
      <c r="O113" s="25"/>
    </row>
  </sheetData>
  <mergeCells count="21">
    <mergeCell ref="A57:A59"/>
    <mergeCell ref="A60:A62"/>
    <mergeCell ref="A63:A65"/>
    <mergeCell ref="A39:A41"/>
    <mergeCell ref="A42:A44"/>
    <mergeCell ref="A45:A47"/>
    <mergeCell ref="A48:A50"/>
    <mergeCell ref="A51:A53"/>
    <mergeCell ref="A54:A56"/>
    <mergeCell ref="A36:A38"/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K175"/>
  <sheetViews>
    <sheetView tabSelected="1" workbookViewId="0">
      <pane ySplit="1" topLeftCell="A2" activePane="bottomLeft" state="frozen"/>
      <selection pane="bottomLeft" activeCell="U17" sqref="U17"/>
    </sheetView>
  </sheetViews>
  <sheetFormatPr defaultRowHeight="15" x14ac:dyDescent="0.25"/>
  <cols>
    <col min="1" max="1" width="34.42578125" bestFit="1" customWidth="1"/>
    <col min="3" max="4" width="9.28515625" bestFit="1" customWidth="1"/>
    <col min="6" max="6" width="8.140625" bestFit="1" customWidth="1"/>
    <col min="7" max="7" width="9.85546875" bestFit="1" customWidth="1"/>
    <col min="8" max="8" width="10" bestFit="1" customWidth="1"/>
    <col min="9" max="9" width="9" bestFit="1" customWidth="1"/>
    <col min="10" max="10" width="8.140625" bestFit="1" customWidth="1"/>
    <col min="11" max="11" width="9.28515625" bestFit="1" customWidth="1"/>
  </cols>
  <sheetData>
    <row r="1" spans="1:11" x14ac:dyDescent="0.25">
      <c r="A1" s="133" t="s">
        <v>825</v>
      </c>
      <c r="B1" s="134" t="s">
        <v>1268</v>
      </c>
      <c r="C1" s="134" t="s">
        <v>1269</v>
      </c>
      <c r="D1" s="134" t="s">
        <v>1270</v>
      </c>
      <c r="E1" s="134" t="s">
        <v>1271</v>
      </c>
      <c r="F1" s="134" t="s">
        <v>1272</v>
      </c>
      <c r="G1" s="134" t="s">
        <v>1273</v>
      </c>
      <c r="H1" s="134" t="s">
        <v>1274</v>
      </c>
      <c r="I1" s="134" t="s">
        <v>1275</v>
      </c>
      <c r="J1" s="134" t="s">
        <v>1276</v>
      </c>
      <c r="K1" s="134" t="s">
        <v>1277</v>
      </c>
    </row>
    <row r="2" spans="1:11" x14ac:dyDescent="0.25">
      <c r="A2" s="135" t="s">
        <v>1422</v>
      </c>
      <c r="B2" s="136">
        <v>40.057473269128685</v>
      </c>
      <c r="C2" s="164"/>
      <c r="D2" s="136">
        <v>0.47932212405070768</v>
      </c>
      <c r="E2" s="164"/>
      <c r="F2" s="136">
        <v>5.4087791006531045</v>
      </c>
      <c r="G2" s="136">
        <v>7.0414601482854495</v>
      </c>
      <c r="H2" s="164"/>
      <c r="I2" s="164"/>
      <c r="J2" s="136">
        <v>6.2494379777189392E-2</v>
      </c>
      <c r="K2" s="138">
        <v>0.16589907108822252</v>
      </c>
    </row>
    <row r="3" spans="1:11" x14ac:dyDescent="0.25">
      <c r="A3" s="143" t="s">
        <v>1423</v>
      </c>
      <c r="B3" s="144">
        <v>38.421771441571245</v>
      </c>
      <c r="C3" s="165"/>
      <c r="D3" s="144">
        <v>0.48036523743388199</v>
      </c>
      <c r="E3" s="165"/>
      <c r="F3" s="144">
        <v>5.4168413487078526</v>
      </c>
      <c r="G3" s="144">
        <v>6.7100885078776642</v>
      </c>
      <c r="H3" s="165"/>
      <c r="I3" s="165"/>
      <c r="J3" s="144">
        <v>6.7560073937153423E-2</v>
      </c>
      <c r="K3" s="146">
        <v>0.16841844347114598</v>
      </c>
    </row>
    <row r="4" spans="1:11" x14ac:dyDescent="0.25">
      <c r="A4" s="176" t="s">
        <v>1424</v>
      </c>
      <c r="B4" s="177">
        <v>40.453696822628345</v>
      </c>
      <c r="C4" s="178"/>
      <c r="D4" s="177">
        <v>0.45291628497975828</v>
      </c>
      <c r="E4" s="178"/>
      <c r="F4" s="177">
        <v>67.332406487297277</v>
      </c>
      <c r="G4" s="177">
        <v>7.5044814643188129</v>
      </c>
      <c r="H4" s="178"/>
      <c r="I4" s="178"/>
      <c r="J4" s="177">
        <v>0.38182444921816461</v>
      </c>
      <c r="K4" s="179">
        <v>7.6864321124320165E-2</v>
      </c>
    </row>
    <row r="5" spans="1:11" x14ac:dyDescent="0.25">
      <c r="A5" s="135" t="s">
        <v>1425</v>
      </c>
      <c r="B5" s="136">
        <v>41.542648062485782</v>
      </c>
      <c r="C5" s="164"/>
      <c r="D5" s="136">
        <v>0.40201944386986199</v>
      </c>
      <c r="E5" s="164"/>
      <c r="F5" s="136">
        <v>32.351312146495424</v>
      </c>
      <c r="G5" s="136">
        <v>7.6156955514365148</v>
      </c>
      <c r="H5" s="164"/>
      <c r="I5" s="164"/>
      <c r="J5" s="136">
        <v>0.16511365339461456</v>
      </c>
      <c r="K5" s="138">
        <v>9.1613322423834048E-2</v>
      </c>
    </row>
    <row r="6" spans="1:11" x14ac:dyDescent="0.25">
      <c r="A6" s="143" t="s">
        <v>1426</v>
      </c>
      <c r="B6" s="144">
        <v>37.04261014635626</v>
      </c>
      <c r="C6" s="165"/>
      <c r="D6" s="144">
        <v>0.40329895688661682</v>
      </c>
      <c r="E6" s="165"/>
      <c r="F6" s="144">
        <v>33.568461610574673</v>
      </c>
      <c r="G6" s="144">
        <v>7.0921552363299352</v>
      </c>
      <c r="H6" s="165"/>
      <c r="I6" s="165"/>
      <c r="J6" s="144">
        <v>0.25834890343208272</v>
      </c>
      <c r="K6" s="146">
        <v>8.3567165615825195E-2</v>
      </c>
    </row>
    <row r="7" spans="1:11" x14ac:dyDescent="0.25">
      <c r="A7" s="176" t="s">
        <v>1427</v>
      </c>
      <c r="B7" s="177">
        <v>38.275415181618257</v>
      </c>
      <c r="C7" s="178"/>
      <c r="D7" s="177">
        <v>0.29945450784551286</v>
      </c>
      <c r="E7" s="178"/>
      <c r="F7" s="177">
        <v>28.504838598793793</v>
      </c>
      <c r="G7" s="177">
        <v>6.9637029657089897</v>
      </c>
      <c r="H7" s="178"/>
      <c r="I7" s="178"/>
      <c r="J7" s="177">
        <v>0.15326772243592948</v>
      </c>
      <c r="K7" s="179">
        <v>5.544303797468355E-2</v>
      </c>
    </row>
    <row r="8" spans="1:11" x14ac:dyDescent="0.25">
      <c r="A8" s="176" t="s">
        <v>1428</v>
      </c>
      <c r="B8" s="177">
        <v>41.52020929703496</v>
      </c>
      <c r="C8" s="178"/>
      <c r="D8" s="177">
        <v>0.58778700393014383</v>
      </c>
      <c r="E8" s="178"/>
      <c r="F8" s="177">
        <v>253.41775882003691</v>
      </c>
      <c r="G8" s="177">
        <v>8.2243999073215939</v>
      </c>
      <c r="H8" s="178"/>
      <c r="I8" s="178"/>
      <c r="J8" s="177">
        <v>3.1925788080131889</v>
      </c>
      <c r="K8" s="179">
        <v>0.29796168840544834</v>
      </c>
    </row>
    <row r="9" spans="1:11" x14ac:dyDescent="0.25">
      <c r="A9" s="135" t="s">
        <v>1429</v>
      </c>
      <c r="B9" s="136">
        <v>29.967536209903695</v>
      </c>
      <c r="C9" s="164"/>
      <c r="D9" s="136">
        <v>0.37997813303389383</v>
      </c>
      <c r="E9" s="164"/>
      <c r="F9" s="136">
        <v>104.15438080059999</v>
      </c>
      <c r="G9" s="136">
        <v>6.1671320667284517</v>
      </c>
      <c r="H9" s="164"/>
      <c r="I9" s="164"/>
      <c r="J9" s="136">
        <v>1.035708148074137</v>
      </c>
      <c r="K9" s="138">
        <v>0.43695239928767388</v>
      </c>
    </row>
    <row r="10" spans="1:11" x14ac:dyDescent="0.25">
      <c r="A10" s="143" t="s">
        <v>1430</v>
      </c>
      <c r="B10" s="144">
        <v>29.397922196102222</v>
      </c>
      <c r="C10" s="165"/>
      <c r="D10" s="144">
        <v>0.34057622410685262</v>
      </c>
      <c r="E10" s="165"/>
      <c r="F10" s="144">
        <v>98.078320677478843</v>
      </c>
      <c r="G10" s="144">
        <v>6.230199721964782</v>
      </c>
      <c r="H10" s="165"/>
      <c r="I10" s="165"/>
      <c r="J10" s="144">
        <v>1.1242279062796623</v>
      </c>
      <c r="K10" s="146">
        <v>0.11352529239062424</v>
      </c>
    </row>
    <row r="11" spans="1:11" x14ac:dyDescent="0.25">
      <c r="A11" s="176" t="s">
        <v>1431</v>
      </c>
      <c r="B11" s="177">
        <v>47.33206187912338</v>
      </c>
      <c r="C11" s="178"/>
      <c r="D11" s="177">
        <v>0.39942791288673501</v>
      </c>
      <c r="E11" s="178"/>
      <c r="F11" s="177">
        <v>6.4716833848942228</v>
      </c>
      <c r="G11" s="177">
        <v>7.7152784986098233</v>
      </c>
      <c r="H11" s="178"/>
      <c r="I11" s="178"/>
      <c r="J11" s="177">
        <v>0.68820352700204834</v>
      </c>
      <c r="K11" s="179">
        <v>0.69586850844684023</v>
      </c>
    </row>
    <row r="12" spans="1:11" x14ac:dyDescent="0.25">
      <c r="A12" s="176" t="s">
        <v>1432</v>
      </c>
      <c r="B12" s="177">
        <v>50.437392886934099</v>
      </c>
      <c r="C12" s="178"/>
      <c r="D12" s="177">
        <v>0.34367601430217781</v>
      </c>
      <c r="E12" s="178"/>
      <c r="F12" s="177">
        <v>11.452621480578731</v>
      </c>
      <c r="G12" s="177">
        <v>8.9862701575532888</v>
      </c>
      <c r="H12" s="178"/>
      <c r="I12" s="178"/>
      <c r="J12" s="177">
        <v>0.15786481490732876</v>
      </c>
      <c r="K12" s="179">
        <v>7.2200028878086353E-2</v>
      </c>
    </row>
    <row r="13" spans="1:11" x14ac:dyDescent="0.25">
      <c r="A13" s="135" t="s">
        <v>1433</v>
      </c>
      <c r="B13" s="136">
        <v>55.624630317737164</v>
      </c>
      <c r="C13" s="164"/>
      <c r="D13" s="136">
        <v>0.44023078514228309</v>
      </c>
      <c r="E13" s="164"/>
      <c r="F13" s="136">
        <v>76.478131933377085</v>
      </c>
      <c r="G13" s="136">
        <v>11.010428637627435</v>
      </c>
      <c r="H13" s="164"/>
      <c r="I13" s="164"/>
      <c r="J13" s="136">
        <v>0.51993555477843834</v>
      </c>
      <c r="K13" s="138">
        <v>0.25461568080088559</v>
      </c>
    </row>
    <row r="14" spans="1:11" x14ac:dyDescent="0.25">
      <c r="A14" s="176" t="s">
        <v>1434</v>
      </c>
      <c r="B14" s="177">
        <v>37.325358307423983</v>
      </c>
      <c r="C14" s="178"/>
      <c r="D14" s="177">
        <v>0.32311249667563013</v>
      </c>
      <c r="E14" s="178"/>
      <c r="F14" s="177">
        <v>21.882181806818537</v>
      </c>
      <c r="G14" s="177">
        <v>6.457879981464318</v>
      </c>
      <c r="H14" s="178"/>
      <c r="I14" s="178"/>
      <c r="J14" s="177">
        <v>1.6657016535944449</v>
      </c>
      <c r="K14" s="179">
        <v>3.2165760215623038</v>
      </c>
    </row>
    <row r="15" spans="1:11" x14ac:dyDescent="0.25">
      <c r="A15" s="135" t="s">
        <v>1435</v>
      </c>
      <c r="B15" s="136">
        <v>41.96996284219307</v>
      </c>
      <c r="C15" s="164"/>
      <c r="D15" s="136">
        <v>0.49179220472208268</v>
      </c>
      <c r="E15" s="164"/>
      <c r="F15" s="136">
        <v>36.791485891065911</v>
      </c>
      <c r="G15" s="136">
        <v>7.7393748841519923</v>
      </c>
      <c r="H15" s="164"/>
      <c r="I15" s="164"/>
      <c r="J15" s="136">
        <v>0.17191137533096867</v>
      </c>
      <c r="K15" s="138">
        <v>0.20423593396544251</v>
      </c>
    </row>
    <row r="16" spans="1:11" x14ac:dyDescent="0.25">
      <c r="A16" s="143" t="s">
        <v>1436</v>
      </c>
      <c r="B16" s="144">
        <v>39.759073329794496</v>
      </c>
      <c r="C16" s="165"/>
      <c r="D16" s="144">
        <v>0.44112585325492742</v>
      </c>
      <c r="E16" s="165"/>
      <c r="F16" s="144">
        <v>31.656958845036094</v>
      </c>
      <c r="G16" s="144">
        <v>7.3589763670064867</v>
      </c>
      <c r="H16" s="165"/>
      <c r="I16" s="165"/>
      <c r="J16" s="144">
        <v>0.1550237298296448</v>
      </c>
      <c r="K16" s="146">
        <v>0.10678298118111372</v>
      </c>
    </row>
    <row r="17" spans="1:11" x14ac:dyDescent="0.25">
      <c r="A17" s="176" t="s">
        <v>1437</v>
      </c>
      <c r="B17" s="177">
        <v>44.98770759080913</v>
      </c>
      <c r="C17" s="178"/>
      <c r="D17" s="177">
        <v>1.0311941136491238</v>
      </c>
      <c r="E17" s="178"/>
      <c r="F17" s="177">
        <v>298.75298709415335</v>
      </c>
      <c r="G17" s="177">
        <v>8.7979012974976829</v>
      </c>
      <c r="H17" s="178"/>
      <c r="I17" s="178"/>
      <c r="J17" s="177">
        <v>2.6084663036419045</v>
      </c>
      <c r="K17" s="179">
        <v>0.10960894258073832</v>
      </c>
    </row>
    <row r="18" spans="1:11" x14ac:dyDescent="0.25">
      <c r="A18" s="135" t="s">
        <v>1438</v>
      </c>
      <c r="B18" s="136">
        <v>43.976605748085234</v>
      </c>
      <c r="C18" s="164"/>
      <c r="D18" s="136">
        <v>0.36603971513844152</v>
      </c>
      <c r="E18" s="164"/>
      <c r="F18" s="136">
        <v>121.78999718758789</v>
      </c>
      <c r="G18" s="136">
        <v>9.4440940685820216</v>
      </c>
      <c r="H18" s="164"/>
      <c r="I18" s="164"/>
      <c r="J18" s="136">
        <v>1.1338861967327771</v>
      </c>
      <c r="K18" s="138">
        <v>0.42677359580305141</v>
      </c>
    </row>
    <row r="19" spans="1:11" x14ac:dyDescent="0.25">
      <c r="A19" s="143" t="s">
        <v>1439</v>
      </c>
      <c r="B19" s="144">
        <v>40.593228179267463</v>
      </c>
      <c r="C19" s="165"/>
      <c r="D19" s="144">
        <v>0.40494488933542155</v>
      </c>
      <c r="E19" s="165"/>
      <c r="F19" s="144">
        <v>120.60792912721477</v>
      </c>
      <c r="G19" s="144">
        <v>9.6556862835959212</v>
      </c>
      <c r="H19" s="165"/>
      <c r="I19" s="165"/>
      <c r="J19" s="144">
        <v>1.2547269820652447</v>
      </c>
      <c r="K19" s="146">
        <v>4.8276940848053132E-2</v>
      </c>
    </row>
    <row r="20" spans="1:11" x14ac:dyDescent="0.25">
      <c r="A20" s="135" t="s">
        <v>1440</v>
      </c>
      <c r="B20" s="136">
        <v>42.329407750056873</v>
      </c>
      <c r="C20" s="164"/>
      <c r="D20" s="136">
        <v>0.42809727844921841</v>
      </c>
      <c r="E20" s="164"/>
      <c r="F20" s="136">
        <v>51.035415768257245</v>
      </c>
      <c r="G20" s="136">
        <v>7.7561033364226128</v>
      </c>
      <c r="H20" s="164"/>
      <c r="I20" s="164"/>
      <c r="J20" s="136">
        <v>0.37706599390518064</v>
      </c>
      <c r="K20" s="138">
        <v>7.2068152283775333E-2</v>
      </c>
    </row>
    <row r="21" spans="1:11" x14ac:dyDescent="0.25">
      <c r="A21" s="143" t="s">
        <v>1441</v>
      </c>
      <c r="B21" s="144">
        <v>50.859020247213159</v>
      </c>
      <c r="C21" s="165"/>
      <c r="D21" s="144">
        <v>0.39937176797375962</v>
      </c>
      <c r="E21" s="165"/>
      <c r="F21" s="144">
        <v>58.094570169682207</v>
      </c>
      <c r="G21" s="144">
        <v>9.4744073215940681</v>
      </c>
      <c r="H21" s="165"/>
      <c r="I21" s="165"/>
      <c r="J21" s="144">
        <v>0.40049158215516817</v>
      </c>
      <c r="K21" s="146">
        <v>3.758386677576165E-2</v>
      </c>
    </row>
    <row r="22" spans="1:11" x14ac:dyDescent="0.25">
      <c r="A22" s="135" t="s">
        <v>1442</v>
      </c>
      <c r="B22" s="136">
        <v>77.013566391142788</v>
      </c>
      <c r="C22" s="164"/>
      <c r="D22" s="136">
        <v>0.39359770692355428</v>
      </c>
      <c r="E22" s="164"/>
      <c r="F22" s="136">
        <v>55.261533702071809</v>
      </c>
      <c r="G22" s="136">
        <v>14.03455560704356</v>
      </c>
      <c r="H22" s="164"/>
      <c r="I22" s="164"/>
      <c r="J22" s="136">
        <v>0.23422141179997003</v>
      </c>
      <c r="K22" s="138">
        <v>0.47362034942484477</v>
      </c>
    </row>
    <row r="23" spans="1:11" x14ac:dyDescent="0.25">
      <c r="A23" s="143" t="s">
        <v>1443</v>
      </c>
      <c r="B23" s="144">
        <v>51.179912034579509</v>
      </c>
      <c r="C23" s="165"/>
      <c r="D23" s="144">
        <v>0.41784669483762304</v>
      </c>
      <c r="E23" s="165"/>
      <c r="F23" s="144">
        <v>43.999615637011345</v>
      </c>
      <c r="G23" s="144">
        <v>9.6596408711770163</v>
      </c>
      <c r="H23" s="165"/>
      <c r="I23" s="165"/>
      <c r="J23" s="144">
        <v>0.30075435879502421</v>
      </c>
      <c r="K23" s="146">
        <v>0.2045362660634355</v>
      </c>
    </row>
    <row r="24" spans="1:11" x14ac:dyDescent="0.25">
      <c r="A24" s="135" t="s">
        <v>1444</v>
      </c>
      <c r="B24" s="136">
        <v>48.72965041328581</v>
      </c>
      <c r="C24" s="164"/>
      <c r="D24" s="136">
        <v>0.38858898968706596</v>
      </c>
      <c r="E24" s="164"/>
      <c r="F24" s="136">
        <v>43.635959501265589</v>
      </c>
      <c r="G24" s="136">
        <v>9.034601946246525</v>
      </c>
      <c r="H24" s="164"/>
      <c r="I24" s="164"/>
      <c r="J24" s="136">
        <v>0.24824898835989412</v>
      </c>
      <c r="K24" s="138">
        <v>0.51191991144053528</v>
      </c>
    </row>
    <row r="25" spans="1:11" x14ac:dyDescent="0.25">
      <c r="A25" s="143" t="s">
        <v>1445</v>
      </c>
      <c r="B25" s="144">
        <v>56.491082126336536</v>
      </c>
      <c r="C25" s="165"/>
      <c r="D25" s="144">
        <v>0.39861528914630184</v>
      </c>
      <c r="E25" s="165"/>
      <c r="F25" s="144">
        <v>50.448871597762576</v>
      </c>
      <c r="G25" s="144">
        <v>10.177141334569045</v>
      </c>
      <c r="H25" s="165"/>
      <c r="I25" s="165"/>
      <c r="J25" s="144">
        <v>0.26025828046160765</v>
      </c>
      <c r="K25" s="146">
        <v>0.11456370024546374</v>
      </c>
    </row>
    <row r="26" spans="1:11" x14ac:dyDescent="0.25">
      <c r="A26" s="176" t="s">
        <v>1446</v>
      </c>
      <c r="B26" s="177">
        <v>37.402396299385757</v>
      </c>
      <c r="C26" s="178"/>
      <c r="D26" s="177">
        <v>0.93389793445820157</v>
      </c>
      <c r="E26" s="178"/>
      <c r="F26" s="177">
        <v>227.53271272772727</v>
      </c>
      <c r="G26" s="177">
        <v>7.5582349397590356</v>
      </c>
      <c r="H26" s="178"/>
      <c r="I26" s="178"/>
      <c r="J26" s="177">
        <v>3.7353534495678673</v>
      </c>
      <c r="K26" s="179">
        <v>5.5112383886027821E-2</v>
      </c>
    </row>
    <row r="27" spans="1:11" x14ac:dyDescent="0.25">
      <c r="A27" s="176" t="s">
        <v>1447</v>
      </c>
      <c r="B27" s="177">
        <v>51.879843785546377</v>
      </c>
      <c r="C27" s="178"/>
      <c r="D27" s="177">
        <v>0.48369876776690995</v>
      </c>
      <c r="E27" s="178"/>
      <c r="F27" s="177">
        <v>133.62103371769635</v>
      </c>
      <c r="G27" s="177">
        <v>12.05683734939759</v>
      </c>
      <c r="H27" s="178"/>
      <c r="I27" s="178"/>
      <c r="J27" s="177">
        <v>1.4688264974771446</v>
      </c>
      <c r="K27" s="179">
        <v>0.24005270250758051</v>
      </c>
    </row>
    <row r="30" spans="1:11" x14ac:dyDescent="0.25">
      <c r="A30" s="135" t="s">
        <v>1278</v>
      </c>
      <c r="B30" s="136">
        <v>60.399097596117379</v>
      </c>
      <c r="C30" s="137"/>
      <c r="D30" s="136">
        <v>0.21080760024821962</v>
      </c>
      <c r="E30" s="136"/>
      <c r="F30" s="136">
        <v>8.301094965782319</v>
      </c>
      <c r="G30" s="136">
        <v>10.835899443929565</v>
      </c>
      <c r="H30" s="136"/>
      <c r="I30" s="136"/>
      <c r="J30" s="136">
        <v>3.5112104710995663E-2</v>
      </c>
      <c r="K30" s="138">
        <v>0.40405544592578335</v>
      </c>
    </row>
    <row r="31" spans="1:11" x14ac:dyDescent="0.25">
      <c r="A31" s="139" t="s">
        <v>1279</v>
      </c>
      <c r="B31" s="140"/>
      <c r="C31" s="141"/>
      <c r="D31" s="140"/>
      <c r="E31" s="140"/>
      <c r="F31" s="140"/>
      <c r="G31" s="140"/>
      <c r="H31" s="140"/>
      <c r="I31" s="140"/>
      <c r="J31" s="140"/>
      <c r="K31" s="142"/>
    </row>
    <row r="32" spans="1:11" x14ac:dyDescent="0.25">
      <c r="A32" s="143" t="s">
        <v>1280</v>
      </c>
      <c r="B32" s="144">
        <v>48.414188215666947</v>
      </c>
      <c r="C32" s="145"/>
      <c r="D32" s="144">
        <v>0.35181998167902834</v>
      </c>
      <c r="E32" s="144"/>
      <c r="F32" s="144">
        <v>6.1333502078060054</v>
      </c>
      <c r="G32" s="144">
        <v>8.8272803521779419</v>
      </c>
      <c r="H32" s="144"/>
      <c r="I32" s="144"/>
      <c r="J32" s="144">
        <v>1.2728980366688314E-2</v>
      </c>
      <c r="K32" s="146">
        <v>0.33327044327862537</v>
      </c>
    </row>
    <row r="33" spans="1:11" x14ac:dyDescent="0.25">
      <c r="A33" s="135" t="s">
        <v>1281</v>
      </c>
      <c r="B33" s="136">
        <v>62.050345036778637</v>
      </c>
      <c r="C33" s="137"/>
      <c r="D33" s="136">
        <v>0.58007269288732599</v>
      </c>
      <c r="E33" s="136"/>
      <c r="F33" s="136">
        <v>86.714925783569271</v>
      </c>
      <c r="G33" s="136">
        <v>13.439930954587583</v>
      </c>
      <c r="H33" s="136"/>
      <c r="I33" s="136"/>
      <c r="J33" s="136">
        <v>0.49130089423989609</v>
      </c>
      <c r="K33" s="138">
        <v>1.8563315204312456E-2</v>
      </c>
    </row>
    <row r="34" spans="1:11" x14ac:dyDescent="0.25">
      <c r="A34" s="139" t="s">
        <v>1282</v>
      </c>
      <c r="B34" s="140">
        <v>67.619086979601121</v>
      </c>
      <c r="C34" s="141"/>
      <c r="D34" s="140">
        <v>0.31083419520699745</v>
      </c>
      <c r="E34" s="140"/>
      <c r="F34" s="140">
        <v>94.455621386831666</v>
      </c>
      <c r="G34" s="140">
        <v>13.274639017608898</v>
      </c>
      <c r="H34" s="140"/>
      <c r="I34" s="140"/>
      <c r="J34" s="140">
        <v>0.34540440625468355</v>
      </c>
      <c r="K34" s="142">
        <v>9.5465177840881751E-2</v>
      </c>
    </row>
    <row r="35" spans="1:11" x14ac:dyDescent="0.25">
      <c r="A35" s="143" t="s">
        <v>1283</v>
      </c>
      <c r="B35" s="144"/>
      <c r="C35" s="145"/>
      <c r="D35" s="144"/>
      <c r="E35" s="144"/>
      <c r="F35" s="144"/>
      <c r="G35" s="144"/>
      <c r="H35" s="144"/>
      <c r="I35" s="144"/>
      <c r="J35" s="144"/>
      <c r="K35" s="146"/>
    </row>
    <row r="36" spans="1:11" x14ac:dyDescent="0.25">
      <c r="A36" s="135" t="s">
        <v>1284</v>
      </c>
      <c r="B36" s="136">
        <v>50.047615075453088</v>
      </c>
      <c r="C36" s="137"/>
      <c r="D36" s="136">
        <v>0.33780739339854021</v>
      </c>
      <c r="E36" s="136"/>
      <c r="F36" s="136">
        <v>40.70605106090435</v>
      </c>
      <c r="G36" s="136">
        <v>9.2502645968489343</v>
      </c>
      <c r="H36" s="136"/>
      <c r="I36" s="136"/>
      <c r="J36" s="136">
        <v>0.11586301643602938</v>
      </c>
      <c r="K36" s="138">
        <v>9.6126004716754102E-2</v>
      </c>
    </row>
    <row r="37" spans="1:11" x14ac:dyDescent="0.25">
      <c r="A37" s="143" t="s">
        <v>1285</v>
      </c>
      <c r="B37" s="144">
        <v>57.871229240919078</v>
      </c>
      <c r="C37" s="145"/>
      <c r="D37" s="144">
        <v>0.27662125823704975</v>
      </c>
      <c r="E37" s="144"/>
      <c r="F37" s="144">
        <v>45.120600606231058</v>
      </c>
      <c r="G37" s="144">
        <v>11.117780815569972</v>
      </c>
      <c r="H37" s="144"/>
      <c r="I37" s="144"/>
      <c r="J37" s="144">
        <v>0.10968326922116202</v>
      </c>
      <c r="K37" s="146">
        <v>0.11076743514463108</v>
      </c>
    </row>
    <row r="38" spans="1:11" x14ac:dyDescent="0.25">
      <c r="A38" s="135" t="s">
        <v>1286</v>
      </c>
      <c r="B38" s="136"/>
      <c r="C38" s="137"/>
      <c r="D38" s="136"/>
      <c r="E38" s="136"/>
      <c r="F38" s="136"/>
      <c r="G38" s="136"/>
      <c r="H38" s="136"/>
      <c r="I38" s="136"/>
      <c r="J38" s="136"/>
      <c r="K38" s="138"/>
    </row>
    <row r="39" spans="1:11" x14ac:dyDescent="0.25">
      <c r="A39" s="143" t="s">
        <v>1287</v>
      </c>
      <c r="B39" s="144">
        <v>50.804041859406986</v>
      </c>
      <c r="C39" s="145"/>
      <c r="D39" s="144">
        <v>0.28360686740935553</v>
      </c>
      <c r="E39" s="144"/>
      <c r="F39" s="144">
        <v>34.205629199087532</v>
      </c>
      <c r="G39" s="144">
        <v>9.2150468025949959</v>
      </c>
      <c r="H39" s="144"/>
      <c r="I39" s="144"/>
      <c r="J39" s="144">
        <v>0.10581705550282261</v>
      </c>
      <c r="K39" s="146">
        <v>0.34094960773932714</v>
      </c>
    </row>
    <row r="40" spans="1:11" x14ac:dyDescent="0.25">
      <c r="A40" s="135" t="s">
        <v>1288</v>
      </c>
      <c r="B40" s="136">
        <v>19.455137635550162</v>
      </c>
      <c r="C40" s="137"/>
      <c r="D40" s="136">
        <v>0.74395082887621533</v>
      </c>
      <c r="E40" s="136"/>
      <c r="F40" s="136">
        <v>159.86857723196152</v>
      </c>
      <c r="G40" s="136">
        <v>3.9498707136237261</v>
      </c>
      <c r="H40" s="136"/>
      <c r="I40" s="136"/>
      <c r="J40" s="136">
        <v>4.5302377978718091</v>
      </c>
      <c r="K40" s="138">
        <v>2.5094816383500983E-2</v>
      </c>
    </row>
    <row r="41" spans="1:11" x14ac:dyDescent="0.25">
      <c r="A41" s="139" t="s">
        <v>1289</v>
      </c>
      <c r="B41" s="140">
        <v>23.999992416774095</v>
      </c>
      <c r="C41" s="141"/>
      <c r="D41" s="140">
        <v>1.4243060193256702</v>
      </c>
      <c r="E41" s="140"/>
      <c r="F41" s="140">
        <v>147.68708290365925</v>
      </c>
      <c r="G41" s="140">
        <v>5.1176417979610758</v>
      </c>
      <c r="H41" s="140"/>
      <c r="I41" s="140"/>
      <c r="J41" s="140">
        <v>6.0725268521756517</v>
      </c>
      <c r="K41" s="142">
        <v>1.2904509794484284E-2</v>
      </c>
    </row>
    <row r="42" spans="1:11" x14ac:dyDescent="0.25">
      <c r="A42" s="143" t="s">
        <v>1290</v>
      </c>
      <c r="B42" s="144">
        <v>26.121437779631457</v>
      </c>
      <c r="C42" s="145"/>
      <c r="D42" s="144">
        <v>0.73041399485830805</v>
      </c>
      <c r="E42" s="144"/>
      <c r="F42" s="144">
        <v>188.3073760194994</v>
      </c>
      <c r="G42" s="144">
        <v>5.3283461538461543</v>
      </c>
      <c r="H42" s="144"/>
      <c r="I42" s="144"/>
      <c r="J42" s="144">
        <v>4.2657376230204331</v>
      </c>
      <c r="K42" s="146">
        <v>2.2553785435818451E-2</v>
      </c>
    </row>
    <row r="43" spans="1:11" x14ac:dyDescent="0.25">
      <c r="A43" s="135" t="s">
        <v>1291</v>
      </c>
      <c r="B43" s="136">
        <v>37.747850155456135</v>
      </c>
      <c r="C43" s="137"/>
      <c r="D43" s="136">
        <v>0.37145001625247481</v>
      </c>
      <c r="E43" s="136"/>
      <c r="F43" s="136">
        <v>137.43677822568046</v>
      </c>
      <c r="G43" s="136">
        <v>9.2621737720111206</v>
      </c>
      <c r="H43" s="136"/>
      <c r="I43" s="136"/>
      <c r="J43" s="136">
        <v>1.6155852525353451</v>
      </c>
      <c r="K43" s="138">
        <v>1.910718583048563E-2</v>
      </c>
    </row>
    <row r="44" spans="1:11" x14ac:dyDescent="0.25">
      <c r="A44" s="139" t="s">
        <v>1292</v>
      </c>
      <c r="B44" s="140">
        <v>18.403533783271403</v>
      </c>
      <c r="C44" s="141"/>
      <c r="D44" s="140">
        <v>0.30403770574155609</v>
      </c>
      <c r="E44" s="140"/>
      <c r="F44" s="140">
        <v>77.30803224899222</v>
      </c>
      <c r="G44" s="140">
        <v>3.9345417052826694</v>
      </c>
      <c r="H44" s="140"/>
      <c r="I44" s="140"/>
      <c r="J44" s="140">
        <v>1.3353134835389919</v>
      </c>
      <c r="K44" s="142">
        <v>5.5489002262116761E-2</v>
      </c>
    </row>
    <row r="45" spans="1:11" x14ac:dyDescent="0.25">
      <c r="A45" s="143" t="s">
        <v>1293</v>
      </c>
      <c r="B45" s="144">
        <v>24.547160081898838</v>
      </c>
      <c r="C45" s="145"/>
      <c r="D45" s="144">
        <v>0.31864424810141539</v>
      </c>
      <c r="E45" s="144"/>
      <c r="F45" s="144">
        <v>98.384873597700079</v>
      </c>
      <c r="G45" s="144">
        <v>5.1935917516218728</v>
      </c>
      <c r="H45" s="144"/>
      <c r="I45" s="144"/>
      <c r="J45" s="144">
        <v>1.390801318878953</v>
      </c>
      <c r="K45" s="146">
        <v>1.951629205371324E-2</v>
      </c>
    </row>
    <row r="46" spans="1:11" x14ac:dyDescent="0.25">
      <c r="A46" s="135" t="s">
        <v>1294</v>
      </c>
      <c r="B46" s="136">
        <v>42.642594979904452</v>
      </c>
      <c r="C46" s="137"/>
      <c r="D46" s="136">
        <v>0.2399367630980172</v>
      </c>
      <c r="E46" s="136"/>
      <c r="F46" s="136">
        <v>123.97376144495485</v>
      </c>
      <c r="G46" s="136">
        <v>8.7443331788693239</v>
      </c>
      <c r="H46" s="136"/>
      <c r="I46" s="136"/>
      <c r="J46" s="136">
        <v>0.72475745616226217</v>
      </c>
      <c r="K46" s="138">
        <v>1.6681907878904553E-2</v>
      </c>
    </row>
    <row r="47" spans="1:11" x14ac:dyDescent="0.25">
      <c r="A47" s="143" t="s">
        <v>1295</v>
      </c>
      <c r="B47" s="144">
        <v>62.057928262682935</v>
      </c>
      <c r="C47" s="145"/>
      <c r="D47" s="144">
        <v>0.30687154634910313</v>
      </c>
      <c r="E47" s="144"/>
      <c r="F47" s="144">
        <v>146.24181556826349</v>
      </c>
      <c r="G47" s="144">
        <v>12.610320203892494</v>
      </c>
      <c r="H47" s="144"/>
      <c r="I47" s="144"/>
      <c r="J47" s="144">
        <v>0.66719638307438689</v>
      </c>
      <c r="K47" s="146">
        <v>1.3810896664581025E-2</v>
      </c>
    </row>
    <row r="48" spans="1:11" x14ac:dyDescent="0.25">
      <c r="A48" s="135" t="s">
        <v>1296</v>
      </c>
      <c r="B48" s="136">
        <v>38.72965041328581</v>
      </c>
      <c r="C48" s="137"/>
      <c r="D48" s="136">
        <v>0.26686888685322541</v>
      </c>
      <c r="E48" s="136"/>
      <c r="F48" s="136">
        <v>7.5275566388550361</v>
      </c>
      <c r="G48" s="136">
        <v>6.9740366079703424</v>
      </c>
      <c r="H48" s="136"/>
      <c r="I48" s="136"/>
      <c r="J48" s="136">
        <v>4.2777639006844184E-2</v>
      </c>
      <c r="K48" s="138">
        <v>0.26728882899359868</v>
      </c>
    </row>
    <row r="49" spans="1:11" x14ac:dyDescent="0.25">
      <c r="A49" s="143" t="s">
        <v>1297</v>
      </c>
      <c r="B49" s="144">
        <v>60.757784181390754</v>
      </c>
      <c r="C49" s="145"/>
      <c r="D49" s="144">
        <v>0.2607993262610443</v>
      </c>
      <c r="E49" s="144"/>
      <c r="F49" s="144">
        <v>9.1749739070654037</v>
      </c>
      <c r="G49" s="144">
        <v>10.572507414272474</v>
      </c>
      <c r="H49" s="144"/>
      <c r="I49" s="144"/>
      <c r="J49" s="144">
        <v>3.9441025128640658E-2</v>
      </c>
      <c r="K49" s="146">
        <v>0.48467824998796744</v>
      </c>
    </row>
    <row r="50" spans="1:11" x14ac:dyDescent="0.25">
      <c r="A50" s="135" t="s">
        <v>1298</v>
      </c>
      <c r="B50" s="136">
        <v>27.792022446348678</v>
      </c>
      <c r="C50" s="137"/>
      <c r="D50" s="136">
        <v>0.23269584232144441</v>
      </c>
      <c r="E50" s="136"/>
      <c r="F50" s="136">
        <v>7.8246098559420014</v>
      </c>
      <c r="G50" s="136">
        <v>4.6785778498609831</v>
      </c>
      <c r="H50" s="136"/>
      <c r="I50" s="136"/>
      <c r="J50" s="136">
        <v>0.16378328420842281</v>
      </c>
      <c r="K50" s="138">
        <v>4.7076815709678971E-3</v>
      </c>
    </row>
    <row r="51" spans="1:11" x14ac:dyDescent="0.25">
      <c r="A51" s="143" t="s">
        <v>1299</v>
      </c>
      <c r="B51" s="144">
        <v>60.922340183514059</v>
      </c>
      <c r="C51" s="145"/>
      <c r="D51" s="144">
        <v>0.387761590969534</v>
      </c>
      <c r="E51" s="144"/>
      <c r="F51" s="144">
        <v>8.9560744976719473</v>
      </c>
      <c r="G51" s="144">
        <v>9.7508206672845219</v>
      </c>
      <c r="H51" s="144"/>
      <c r="I51" s="144"/>
      <c r="J51" s="144">
        <v>0.10588799520407656</v>
      </c>
      <c r="K51" s="146">
        <v>0.19230952495547957</v>
      </c>
    </row>
    <row r="52" spans="1:11" x14ac:dyDescent="0.25">
      <c r="A52" s="135" t="s">
        <v>1300</v>
      </c>
      <c r="B52" s="136"/>
      <c r="C52" s="137"/>
      <c r="D52" s="136"/>
      <c r="E52" s="136"/>
      <c r="F52" s="136"/>
      <c r="G52" s="136"/>
      <c r="H52" s="136"/>
      <c r="I52" s="136"/>
      <c r="J52" s="136"/>
      <c r="K52" s="138"/>
    </row>
    <row r="53" spans="1:11" x14ac:dyDescent="0.25">
      <c r="A53" s="143" t="s">
        <v>1301</v>
      </c>
      <c r="B53" s="144">
        <v>24.863115189201483</v>
      </c>
      <c r="C53" s="145"/>
      <c r="D53" s="144">
        <v>0.3616630714222393</v>
      </c>
      <c r="E53" s="144"/>
      <c r="F53" s="144">
        <v>48.730487797256338</v>
      </c>
      <c r="G53" s="144">
        <v>4.2720486561631148</v>
      </c>
      <c r="H53" s="144"/>
      <c r="I53" s="144"/>
      <c r="J53" s="144">
        <v>0.71915721636608887</v>
      </c>
      <c r="K53" s="146">
        <v>4.9653703614573807E-3</v>
      </c>
    </row>
    <row r="54" spans="1:11" x14ac:dyDescent="0.25">
      <c r="A54" s="135" t="s">
        <v>1302</v>
      </c>
      <c r="B54" s="136">
        <v>31.656244786532191</v>
      </c>
      <c r="C54" s="137"/>
      <c r="D54" s="136">
        <v>0.29888123873408001</v>
      </c>
      <c r="E54" s="136"/>
      <c r="F54" s="136">
        <v>29.21500390612794</v>
      </c>
      <c r="G54" s="136">
        <v>5.5312655236329942</v>
      </c>
      <c r="H54" s="136"/>
      <c r="I54" s="136"/>
      <c r="J54" s="136">
        <v>0.32849178198531248</v>
      </c>
      <c r="K54" s="138">
        <v>1.1893921162824275E-2</v>
      </c>
    </row>
    <row r="55" spans="1:11" x14ac:dyDescent="0.25">
      <c r="A55" s="143" t="s">
        <v>1303</v>
      </c>
      <c r="B55" s="144">
        <v>43.048676727079702</v>
      </c>
      <c r="C55" s="145"/>
      <c r="D55" s="144">
        <v>0.22672172808132149</v>
      </c>
      <c r="E55" s="144"/>
      <c r="F55" s="144">
        <v>34.649677822568052</v>
      </c>
      <c r="G55" s="144">
        <v>7.0835824837812789</v>
      </c>
      <c r="H55" s="144"/>
      <c r="I55" s="144"/>
      <c r="J55" s="144">
        <v>0.31366188739571366</v>
      </c>
      <c r="K55" s="146">
        <v>8.2234441930981363E-3</v>
      </c>
    </row>
    <row r="56" spans="1:11" x14ac:dyDescent="0.25">
      <c r="A56" s="135" t="s">
        <v>1304</v>
      </c>
      <c r="B56" s="136">
        <v>36.910434518844319</v>
      </c>
      <c r="C56" s="137"/>
      <c r="D56" s="136">
        <v>0.28604178363523536</v>
      </c>
      <c r="E56" s="136"/>
      <c r="F56" s="136">
        <v>27.908575982000563</v>
      </c>
      <c r="G56" s="136">
        <v>5.3863164967562565</v>
      </c>
      <c r="H56" s="136"/>
      <c r="I56" s="136"/>
      <c r="J56" s="136">
        <v>0.14775390917719938</v>
      </c>
      <c r="K56" s="138">
        <v>6.7483034124272034E-2</v>
      </c>
    </row>
    <row r="57" spans="1:11" x14ac:dyDescent="0.25">
      <c r="A57" s="143" t="s">
        <v>1305</v>
      </c>
      <c r="B57" s="144">
        <v>48.747850155456128</v>
      </c>
      <c r="C57" s="145"/>
      <c r="D57" s="144">
        <v>0.34161342749918733</v>
      </c>
      <c r="E57" s="144"/>
      <c r="F57" s="144">
        <v>33.677208212243372</v>
      </c>
      <c r="G57" s="144">
        <v>7.8500329008341057</v>
      </c>
      <c r="H57" s="144"/>
      <c r="I57" s="144"/>
      <c r="J57" s="144">
        <v>9.5115152120697419E-2</v>
      </c>
      <c r="K57" s="146">
        <v>7.093613129903259E-2</v>
      </c>
    </row>
    <row r="58" spans="1:11" x14ac:dyDescent="0.25">
      <c r="A58" s="135" t="s">
        <v>1306</v>
      </c>
      <c r="B58" s="136">
        <v>33.767414878289223</v>
      </c>
      <c r="C58" s="137"/>
      <c r="D58" s="136">
        <v>1.4657173251381461</v>
      </c>
      <c r="E58" s="136"/>
      <c r="F58" s="136">
        <v>242.66661479328775</v>
      </c>
      <c r="G58" s="136">
        <v>6.6858994439295643</v>
      </c>
      <c r="H58" s="136"/>
      <c r="I58" s="136"/>
      <c r="J58" s="136">
        <v>3.1708432832092726</v>
      </c>
      <c r="K58" s="138">
        <v>0.26478606151032386</v>
      </c>
    </row>
    <row r="59" spans="1:11" x14ac:dyDescent="0.25">
      <c r="A59" s="143" t="s">
        <v>1307</v>
      </c>
      <c r="B59" s="144"/>
      <c r="C59" s="145"/>
      <c r="D59" s="144"/>
      <c r="E59" s="144"/>
      <c r="F59" s="144"/>
      <c r="G59" s="144"/>
      <c r="H59" s="144"/>
      <c r="I59" s="144"/>
      <c r="J59" s="144"/>
      <c r="K59" s="146"/>
    </row>
    <row r="60" spans="1:11" x14ac:dyDescent="0.25">
      <c r="A60" s="135" t="s">
        <v>1308</v>
      </c>
      <c r="B60" s="136"/>
      <c r="C60" s="137"/>
      <c r="D60" s="136"/>
      <c r="E60" s="136"/>
      <c r="F60" s="136"/>
      <c r="G60" s="136"/>
      <c r="H60" s="136"/>
      <c r="I60" s="136"/>
      <c r="J60" s="136"/>
      <c r="K60" s="138"/>
    </row>
    <row r="61" spans="1:11" x14ac:dyDescent="0.25">
      <c r="A61" s="139" t="s">
        <v>1309</v>
      </c>
      <c r="B61" s="140">
        <v>35.198066277394403</v>
      </c>
      <c r="C61" s="141"/>
      <c r="D61" s="140">
        <v>0.45575308058272507</v>
      </c>
      <c r="E61" s="140"/>
      <c r="F61" s="140">
        <v>121.12197556326365</v>
      </c>
      <c r="G61" s="140">
        <v>7.2969281742354024</v>
      </c>
      <c r="H61" s="140"/>
      <c r="I61" s="140"/>
      <c r="J61" s="140">
        <v>1.6111989808662639</v>
      </c>
      <c r="K61" s="142">
        <v>0.10757327814410164</v>
      </c>
    </row>
    <row r="62" spans="1:11" x14ac:dyDescent="0.25">
      <c r="A62" s="143" t="s">
        <v>1310</v>
      </c>
      <c r="B62" s="144">
        <v>30.818980814438458</v>
      </c>
      <c r="C62" s="145"/>
      <c r="D62" s="144">
        <v>0.40471144469726067</v>
      </c>
      <c r="E62" s="144"/>
      <c r="F62" s="144">
        <v>96.878983156776357</v>
      </c>
      <c r="G62" s="144">
        <v>6.4998938832252078</v>
      </c>
      <c r="H62" s="144"/>
      <c r="I62" s="144"/>
      <c r="J62" s="144">
        <v>1.4129624818903932</v>
      </c>
      <c r="K62" s="146">
        <v>0.23298888193675696</v>
      </c>
    </row>
    <row r="63" spans="1:11" x14ac:dyDescent="0.25">
      <c r="A63" s="135" t="s">
        <v>1311</v>
      </c>
      <c r="B63" s="136">
        <v>107.47765981648594</v>
      </c>
      <c r="C63" s="137"/>
      <c r="D63" s="136">
        <v>0.2712700570314116</v>
      </c>
      <c r="E63" s="136"/>
      <c r="F63" s="136">
        <v>182.18912971469641</v>
      </c>
      <c r="G63" s="136">
        <v>22.022044022242817</v>
      </c>
      <c r="H63" s="136"/>
      <c r="I63" s="136"/>
      <c r="J63" s="136">
        <v>0.51434630564020589</v>
      </c>
      <c r="K63" s="138">
        <v>3.7636328632622611E-2</v>
      </c>
    </row>
    <row r="64" spans="1:11" x14ac:dyDescent="0.25">
      <c r="A64" s="143" t="s">
        <v>1312</v>
      </c>
      <c r="B64" s="144">
        <v>38.935914157882763</v>
      </c>
      <c r="C64" s="145"/>
      <c r="D64" s="144">
        <v>0.35731036316893711</v>
      </c>
      <c r="E64" s="144"/>
      <c r="F64" s="144">
        <v>95.149662198056319</v>
      </c>
      <c r="G64" s="144">
        <v>7.8313118628359586</v>
      </c>
      <c r="H64" s="144"/>
      <c r="I64" s="144"/>
      <c r="J64" s="144">
        <v>0.97571913873207772</v>
      </c>
      <c r="K64" s="146">
        <v>0.12436829186119266</v>
      </c>
    </row>
    <row r="65" spans="1:11" x14ac:dyDescent="0.25">
      <c r="A65" s="135" t="s">
        <v>1313</v>
      </c>
      <c r="B65" s="136"/>
      <c r="C65" s="137"/>
      <c r="D65" s="136"/>
      <c r="E65" s="136"/>
      <c r="F65" s="136"/>
      <c r="G65" s="136"/>
      <c r="H65" s="136"/>
      <c r="I65" s="136"/>
      <c r="J65" s="136"/>
      <c r="K65" s="138"/>
    </row>
    <row r="66" spans="1:11" x14ac:dyDescent="0.25">
      <c r="A66" s="139" t="s">
        <v>1314</v>
      </c>
      <c r="B66" s="140">
        <v>33.389504815348445</v>
      </c>
      <c r="C66" s="141"/>
      <c r="D66" s="140">
        <v>0.27624892881416035</v>
      </c>
      <c r="E66" s="140"/>
      <c r="F66" s="140">
        <v>39.50546357926315</v>
      </c>
      <c r="G66" s="140">
        <v>5.2548985171455058</v>
      </c>
      <c r="H66" s="140"/>
      <c r="I66" s="140"/>
      <c r="J66" s="140">
        <v>0.46814157965729136</v>
      </c>
      <c r="K66" s="142">
        <v>0.10043220869230399</v>
      </c>
    </row>
    <row r="67" spans="1:11" x14ac:dyDescent="0.25">
      <c r="A67" s="143" t="s">
        <v>1315</v>
      </c>
      <c r="B67" s="144">
        <v>44.707886554940472</v>
      </c>
      <c r="C67" s="145"/>
      <c r="D67" s="144">
        <v>0.42346384563103923</v>
      </c>
      <c r="E67" s="144"/>
      <c r="F67" s="144">
        <v>44.214378925658579</v>
      </c>
      <c r="G67" s="144">
        <v>6.3023498609823907</v>
      </c>
      <c r="H67" s="144"/>
      <c r="I67" s="144"/>
      <c r="J67" s="144">
        <v>0.52217964729979527</v>
      </c>
      <c r="K67" s="146">
        <v>0.63643500024065069</v>
      </c>
    </row>
    <row r="68" spans="1:11" x14ac:dyDescent="0.25">
      <c r="A68" s="135" t="s">
        <v>1316</v>
      </c>
      <c r="B68" s="136">
        <v>49.878888299082426</v>
      </c>
      <c r="C68" s="137"/>
      <c r="D68" s="136">
        <v>0.36915989480216305</v>
      </c>
      <c r="E68" s="136"/>
      <c r="F68" s="136">
        <v>38.864858598168809</v>
      </c>
      <c r="G68" s="136">
        <v>6.6469281742354029</v>
      </c>
      <c r="H68" s="136"/>
      <c r="I68" s="136"/>
      <c r="J68" s="136">
        <v>0.34733376629864621</v>
      </c>
      <c r="K68" s="138">
        <v>5.4296577946768058E-2</v>
      </c>
    </row>
    <row r="69" spans="1:11" x14ac:dyDescent="0.25">
      <c r="A69" s="139" t="s">
        <v>1317</v>
      </c>
      <c r="B69" s="147">
        <v>136.94455903541368</v>
      </c>
      <c r="C69" s="141"/>
      <c r="D69" s="140">
        <v>0.40456664992169256</v>
      </c>
      <c r="E69" s="140"/>
      <c r="F69" s="140">
        <v>56.893357707571639</v>
      </c>
      <c r="G69" s="140">
        <v>15.986131139944394</v>
      </c>
      <c r="H69" s="140"/>
      <c r="I69" s="140"/>
      <c r="J69" s="140">
        <v>0.31204725982914522</v>
      </c>
      <c r="K69" s="142">
        <v>3.3049525918082488E-2</v>
      </c>
    </row>
    <row r="70" spans="1:11" x14ac:dyDescent="0.25">
      <c r="A70" s="143" t="s">
        <v>1318</v>
      </c>
      <c r="B70" s="144">
        <v>57.346090847046327</v>
      </c>
      <c r="C70" s="145"/>
      <c r="D70" s="144">
        <v>0.36771490204190183</v>
      </c>
      <c r="E70" s="144"/>
      <c r="F70" s="144">
        <v>38.016447611012161</v>
      </c>
      <c r="G70" s="144">
        <v>9.0119420759962932</v>
      </c>
      <c r="H70" s="144"/>
      <c r="I70" s="144"/>
      <c r="J70" s="144">
        <v>0.30729929559874108</v>
      </c>
      <c r="K70" s="146">
        <v>0.17503513500505366</v>
      </c>
    </row>
    <row r="71" spans="1:11" x14ac:dyDescent="0.25">
      <c r="A71" s="135" t="s">
        <v>1319</v>
      </c>
      <c r="B71" s="136">
        <v>41.994229165086828</v>
      </c>
      <c r="C71" s="137"/>
      <c r="D71" s="136">
        <v>0.29365385183652964</v>
      </c>
      <c r="E71" s="136"/>
      <c r="F71" s="136">
        <v>40.360124371113407</v>
      </c>
      <c r="G71" s="136">
        <v>7.6003109360518994</v>
      </c>
      <c r="H71" s="136"/>
      <c r="I71" s="136"/>
      <c r="J71" s="136">
        <v>0.25371584153469551</v>
      </c>
      <c r="K71" s="138">
        <v>0.10691389517254656</v>
      </c>
    </row>
    <row r="72" spans="1:11" x14ac:dyDescent="0.25">
      <c r="A72" s="139" t="s">
        <v>1320</v>
      </c>
      <c r="B72" s="140">
        <v>78.678842799726993</v>
      </c>
      <c r="C72" s="148"/>
      <c r="D72" s="140">
        <v>0.30920303773529151</v>
      </c>
      <c r="E72" s="149"/>
      <c r="F72" s="140">
        <v>50.424497359457526</v>
      </c>
      <c r="G72" s="140">
        <v>11.823990268767377</v>
      </c>
      <c r="H72" s="140"/>
      <c r="I72" s="148"/>
      <c r="J72" s="140">
        <v>0.17102313033921168</v>
      </c>
      <c r="K72" s="142">
        <v>0.61102469076382537</v>
      </c>
    </row>
    <row r="73" spans="1:11" x14ac:dyDescent="0.25">
      <c r="A73" s="143" t="s">
        <v>1321</v>
      </c>
      <c r="B73" s="144">
        <v>57.007120649124133</v>
      </c>
      <c r="C73" s="150"/>
      <c r="D73" s="144">
        <v>0.31160249401613427</v>
      </c>
      <c r="E73" s="151"/>
      <c r="F73" s="144">
        <v>45.635272022749291</v>
      </c>
      <c r="G73" s="144">
        <v>9.3642590361445777</v>
      </c>
      <c r="H73" s="151"/>
      <c r="I73" s="150"/>
      <c r="J73" s="144">
        <v>0.22362142179147723</v>
      </c>
      <c r="K73" s="146">
        <v>0.33262309284304759</v>
      </c>
    </row>
    <row r="74" spans="1:11" x14ac:dyDescent="0.25">
      <c r="A74" s="135" t="s">
        <v>1322</v>
      </c>
      <c r="B74" s="152">
        <v>102.53794646242511</v>
      </c>
      <c r="C74" s="153"/>
      <c r="D74" s="136">
        <v>1.2311527437132472</v>
      </c>
      <c r="E74" s="136"/>
      <c r="F74" s="136">
        <v>392.97410518421299</v>
      </c>
      <c r="G74" s="136">
        <v>20.916900370713623</v>
      </c>
      <c r="H74" s="136"/>
      <c r="I74" s="153"/>
      <c r="J74" s="136">
        <v>2.5184628066143779</v>
      </c>
      <c r="K74" s="138">
        <v>3.9708812629349763E-2</v>
      </c>
    </row>
    <row r="75" spans="1:11" x14ac:dyDescent="0.25">
      <c r="A75" s="139" t="s">
        <v>1323</v>
      </c>
      <c r="B75" s="140">
        <v>44.759073329794496</v>
      </c>
      <c r="C75" s="148"/>
      <c r="D75" s="140">
        <v>1.2561195000147749</v>
      </c>
      <c r="E75" s="154"/>
      <c r="F75" s="140">
        <v>207.61208524733604</v>
      </c>
      <c r="G75" s="140">
        <v>8.8920625579240031</v>
      </c>
      <c r="H75" s="154"/>
      <c r="I75" s="148"/>
      <c r="J75" s="140">
        <v>3.7836274166958086</v>
      </c>
      <c r="K75" s="142">
        <v>3.8240843240121287E-2</v>
      </c>
    </row>
    <row r="76" spans="1:11" x14ac:dyDescent="0.25">
      <c r="A76" s="143" t="s">
        <v>1324</v>
      </c>
      <c r="B76" s="144">
        <v>42.686956851444606</v>
      </c>
      <c r="C76" s="150"/>
      <c r="D76" s="144">
        <v>0.89856800921958579</v>
      </c>
      <c r="E76" s="151"/>
      <c r="F76" s="144">
        <v>238.97485516077623</v>
      </c>
      <c r="G76" s="144">
        <v>8.8901626506024094</v>
      </c>
      <c r="H76" s="151"/>
      <c r="I76" s="150"/>
      <c r="J76" s="144">
        <v>3.4634995254034071</v>
      </c>
      <c r="K76" s="146">
        <v>6.9635414159888345E-2</v>
      </c>
    </row>
    <row r="77" spans="1:11" x14ac:dyDescent="0.25">
      <c r="A77" s="135" t="s">
        <v>1325</v>
      </c>
      <c r="B77" s="136">
        <v>119.54863881095018</v>
      </c>
      <c r="C77" s="153"/>
      <c r="D77" s="136">
        <v>0.78022044265831392</v>
      </c>
      <c r="E77" s="155"/>
      <c r="F77" s="136">
        <v>244.57155526389801</v>
      </c>
      <c r="G77" s="136">
        <v>24.554481464318812</v>
      </c>
      <c r="H77" s="155"/>
      <c r="I77" s="153"/>
      <c r="J77" s="136">
        <v>0.96808063146325629</v>
      </c>
      <c r="K77" s="138">
        <v>8.515979207777831E-2</v>
      </c>
    </row>
    <row r="78" spans="1:11" x14ac:dyDescent="0.25">
      <c r="A78" s="139" t="s">
        <v>1326</v>
      </c>
      <c r="B78" s="140">
        <v>63.116167437627958</v>
      </c>
      <c r="C78" s="148"/>
      <c r="D78" s="140">
        <v>0.63212198221092764</v>
      </c>
      <c r="E78" s="154"/>
      <c r="F78" s="140">
        <v>185.55433705196714</v>
      </c>
      <c r="G78" s="140">
        <v>13.411617701575533</v>
      </c>
      <c r="H78" s="154"/>
      <c r="I78" s="148"/>
      <c r="J78" s="140">
        <v>1.1047694459709247</v>
      </c>
      <c r="K78" s="142">
        <v>2.0546277133368627E-2</v>
      </c>
    </row>
    <row r="79" spans="1:11" x14ac:dyDescent="0.25">
      <c r="A79" s="143" t="s">
        <v>1327</v>
      </c>
      <c r="B79" s="144">
        <v>78.653438992947599</v>
      </c>
      <c r="C79" s="150"/>
      <c r="D79" s="144">
        <v>0.67603025915309845</v>
      </c>
      <c r="E79" s="151"/>
      <c r="F79" s="144">
        <v>187.17053654573297</v>
      </c>
      <c r="G79" s="144">
        <v>17.217132066728453</v>
      </c>
      <c r="H79" s="151"/>
      <c r="I79" s="150"/>
      <c r="J79" s="144">
        <v>1.0399645301493732</v>
      </c>
      <c r="K79" s="146">
        <v>0.21297492419502334</v>
      </c>
    </row>
    <row r="80" spans="1:11" x14ac:dyDescent="0.25">
      <c r="A80" s="135" t="s">
        <v>1328</v>
      </c>
      <c r="B80" s="152">
        <v>107.64524910897096</v>
      </c>
      <c r="C80" s="153"/>
      <c r="D80" s="136">
        <v>0.40084335569279866</v>
      </c>
      <c r="E80" s="136"/>
      <c r="F80" s="136">
        <v>217.47865191712759</v>
      </c>
      <c r="G80" s="136">
        <v>22.943823447636703</v>
      </c>
      <c r="H80" s="136"/>
      <c r="I80" s="153"/>
      <c r="J80" s="136">
        <v>0.87670330219313586</v>
      </c>
      <c r="K80" s="138">
        <v>1.7551138277903448E-2</v>
      </c>
    </row>
    <row r="81" spans="1:11" x14ac:dyDescent="0.25">
      <c r="A81" s="139" t="s">
        <v>1329</v>
      </c>
      <c r="B81" s="140">
        <v>45.164017593084097</v>
      </c>
      <c r="C81" s="148"/>
      <c r="D81" s="140">
        <v>0.56642947903430751</v>
      </c>
      <c r="E81" s="154"/>
      <c r="F81" s="140">
        <v>130.62261616824475</v>
      </c>
      <c r="G81" s="140">
        <v>9.3497085264133446</v>
      </c>
      <c r="H81" s="154"/>
      <c r="I81" s="148"/>
      <c r="J81" s="140">
        <v>1.1027561572663236</v>
      </c>
      <c r="K81" s="142">
        <v>0.15937623333493767</v>
      </c>
    </row>
    <row r="82" spans="1:11" x14ac:dyDescent="0.25">
      <c r="A82" s="143" t="s">
        <v>1330</v>
      </c>
      <c r="B82" s="144">
        <v>42.52619246227345</v>
      </c>
      <c r="C82" s="150"/>
      <c r="D82" s="144">
        <v>0.46978930882657127</v>
      </c>
      <c r="E82" s="151"/>
      <c r="F82" s="144">
        <v>132.87504577981937</v>
      </c>
      <c r="G82" s="144">
        <v>8.8796899907321585</v>
      </c>
      <c r="H82" s="151"/>
      <c r="I82" s="150"/>
      <c r="J82" s="144">
        <v>0.91465604236399067</v>
      </c>
      <c r="K82" s="146">
        <v>0.14268806853732491</v>
      </c>
    </row>
    <row r="83" spans="1:11" x14ac:dyDescent="0.25">
      <c r="A83" s="156"/>
      <c r="B83" s="140"/>
      <c r="C83" s="148"/>
      <c r="D83" s="140"/>
      <c r="E83" s="154"/>
      <c r="F83" s="140"/>
      <c r="G83" s="140"/>
      <c r="H83" s="154"/>
      <c r="I83" s="148"/>
      <c r="J83" s="140"/>
      <c r="K83" s="140"/>
    </row>
    <row r="84" spans="1:11" x14ac:dyDescent="0.25">
      <c r="A84" s="135" t="s">
        <v>1331</v>
      </c>
      <c r="B84" s="136">
        <v>56.993091681201179</v>
      </c>
      <c r="C84" s="153"/>
      <c r="D84" s="136">
        <v>0.2243722112230726</v>
      </c>
      <c r="E84" s="136"/>
      <c r="F84" s="136">
        <v>7.7727052279616258</v>
      </c>
      <c r="G84" s="136">
        <v>9.9879383688600551</v>
      </c>
      <c r="H84" s="136"/>
      <c r="I84" s="153"/>
      <c r="J84" s="136">
        <v>2.4750412149672781E-2</v>
      </c>
      <c r="K84" s="138">
        <v>3.8545025749626989E-2</v>
      </c>
    </row>
    <row r="85" spans="1:11" x14ac:dyDescent="0.25">
      <c r="A85" s="143" t="s">
        <v>1332</v>
      </c>
      <c r="B85" s="144">
        <v>30.587009934025936</v>
      </c>
      <c r="C85" s="150"/>
      <c r="D85" s="144">
        <v>0.21467657575130761</v>
      </c>
      <c r="E85" s="151"/>
      <c r="F85" s="144">
        <v>4.3286878535045776</v>
      </c>
      <c r="G85" s="144">
        <v>5.0573081556997224</v>
      </c>
      <c r="H85" s="151"/>
      <c r="I85" s="150"/>
      <c r="J85" s="144">
        <v>2.1263476045361444E-2</v>
      </c>
      <c r="K85" s="146">
        <v>9.7147807671944933E-2</v>
      </c>
    </row>
    <row r="86" spans="1:11" x14ac:dyDescent="0.25">
      <c r="A86" s="135" t="s">
        <v>1333</v>
      </c>
      <c r="B86" s="136">
        <v>46.721612193827255</v>
      </c>
      <c r="C86" s="153"/>
      <c r="D86" s="136">
        <v>0.29835820454478301</v>
      </c>
      <c r="E86" s="155"/>
      <c r="F86" s="136">
        <v>83.509713446454796</v>
      </c>
      <c r="G86" s="136">
        <v>8.8413211306765511</v>
      </c>
      <c r="H86" s="155"/>
      <c r="I86" s="153"/>
      <c r="J86" s="136">
        <v>0.52753509516910624</v>
      </c>
      <c r="K86" s="138">
        <v>3.8663425903643447E-3</v>
      </c>
    </row>
    <row r="87" spans="1:11" x14ac:dyDescent="0.25">
      <c r="A87" s="139" t="s">
        <v>1334</v>
      </c>
      <c r="B87" s="140">
        <v>29.713915219534389</v>
      </c>
      <c r="C87" s="148"/>
      <c r="D87" s="140">
        <v>0.41430926982063176</v>
      </c>
      <c r="E87" s="154"/>
      <c r="F87" s="140">
        <v>61.902576169494708</v>
      </c>
      <c r="G87" s="140">
        <v>5.7273730305838741</v>
      </c>
      <c r="H87" s="154"/>
      <c r="I87" s="148"/>
      <c r="J87" s="140">
        <v>0.58083479042813613</v>
      </c>
      <c r="K87" s="142">
        <v>4.8406170284449141E-3</v>
      </c>
    </row>
    <row r="88" spans="1:11" x14ac:dyDescent="0.25">
      <c r="A88" s="143" t="s">
        <v>1335</v>
      </c>
      <c r="B88" s="144">
        <v>59.902775460680964</v>
      </c>
      <c r="C88" s="157"/>
      <c r="D88" s="144">
        <v>0.38678348748559438</v>
      </c>
      <c r="E88" s="158"/>
      <c r="F88" s="144">
        <v>97.345843567388528</v>
      </c>
      <c r="G88" s="144">
        <v>11.385853104726598</v>
      </c>
      <c r="H88" s="158"/>
      <c r="I88" s="150"/>
      <c r="J88" s="144">
        <v>0.50798171554178961</v>
      </c>
      <c r="K88" s="146">
        <v>1.2739808442027238E-2</v>
      </c>
    </row>
    <row r="89" spans="1:11" x14ac:dyDescent="0.25">
      <c r="A89" s="135" t="s">
        <v>1336</v>
      </c>
      <c r="B89" s="136">
        <v>28.455744293622509</v>
      </c>
      <c r="C89" s="159"/>
      <c r="D89" s="136">
        <v>0.19082326172394437</v>
      </c>
      <c r="E89" s="160"/>
      <c r="F89" s="136">
        <v>28.068883472391491</v>
      </c>
      <c r="G89" s="136">
        <v>5.0301533827618172</v>
      </c>
      <c r="H89" s="160"/>
      <c r="I89" s="153"/>
      <c r="J89" s="136">
        <v>0.22431483239246641</v>
      </c>
      <c r="K89" s="138">
        <v>2.8172017134331217E-3</v>
      </c>
    </row>
    <row r="90" spans="1:11" x14ac:dyDescent="0.25">
      <c r="A90" s="139" t="s">
        <v>1337</v>
      </c>
      <c r="B90" s="140">
        <v>29.443914461211801</v>
      </c>
      <c r="C90" s="161"/>
      <c r="D90" s="140">
        <v>0.32643657102331491</v>
      </c>
      <c r="E90" s="149"/>
      <c r="F90" s="140">
        <v>31.387904752976471</v>
      </c>
      <c r="G90" s="140">
        <v>5.4311265060240963</v>
      </c>
      <c r="H90" s="162"/>
      <c r="I90" s="148"/>
      <c r="J90" s="140">
        <v>0.21096517959734226</v>
      </c>
      <c r="K90" s="142">
        <v>3.2598305818934394E-2</v>
      </c>
    </row>
    <row r="91" spans="1:11" x14ac:dyDescent="0.25">
      <c r="A91" s="143" t="s">
        <v>1338</v>
      </c>
      <c r="B91" s="144">
        <v>43.849086221278533</v>
      </c>
      <c r="C91" s="157"/>
      <c r="D91" s="144">
        <v>0.17402381726308327</v>
      </c>
      <c r="E91" s="158"/>
      <c r="F91" s="144">
        <v>34.529681572450869</v>
      </c>
      <c r="G91" s="144">
        <v>8.0947965708989802</v>
      </c>
      <c r="H91" s="158"/>
      <c r="I91" s="150"/>
      <c r="J91" s="144">
        <v>0.18051306389568866</v>
      </c>
      <c r="K91" s="146">
        <v>-2.8900707513115466E-3</v>
      </c>
    </row>
    <row r="92" spans="1:11" x14ac:dyDescent="0.25">
      <c r="A92" s="135" t="s">
        <v>1339</v>
      </c>
      <c r="B92" s="136">
        <v>52.048070069007352</v>
      </c>
      <c r="C92" s="159"/>
      <c r="D92" s="136">
        <v>0.21140480482255256</v>
      </c>
      <c r="E92" s="160"/>
      <c r="F92" s="136">
        <v>32.941293709571575</v>
      </c>
      <c r="G92" s="136">
        <v>9.3120347544022231</v>
      </c>
      <c r="H92" s="160"/>
      <c r="I92" s="153"/>
      <c r="J92" s="136">
        <v>0.14994204925813059</v>
      </c>
      <c r="K92" s="138">
        <v>2.2631756268951239E-2</v>
      </c>
    </row>
    <row r="93" spans="1:11" x14ac:dyDescent="0.25">
      <c r="A93" s="139" t="s">
        <v>1340</v>
      </c>
      <c r="B93" s="140">
        <v>40.273974368696443</v>
      </c>
      <c r="C93" s="161"/>
      <c r="D93" s="140">
        <v>0.17817529032830001</v>
      </c>
      <c r="E93" s="162"/>
      <c r="F93" s="140">
        <v>29.586273553951443</v>
      </c>
      <c r="G93" s="140">
        <v>7.2207928637627425</v>
      </c>
      <c r="H93" s="162"/>
      <c r="I93" s="148"/>
      <c r="J93" s="140">
        <v>0.1821291901883399</v>
      </c>
      <c r="K93" s="142">
        <v>4.1118785195167736E-3</v>
      </c>
    </row>
    <row r="94" spans="1:11" x14ac:dyDescent="0.25">
      <c r="A94" s="143" t="s">
        <v>1341</v>
      </c>
      <c r="B94" s="144">
        <v>34.512049745961932</v>
      </c>
      <c r="C94" s="157"/>
      <c r="D94" s="144">
        <v>0.18416122455010195</v>
      </c>
      <c r="E94" s="163"/>
      <c r="F94" s="144">
        <v>28.789829692822099</v>
      </c>
      <c r="G94" s="144">
        <v>6.2403480074142719</v>
      </c>
      <c r="H94" s="158"/>
      <c r="I94" s="150"/>
      <c r="J94" s="144">
        <v>0.19693660388669632</v>
      </c>
      <c r="K94" s="146">
        <v>3.0834095393945229E-2</v>
      </c>
    </row>
    <row r="95" spans="1:11" x14ac:dyDescent="0.25">
      <c r="A95" s="135" t="s">
        <v>1342</v>
      </c>
      <c r="B95" s="136">
        <v>10.45453097747782</v>
      </c>
      <c r="C95" s="159"/>
      <c r="D95" s="136">
        <v>0.95074140835081711</v>
      </c>
      <c r="E95" s="160"/>
      <c r="F95" s="136">
        <v>91.934762663666774</v>
      </c>
      <c r="G95" s="136">
        <v>1.983656626506024</v>
      </c>
      <c r="H95" s="160"/>
      <c r="I95" s="153"/>
      <c r="J95" s="136">
        <v>4.5511700054953295</v>
      </c>
      <c r="K95" s="138">
        <v>4.7236848438176833E-2</v>
      </c>
    </row>
    <row r="96" spans="1:11" x14ac:dyDescent="0.25">
      <c r="A96" s="139" t="s">
        <v>1343</v>
      </c>
      <c r="B96" s="140">
        <v>27.629855160385226</v>
      </c>
      <c r="C96" s="161"/>
      <c r="D96" s="140">
        <v>0.81016636624213245</v>
      </c>
      <c r="E96" s="162"/>
      <c r="F96" s="140">
        <v>174.88060810599669</v>
      </c>
      <c r="G96" s="140">
        <v>5.6146760889712697</v>
      </c>
      <c r="H96" s="162"/>
      <c r="I96" s="148"/>
      <c r="J96" s="140">
        <v>3.232700704401259</v>
      </c>
      <c r="K96" s="142">
        <v>7.3405929633729603E-3</v>
      </c>
    </row>
    <row r="97" spans="1:11" x14ac:dyDescent="0.25">
      <c r="A97" s="143" t="s">
        <v>1344</v>
      </c>
      <c r="B97" s="144">
        <v>23.55076211420338</v>
      </c>
      <c r="C97" s="157"/>
      <c r="D97" s="144">
        <v>0.62905469696521976</v>
      </c>
      <c r="E97" s="158"/>
      <c r="F97" s="144">
        <v>154.94029374082061</v>
      </c>
      <c r="G97" s="144">
        <v>4.3519930491195558</v>
      </c>
      <c r="H97" s="158"/>
      <c r="I97" s="150"/>
      <c r="J97" s="144">
        <v>4.0529834640555533</v>
      </c>
      <c r="K97" s="146">
        <v>9.2082591326948034E-4</v>
      </c>
    </row>
    <row r="98" spans="1:11" x14ac:dyDescent="0.25">
      <c r="A98" s="135" t="s">
        <v>1345</v>
      </c>
      <c r="B98" s="136">
        <v>58.054743307803136</v>
      </c>
      <c r="C98" s="159"/>
      <c r="D98" s="136">
        <v>0.47404450223102151</v>
      </c>
      <c r="E98" s="160"/>
      <c r="F98" s="136">
        <v>169.53671260273117</v>
      </c>
      <c r="G98" s="136">
        <v>11.684138554216867</v>
      </c>
      <c r="H98" s="160"/>
      <c r="I98" s="153"/>
      <c r="J98" s="136">
        <v>1.527290303242244</v>
      </c>
      <c r="K98" s="138">
        <v>-2.7739086489868606E-3</v>
      </c>
    </row>
    <row r="99" spans="1:11" x14ac:dyDescent="0.25">
      <c r="A99" s="139" t="s">
        <v>1346</v>
      </c>
      <c r="B99" s="140">
        <v>14.606953818154244</v>
      </c>
      <c r="C99" s="161"/>
      <c r="D99" s="140">
        <v>0.41080760024821961</v>
      </c>
      <c r="E99" s="162"/>
      <c r="F99" s="140">
        <v>58.572680228742861</v>
      </c>
      <c r="G99" s="140">
        <v>2.7510616311399443</v>
      </c>
      <c r="H99" s="162"/>
      <c r="I99" s="148"/>
      <c r="J99" s="140">
        <v>1.5806799220662437</v>
      </c>
      <c r="K99" s="142">
        <v>1.849521105068104E-2</v>
      </c>
    </row>
    <row r="100" spans="1:11" x14ac:dyDescent="0.25">
      <c r="A100" s="143" t="s">
        <v>1347</v>
      </c>
      <c r="B100" s="144">
        <v>16.046894668992188</v>
      </c>
      <c r="C100" s="157"/>
      <c r="D100" s="144">
        <v>0.38361868739103455</v>
      </c>
      <c r="E100" s="163"/>
      <c r="F100" s="144">
        <v>60.23887816005751</v>
      </c>
      <c r="G100" s="144">
        <v>3.0905750695088043</v>
      </c>
      <c r="H100" s="158"/>
      <c r="I100" s="150"/>
      <c r="J100" s="144">
        <v>1.5884633061897386</v>
      </c>
      <c r="K100" s="146">
        <v>3.8509890744573322E-3</v>
      </c>
    </row>
    <row r="101" spans="1:11" x14ac:dyDescent="0.25">
      <c r="A101" s="135" t="s">
        <v>1348</v>
      </c>
      <c r="B101" s="136">
        <v>57.489034655342373</v>
      </c>
      <c r="C101" s="159"/>
      <c r="D101" s="136">
        <v>0.35530687627434177</v>
      </c>
      <c r="E101" s="160"/>
      <c r="F101" s="136">
        <v>129.25547139151902</v>
      </c>
      <c r="G101" s="136">
        <v>11.208234939759036</v>
      </c>
      <c r="H101" s="160"/>
      <c r="I101" s="153"/>
      <c r="J101" s="136">
        <v>0.71041464754958283</v>
      </c>
      <c r="K101" s="138">
        <v>3.4829619290561663E-3</v>
      </c>
    </row>
    <row r="102" spans="1:11" x14ac:dyDescent="0.25">
      <c r="A102" s="139" t="s">
        <v>1349</v>
      </c>
      <c r="B102" s="140">
        <v>35.455023887161595</v>
      </c>
      <c r="C102" s="161"/>
      <c r="D102" s="140">
        <v>0.39941904790047578</v>
      </c>
      <c r="E102" s="162"/>
      <c r="F102" s="140">
        <v>100.49387019155652</v>
      </c>
      <c r="G102" s="140">
        <v>6.6220903614457827</v>
      </c>
      <c r="H102" s="162"/>
      <c r="I102" s="148"/>
      <c r="J102" s="140">
        <v>0.95190438127591548</v>
      </c>
      <c r="K102" s="142">
        <v>2.8307262838715885E-2</v>
      </c>
    </row>
    <row r="103" spans="1:11" x14ac:dyDescent="0.25">
      <c r="A103" s="143" t="s">
        <v>1350</v>
      </c>
      <c r="B103" s="144">
        <v>47.263433684689467</v>
      </c>
      <c r="C103" s="157"/>
      <c r="D103" s="144">
        <v>0.34920776572796308</v>
      </c>
      <c r="E103" s="158"/>
      <c r="F103" s="144">
        <v>141.84851535889504</v>
      </c>
      <c r="G103" s="144">
        <v>9.436779888785912</v>
      </c>
      <c r="H103" s="158"/>
      <c r="I103" s="150"/>
      <c r="J103" s="144">
        <v>0.80566368586701309</v>
      </c>
      <c r="K103" s="146">
        <v>2.424555999422438E-2</v>
      </c>
    </row>
    <row r="104" spans="1:11" x14ac:dyDescent="0.25">
      <c r="A104" s="135" t="s">
        <v>1351</v>
      </c>
      <c r="B104" s="136">
        <v>28.954910138773037</v>
      </c>
      <c r="C104" s="164"/>
      <c r="D104" s="136">
        <v>0.23520079193877252</v>
      </c>
      <c r="E104" s="164"/>
      <c r="F104" s="136">
        <v>6.3094072060248116</v>
      </c>
      <c r="G104" s="136">
        <v>4.8086983317886931</v>
      </c>
      <c r="H104" s="164"/>
      <c r="I104" s="164"/>
      <c r="J104" s="136">
        <v>5.8830494080031971E-2</v>
      </c>
      <c r="K104" s="138">
        <v>4.9694132935457477E-2</v>
      </c>
    </row>
    <row r="105" spans="1:11" x14ac:dyDescent="0.25">
      <c r="A105" s="139" t="s">
        <v>1352</v>
      </c>
      <c r="B105" s="140">
        <v>50.098422689011898</v>
      </c>
      <c r="C105" s="156"/>
      <c r="D105" s="140">
        <v>0.45758813273839422</v>
      </c>
      <c r="E105" s="156"/>
      <c r="F105" s="140">
        <v>8.650959032530233</v>
      </c>
      <c r="G105" s="140">
        <v>8.4296899907321592</v>
      </c>
      <c r="H105" s="156"/>
      <c r="I105" s="156"/>
      <c r="J105" s="140">
        <v>1.7814257880801321E-2</v>
      </c>
      <c r="K105" s="142">
        <v>0.10128627809597152</v>
      </c>
    </row>
    <row r="106" spans="1:11" x14ac:dyDescent="0.25">
      <c r="A106" s="143" t="s">
        <v>1353</v>
      </c>
      <c r="B106" s="144">
        <v>44.561530294987485</v>
      </c>
      <c r="C106" s="165"/>
      <c r="D106" s="144">
        <v>0.30154664460270086</v>
      </c>
      <c r="E106" s="165"/>
      <c r="F106" s="144">
        <v>8.3911859004406111</v>
      </c>
      <c r="G106" s="144">
        <v>7.5953989805375342</v>
      </c>
      <c r="H106" s="165"/>
      <c r="I106" s="165"/>
      <c r="J106" s="144">
        <v>7.7174901333866217E-2</v>
      </c>
      <c r="K106" s="146">
        <v>2.3558020888482453E-2</v>
      </c>
    </row>
    <row r="107" spans="1:11" x14ac:dyDescent="0.25">
      <c r="A107" s="135" t="s">
        <v>1354</v>
      </c>
      <c r="B107" s="136">
        <v>55.401751725183885</v>
      </c>
      <c r="C107" s="164"/>
      <c r="D107" s="136">
        <v>0.20314234212936971</v>
      </c>
      <c r="E107" s="164"/>
      <c r="F107" s="136">
        <v>12.25915877628824</v>
      </c>
      <c r="G107" s="136">
        <v>9.4332581093605192</v>
      </c>
      <c r="H107" s="164"/>
      <c r="I107" s="164"/>
      <c r="J107" s="136">
        <v>0.13486936104311337</v>
      </c>
      <c r="K107" s="138">
        <v>6.1365211531982464E-3</v>
      </c>
    </row>
    <row r="108" spans="1:11" x14ac:dyDescent="0.25">
      <c r="A108" s="143" t="s">
        <v>1355</v>
      </c>
      <c r="B108" s="144">
        <v>42.391211041176916</v>
      </c>
      <c r="C108" s="165"/>
      <c r="D108" s="144">
        <v>0.38878992937560947</v>
      </c>
      <c r="E108" s="165"/>
      <c r="F108" s="144">
        <v>7.724925471079028</v>
      </c>
      <c r="G108" s="144">
        <v>6.9924332715477293</v>
      </c>
      <c r="H108" s="165"/>
      <c r="I108" s="165"/>
      <c r="J108" s="144">
        <v>0.12346205725133637</v>
      </c>
      <c r="K108" s="146">
        <v>0.12106391683111131</v>
      </c>
    </row>
    <row r="109" spans="1:11" x14ac:dyDescent="0.25">
      <c r="A109" s="135" t="s">
        <v>1356</v>
      </c>
      <c r="B109" s="136">
        <v>67.486001364980652</v>
      </c>
      <c r="C109" s="164"/>
      <c r="D109" s="136">
        <v>0.43063561951478974</v>
      </c>
      <c r="E109" s="164"/>
      <c r="F109" s="136">
        <v>84.150318427549138</v>
      </c>
      <c r="G109" s="136">
        <v>12.025426784059313</v>
      </c>
      <c r="H109" s="164"/>
      <c r="I109" s="164"/>
      <c r="J109" s="136">
        <v>0.67077833841234957</v>
      </c>
      <c r="K109" s="138">
        <v>1.2088487269576934E-2</v>
      </c>
    </row>
    <row r="110" spans="1:11" x14ac:dyDescent="0.25">
      <c r="A110" s="143" t="s">
        <v>1357</v>
      </c>
      <c r="B110" s="144">
        <v>35.136566315310532</v>
      </c>
      <c r="C110" s="165"/>
      <c r="D110" s="144">
        <v>0.41103808989096063</v>
      </c>
      <c r="E110" s="165"/>
      <c r="F110" s="144">
        <v>33.009104090497175</v>
      </c>
      <c r="G110" s="144">
        <v>5.7903943466172381</v>
      </c>
      <c r="H110" s="165"/>
      <c r="I110" s="165"/>
      <c r="J110" s="144">
        <v>0.21032272568316931</v>
      </c>
      <c r="K110" s="146">
        <v>0.23200943350820619</v>
      </c>
    </row>
    <row r="111" spans="1:11" x14ac:dyDescent="0.25">
      <c r="A111" s="135" t="s">
        <v>1358</v>
      </c>
      <c r="B111" s="136">
        <v>26.432160461060136</v>
      </c>
      <c r="C111" s="164"/>
      <c r="D111" s="136">
        <v>0.45426080789574774</v>
      </c>
      <c r="E111" s="164"/>
      <c r="F111" s="136">
        <v>24.674239555013905</v>
      </c>
      <c r="G111" s="136">
        <v>4.7804777571825765</v>
      </c>
      <c r="H111" s="164"/>
      <c r="I111" s="164"/>
      <c r="J111" s="136">
        <v>0.21038067642503872</v>
      </c>
      <c r="K111" s="138">
        <v>0.10550055349665495</v>
      </c>
    </row>
    <row r="112" spans="1:11" x14ac:dyDescent="0.25">
      <c r="A112" s="143" t="s">
        <v>1359</v>
      </c>
      <c r="B112" s="144">
        <v>24.799946917418669</v>
      </c>
      <c r="C112" s="165"/>
      <c r="D112" s="144">
        <v>0.40697201619337486</v>
      </c>
      <c r="E112" s="165"/>
      <c r="F112" s="144">
        <v>23.333312708977846</v>
      </c>
      <c r="G112" s="144">
        <v>4.2659133456904543</v>
      </c>
      <c r="H112" s="165"/>
      <c r="I112" s="165"/>
      <c r="J112" s="144">
        <v>0.15904131488235002</v>
      </c>
      <c r="K112" s="146">
        <v>4.2669057130480824E-2</v>
      </c>
    </row>
    <row r="113" spans="1:11" x14ac:dyDescent="0.25">
      <c r="A113" s="135" t="s">
        <v>1360</v>
      </c>
      <c r="B113" s="136">
        <v>27.609797527868356</v>
      </c>
      <c r="C113" s="164"/>
      <c r="D113" s="136">
        <v>1.8316491829437667</v>
      </c>
      <c r="E113" s="164"/>
      <c r="F113" s="136">
        <v>175.56839911252774</v>
      </c>
      <c r="G113" s="136">
        <v>5.0234341983317892</v>
      </c>
      <c r="H113" s="164"/>
      <c r="I113" s="164"/>
      <c r="J113" s="136">
        <v>3.5240930209322077</v>
      </c>
      <c r="K113" s="138">
        <v>4.4419550464455893E-2</v>
      </c>
    </row>
    <row r="114" spans="1:11" x14ac:dyDescent="0.25">
      <c r="A114" s="143" t="s">
        <v>1361</v>
      </c>
      <c r="B114" s="144">
        <v>59.242655645711679</v>
      </c>
      <c r="C114" s="165"/>
      <c r="D114" s="144">
        <v>1.7704778227593747</v>
      </c>
      <c r="E114" s="165"/>
      <c r="F114" s="144">
        <v>313.37659260648104</v>
      </c>
      <c r="G114" s="144">
        <v>11.54641844300278</v>
      </c>
      <c r="H114" s="165"/>
      <c r="I114" s="165"/>
      <c r="J114" s="144">
        <v>2.6494764450217314</v>
      </c>
      <c r="K114" s="146">
        <v>4.1291813062521054E-2</v>
      </c>
    </row>
    <row r="115" spans="1:11" x14ac:dyDescent="0.25">
      <c r="A115" s="135" t="s">
        <v>1362</v>
      </c>
      <c r="B115" s="136">
        <v>45.40061424129825</v>
      </c>
      <c r="C115" s="164"/>
      <c r="D115" s="136">
        <v>0.38903814899086903</v>
      </c>
      <c r="E115" s="164"/>
      <c r="F115" s="136">
        <v>86.775548889097223</v>
      </c>
      <c r="G115" s="136">
        <v>9.5712099165894351</v>
      </c>
      <c r="H115" s="164"/>
      <c r="I115" s="164"/>
      <c r="J115" s="136">
        <v>1.220590997651996</v>
      </c>
      <c r="K115" s="138">
        <v>7.9137026519709289E-2</v>
      </c>
    </row>
    <row r="116" spans="1:11" x14ac:dyDescent="0.25">
      <c r="A116" s="139" t="s">
        <v>1363</v>
      </c>
      <c r="B116" s="140">
        <v>18.202692045196024</v>
      </c>
      <c r="C116" s="156"/>
      <c r="D116" s="140">
        <v>0.52383617505392865</v>
      </c>
      <c r="E116" s="156"/>
      <c r="F116" s="140">
        <v>60.853858941908072</v>
      </c>
      <c r="G116" s="140">
        <v>3.5396390176088972</v>
      </c>
      <c r="H116" s="156"/>
      <c r="I116" s="156"/>
      <c r="J116" s="140">
        <v>1.8507453664385274</v>
      </c>
      <c r="K116" s="142">
        <v>1.3224815902199543E-2</v>
      </c>
    </row>
    <row r="117" spans="1:11" x14ac:dyDescent="0.25">
      <c r="A117" s="143" t="s">
        <v>1364</v>
      </c>
      <c r="B117" s="144">
        <v>33.12321983771897</v>
      </c>
      <c r="C117" s="165"/>
      <c r="D117" s="144">
        <v>0.35465382228657544</v>
      </c>
      <c r="E117" s="165"/>
      <c r="F117" s="144">
        <v>111.79976688228494</v>
      </c>
      <c r="G117" s="144">
        <v>6.7585129749768305</v>
      </c>
      <c r="H117" s="165"/>
      <c r="I117" s="165"/>
      <c r="J117" s="144">
        <v>1.5236284158465307</v>
      </c>
      <c r="K117" s="146">
        <v>9.2650286374356249E-3</v>
      </c>
    </row>
    <row r="118" spans="1:11" x14ac:dyDescent="0.25">
      <c r="A118" s="135" t="s">
        <v>1365</v>
      </c>
      <c r="B118" s="136">
        <v>91.157420186547355</v>
      </c>
      <c r="C118" s="164"/>
      <c r="D118" s="136">
        <v>0.42973730090718359</v>
      </c>
      <c r="E118" s="164"/>
      <c r="F118" s="136">
        <v>164.46343364269867</v>
      </c>
      <c r="G118" s="136">
        <v>17.424870713623726</v>
      </c>
      <c r="H118" s="164"/>
      <c r="I118" s="164"/>
      <c r="J118" s="136">
        <v>0.91855273017934769</v>
      </c>
      <c r="K118" s="138">
        <v>2.2119892188477642E-2</v>
      </c>
    </row>
    <row r="119" spans="1:11" x14ac:dyDescent="0.25">
      <c r="A119" s="139" t="s">
        <v>1366</v>
      </c>
      <c r="B119" s="140">
        <v>59.191468870857655</v>
      </c>
      <c r="C119" s="156"/>
      <c r="D119" s="140">
        <v>0.33725776425046539</v>
      </c>
      <c r="E119" s="156"/>
      <c r="F119" s="140">
        <v>113.82470360301241</v>
      </c>
      <c r="G119" s="140">
        <v>11.721395273401297</v>
      </c>
      <c r="H119" s="156"/>
      <c r="I119" s="156"/>
      <c r="J119" s="140">
        <v>1.0542224109506919</v>
      </c>
      <c r="K119" s="142">
        <v>2.8024979544688838E-2</v>
      </c>
    </row>
    <row r="120" spans="1:11" x14ac:dyDescent="0.25">
      <c r="A120" s="143" t="s">
        <v>1367</v>
      </c>
      <c r="B120" s="144">
        <v>93.033510275271098</v>
      </c>
      <c r="C120" s="165"/>
      <c r="D120" s="144">
        <v>0.58703761709169344</v>
      </c>
      <c r="E120" s="165"/>
      <c r="F120" s="144">
        <v>312.10788225367958</v>
      </c>
      <c r="G120" s="144">
        <v>25.955639944392956</v>
      </c>
      <c r="H120" s="165"/>
      <c r="I120" s="165"/>
      <c r="J120" s="144">
        <v>1.0234585602238098</v>
      </c>
      <c r="K120" s="146">
        <v>1.0960124175771281E-2</v>
      </c>
    </row>
    <row r="121" spans="1:11" x14ac:dyDescent="0.25">
      <c r="A121" s="135" t="s">
        <v>1368</v>
      </c>
      <c r="B121" s="136">
        <v>55.311890498217934</v>
      </c>
      <c r="C121" s="164"/>
      <c r="D121" s="136">
        <v>0.34837741201501138</v>
      </c>
      <c r="E121" s="164"/>
      <c r="F121" s="136">
        <v>55.359655635761385</v>
      </c>
      <c r="G121" s="136">
        <v>10.207447173308619</v>
      </c>
      <c r="H121" s="164"/>
      <c r="I121" s="164"/>
      <c r="J121" s="136">
        <v>0.47008892441424793</v>
      </c>
      <c r="K121" s="138">
        <v>1.786687202194734E-3</v>
      </c>
    </row>
    <row r="122" spans="1:11" x14ac:dyDescent="0.25">
      <c r="A122" s="143" t="s">
        <v>1369</v>
      </c>
      <c r="B122" s="144">
        <v>39.301425646470008</v>
      </c>
      <c r="C122" s="165"/>
      <c r="D122" s="144">
        <v>0.42845778789042877</v>
      </c>
      <c r="E122" s="165"/>
      <c r="F122" s="144">
        <v>35.164349239086278</v>
      </c>
      <c r="G122" s="144">
        <v>7.0647687673772008</v>
      </c>
      <c r="H122" s="165"/>
      <c r="I122" s="165"/>
      <c r="J122" s="144">
        <v>0.45339611330369195</v>
      </c>
      <c r="K122" s="146">
        <v>4.9481157048659581E-2</v>
      </c>
    </row>
    <row r="123" spans="1:11" x14ac:dyDescent="0.25">
      <c r="A123" s="135" t="s">
        <v>1370</v>
      </c>
      <c r="B123" s="136">
        <v>45.847645408356712</v>
      </c>
      <c r="C123" s="164"/>
      <c r="D123" s="136">
        <v>0.29151739014804529</v>
      </c>
      <c r="E123" s="164"/>
      <c r="F123" s="136">
        <v>30.426466047936003</v>
      </c>
      <c r="G123" s="136">
        <v>8.316112604263207</v>
      </c>
      <c r="H123" s="164"/>
      <c r="I123" s="164"/>
      <c r="J123" s="136">
        <v>0.29631263426087828</v>
      </c>
      <c r="K123" s="138">
        <v>1.2417962169706885E-2</v>
      </c>
    </row>
    <row r="124" spans="1:11" x14ac:dyDescent="0.25">
      <c r="A124" s="139" t="s">
        <v>1371</v>
      </c>
      <c r="B124" s="140">
        <v>40.914377796314554</v>
      </c>
      <c r="C124" s="156"/>
      <c r="D124" s="140">
        <v>0.39764605064862152</v>
      </c>
      <c r="E124" s="156"/>
      <c r="F124" s="140">
        <v>31.476651979625643</v>
      </c>
      <c r="G124" s="140">
        <v>7.5007743280815564</v>
      </c>
      <c r="H124" s="156"/>
      <c r="I124" s="156"/>
      <c r="J124" s="140">
        <v>0.29016036369086273</v>
      </c>
      <c r="K124" s="142">
        <v>1.003222313134716E-2</v>
      </c>
    </row>
    <row r="125" spans="1:11" x14ac:dyDescent="0.25">
      <c r="A125" s="143" t="s">
        <v>1372</v>
      </c>
      <c r="B125" s="144">
        <v>20.366375976340333</v>
      </c>
      <c r="C125" s="165"/>
      <c r="D125" s="144">
        <v>0.45785408232617242</v>
      </c>
      <c r="E125" s="165"/>
      <c r="F125" s="144">
        <v>19.815578888159745</v>
      </c>
      <c r="G125" s="144">
        <v>3.409917052826692</v>
      </c>
      <c r="H125" s="165"/>
      <c r="I125" s="165"/>
      <c r="J125" s="144">
        <v>0.36238597192386479</v>
      </c>
      <c r="K125" s="146">
        <v>0.11061341868412186</v>
      </c>
    </row>
    <row r="126" spans="1:11" x14ac:dyDescent="0.25">
      <c r="A126" s="135" t="s">
        <v>1373</v>
      </c>
      <c r="B126" s="136">
        <v>28.468256616364602</v>
      </c>
      <c r="C126" s="164"/>
      <c r="D126" s="136">
        <v>0.32029609054105967</v>
      </c>
      <c r="E126" s="164"/>
      <c r="F126" s="136">
        <v>19.190973407081028</v>
      </c>
      <c r="G126" s="136">
        <v>4.8741292863762746</v>
      </c>
      <c r="H126" s="164"/>
      <c r="I126" s="164"/>
      <c r="J126" s="136">
        <v>0.33845381425788085</v>
      </c>
      <c r="K126" s="138">
        <v>6.406675650960196E-2</v>
      </c>
    </row>
    <row r="127" spans="1:11" x14ac:dyDescent="0.25">
      <c r="A127" s="143" t="s">
        <v>1374</v>
      </c>
      <c r="B127" s="144">
        <v>51.285197543034798</v>
      </c>
      <c r="C127" s="165"/>
      <c r="D127" s="144">
        <v>0.29395526136934491</v>
      </c>
      <c r="E127" s="165"/>
      <c r="F127" s="144">
        <v>40.808235367644762</v>
      </c>
      <c r="G127" s="144">
        <v>8.9785778498609812</v>
      </c>
      <c r="H127" s="165"/>
      <c r="I127" s="165"/>
      <c r="J127" s="144">
        <v>0.18421641604636058</v>
      </c>
      <c r="K127" s="146">
        <v>2.588415074361072E-2</v>
      </c>
    </row>
    <row r="128" spans="1:11" x14ac:dyDescent="0.25">
      <c r="A128" s="166" t="s">
        <v>1375</v>
      </c>
      <c r="B128" s="152">
        <v>135.97201031318724</v>
      </c>
      <c r="C128" s="167"/>
      <c r="D128" s="152">
        <v>2.1607883927779916</v>
      </c>
      <c r="E128" s="167"/>
      <c r="F128" s="152">
        <v>469.09360144995469</v>
      </c>
      <c r="G128" s="152">
        <v>25.971673308619089</v>
      </c>
      <c r="H128" s="167"/>
      <c r="I128" s="167"/>
      <c r="J128" s="152">
        <v>2.6793210770844782</v>
      </c>
      <c r="K128" s="168">
        <v>4.3233142417095825E-2</v>
      </c>
    </row>
    <row r="129" spans="1:11" x14ac:dyDescent="0.25">
      <c r="A129" s="169" t="s">
        <v>1376</v>
      </c>
      <c r="B129" s="147">
        <v>19.573398043527718</v>
      </c>
      <c r="C129" s="170"/>
      <c r="D129" s="147">
        <v>0.9209905144647027</v>
      </c>
      <c r="E129" s="170"/>
      <c r="F129" s="147">
        <v>112.37162401174965</v>
      </c>
      <c r="G129" s="147">
        <v>3.9129244670991659</v>
      </c>
      <c r="H129" s="170"/>
      <c r="I129" s="170"/>
      <c r="J129" s="147">
        <v>4.6088359894090027</v>
      </c>
      <c r="K129" s="171">
        <v>2.8692303989988927E-2</v>
      </c>
    </row>
    <row r="130" spans="1:11" x14ac:dyDescent="0.25">
      <c r="A130" s="172" t="s">
        <v>1377</v>
      </c>
      <c r="B130" s="173">
        <v>20.580753772654887</v>
      </c>
      <c r="C130" s="174"/>
      <c r="D130" s="173">
        <v>1.0422103365739783</v>
      </c>
      <c r="E130" s="174"/>
      <c r="F130" s="173">
        <v>113.9443873628949</v>
      </c>
      <c r="G130" s="173">
        <v>4.0528039851714555</v>
      </c>
      <c r="H130" s="174"/>
      <c r="I130" s="174"/>
      <c r="J130" s="173">
        <v>3.6828980366688318</v>
      </c>
      <c r="K130" s="175">
        <v>1.9243634788468022E-3</v>
      </c>
    </row>
    <row r="131" spans="1:11" x14ac:dyDescent="0.25">
      <c r="A131" s="135" t="s">
        <v>1378</v>
      </c>
      <c r="B131" s="136">
        <v>80.423363919011138</v>
      </c>
      <c r="C131" s="164"/>
      <c r="D131" s="136">
        <v>1.364638751809935</v>
      </c>
      <c r="E131" s="164"/>
      <c r="F131" s="136">
        <v>229.42796600106249</v>
      </c>
      <c r="G131" s="136">
        <v>16.238355421686748</v>
      </c>
      <c r="H131" s="164"/>
      <c r="I131" s="164"/>
      <c r="J131" s="136">
        <v>1.4382210121396815</v>
      </c>
      <c r="K131" s="138">
        <v>5.9233768108966651E-4</v>
      </c>
    </row>
    <row r="132" spans="1:11" x14ac:dyDescent="0.25">
      <c r="A132" s="139" t="s">
        <v>1379</v>
      </c>
      <c r="B132" s="140">
        <v>24.424122241601577</v>
      </c>
      <c r="C132" s="156"/>
      <c r="D132" s="140">
        <v>0.82168789338376524</v>
      </c>
      <c r="E132" s="156"/>
      <c r="F132" s="140">
        <v>102.5063073028968</v>
      </c>
      <c r="G132" s="140">
        <v>4.7459550509731239</v>
      </c>
      <c r="H132" s="156"/>
      <c r="I132" s="156"/>
      <c r="J132" s="140">
        <v>1.7849013338662139</v>
      </c>
      <c r="K132" s="142">
        <v>1.8946431149829135E-2</v>
      </c>
    </row>
    <row r="133" spans="1:11" x14ac:dyDescent="0.25">
      <c r="A133" s="143" t="s">
        <v>1380</v>
      </c>
      <c r="B133" s="144">
        <v>35.95657844847198</v>
      </c>
      <c r="C133" s="165"/>
      <c r="D133" s="144">
        <v>0.71792618421441456</v>
      </c>
      <c r="E133" s="165"/>
      <c r="F133" s="144">
        <v>124.71280084997343</v>
      </c>
      <c r="G133" s="144">
        <v>7.6871506024096385</v>
      </c>
      <c r="H133" s="165"/>
      <c r="I133" s="165"/>
      <c r="J133" s="144">
        <v>1.3294684518159567</v>
      </c>
      <c r="K133" s="146">
        <v>1.5015160995331374E-2</v>
      </c>
    </row>
    <row r="134" spans="1:11" x14ac:dyDescent="0.25">
      <c r="A134" s="166" t="s">
        <v>1381</v>
      </c>
      <c r="B134" s="152">
        <v>111.53316903010541</v>
      </c>
      <c r="C134" s="167"/>
      <c r="D134" s="152">
        <v>1.7469856091723059</v>
      </c>
      <c r="E134" s="167"/>
      <c r="F134" s="152">
        <v>255.63152213993314</v>
      </c>
      <c r="G134" s="152">
        <v>22.64146014828545</v>
      </c>
      <c r="H134" s="167"/>
      <c r="I134" s="167"/>
      <c r="J134" s="152">
        <v>1.4404740970175351</v>
      </c>
      <c r="K134" s="168">
        <v>3.5353275256293014E-3</v>
      </c>
    </row>
    <row r="135" spans="1:11" x14ac:dyDescent="0.25">
      <c r="A135" s="172" t="s">
        <v>1382</v>
      </c>
      <c r="B135" s="173">
        <v>23.194122999924168</v>
      </c>
      <c r="C135" s="174"/>
      <c r="D135" s="173">
        <v>0.6626559498832777</v>
      </c>
      <c r="E135" s="174"/>
      <c r="F135" s="173">
        <v>67.08491422143058</v>
      </c>
      <c r="G135" s="173">
        <v>4.3709133456904548</v>
      </c>
      <c r="H135" s="174"/>
      <c r="I135" s="174"/>
      <c r="J135" s="173">
        <v>1.546818704101514</v>
      </c>
      <c r="K135" s="175">
        <v>2.2121576743514459E-2</v>
      </c>
    </row>
    <row r="137" spans="1:11" x14ac:dyDescent="0.25">
      <c r="A137" s="135" t="s">
        <v>1383</v>
      </c>
      <c r="B137" s="136">
        <v>30.58845074694775</v>
      </c>
      <c r="C137" s="164"/>
      <c r="D137" s="136">
        <v>0.53945037085192515</v>
      </c>
      <c r="E137" s="164"/>
      <c r="F137" s="136">
        <v>4.6863329270960277</v>
      </c>
      <c r="G137" s="136">
        <v>5.4939161260426328</v>
      </c>
      <c r="H137" s="164"/>
      <c r="I137" s="164"/>
      <c r="J137" s="136">
        <v>6.9396512963980625E-2</v>
      </c>
      <c r="K137" s="138">
        <v>0.10564710978485826</v>
      </c>
    </row>
    <row r="138" spans="1:11" x14ac:dyDescent="0.25">
      <c r="A138" s="143" t="s">
        <v>1384</v>
      </c>
      <c r="B138" s="144">
        <v>16.900007583225904</v>
      </c>
      <c r="C138" s="165"/>
      <c r="D138" s="144">
        <v>0.43919328625040627</v>
      </c>
      <c r="E138" s="165"/>
      <c r="F138" s="144">
        <v>4.1758176306990409</v>
      </c>
      <c r="G138" s="144">
        <v>3.203670528266914</v>
      </c>
      <c r="H138" s="165"/>
      <c r="I138" s="165"/>
      <c r="J138" s="144">
        <v>0.23953289703751812</v>
      </c>
      <c r="K138" s="146">
        <v>0.1096715117678202</v>
      </c>
    </row>
    <row r="139" spans="1:11" x14ac:dyDescent="0.25">
      <c r="A139" s="135" t="s">
        <v>1385</v>
      </c>
      <c r="B139" s="136">
        <v>32.385258208842039</v>
      </c>
      <c r="C139" s="164"/>
      <c r="D139" s="136">
        <v>0.84268018084571972</v>
      </c>
      <c r="E139" s="164"/>
      <c r="F139" s="136">
        <v>68.923919252523362</v>
      </c>
      <c r="G139" s="136">
        <v>6.2668540315106576</v>
      </c>
      <c r="H139" s="164"/>
      <c r="I139" s="164"/>
      <c r="J139" s="136">
        <v>0.59123594944297353</v>
      </c>
      <c r="K139" s="138">
        <v>4.5328247581460271E-2</v>
      </c>
    </row>
    <row r="140" spans="1:11" x14ac:dyDescent="0.25">
      <c r="A140" s="143" t="s">
        <v>1386</v>
      </c>
      <c r="B140" s="144">
        <v>16.550269204519601</v>
      </c>
      <c r="C140" s="165"/>
      <c r="D140" s="144">
        <v>0.48429833633757868</v>
      </c>
      <c r="E140" s="165"/>
      <c r="F140" s="144">
        <v>38.714863285522334</v>
      </c>
      <c r="G140" s="144">
        <v>3.170093141797961</v>
      </c>
      <c r="H140" s="165"/>
      <c r="I140" s="165"/>
      <c r="J140" s="144">
        <v>0.61711894889344066</v>
      </c>
      <c r="K140" s="146">
        <v>3.4069884968956056E-2</v>
      </c>
    </row>
    <row r="141" spans="1:11" x14ac:dyDescent="0.25">
      <c r="A141" s="135" t="s">
        <v>1387</v>
      </c>
      <c r="B141" s="136">
        <v>21.540752256009707</v>
      </c>
      <c r="C141" s="164"/>
      <c r="D141" s="136">
        <v>0.38680712744895246</v>
      </c>
      <c r="E141" s="164"/>
      <c r="F141" s="136">
        <v>19.870577169463456</v>
      </c>
      <c r="G141" s="136">
        <v>2.9946899907321591</v>
      </c>
      <c r="H141" s="164"/>
      <c r="I141" s="164"/>
      <c r="J141" s="136">
        <v>0.26075086176749762</v>
      </c>
      <c r="K141" s="138">
        <v>5.2151417432738122E-2</v>
      </c>
    </row>
    <row r="142" spans="1:11" x14ac:dyDescent="0.25">
      <c r="A142" s="139" t="s">
        <v>1388</v>
      </c>
      <c r="B142" s="140">
        <v>12.692947599909003</v>
      </c>
      <c r="C142" s="156"/>
      <c r="D142" s="140">
        <v>0.45208593126680657</v>
      </c>
      <c r="E142" s="156"/>
      <c r="F142" s="140">
        <v>17.242940533108342</v>
      </c>
      <c r="G142" s="140">
        <v>2.2075815569972197</v>
      </c>
      <c r="H142" s="156"/>
      <c r="I142" s="156"/>
      <c r="J142" s="140">
        <v>0.27488235000249789</v>
      </c>
      <c r="K142" s="142">
        <v>2.8655725080617988E-2</v>
      </c>
    </row>
    <row r="143" spans="1:11" x14ac:dyDescent="0.25">
      <c r="A143" s="143" t="s">
        <v>1389</v>
      </c>
      <c r="B143" s="144">
        <v>34.788003336619397</v>
      </c>
      <c r="C143" s="165"/>
      <c r="D143" s="144">
        <v>0.40109157530805822</v>
      </c>
      <c r="E143" s="165"/>
      <c r="F143" s="144">
        <v>31.547899753132718</v>
      </c>
      <c r="G143" s="144">
        <v>5.5311728452270623</v>
      </c>
      <c r="H143" s="165"/>
      <c r="I143" s="165"/>
      <c r="J143" s="144">
        <v>0.23541239946045861</v>
      </c>
      <c r="K143" s="146">
        <v>5.7454396688646096E-2</v>
      </c>
    </row>
    <row r="144" spans="1:11" x14ac:dyDescent="0.25">
      <c r="A144" s="135" t="s">
        <v>1390</v>
      </c>
      <c r="B144" s="136">
        <v>18.774808523545914</v>
      </c>
      <c r="C144" s="164"/>
      <c r="D144" s="136">
        <v>0.40320144203776481</v>
      </c>
      <c r="E144" s="164"/>
      <c r="F144" s="136">
        <v>20.217847567263526</v>
      </c>
      <c r="G144" s="136">
        <v>3.2514045412418913</v>
      </c>
      <c r="H144" s="164"/>
      <c r="I144" s="164"/>
      <c r="J144" s="136">
        <v>0.25351651096567918</v>
      </c>
      <c r="K144" s="138">
        <v>2.2048900226211671E-2</v>
      </c>
    </row>
    <row r="145" spans="1:11" x14ac:dyDescent="0.25">
      <c r="A145" s="139" t="s">
        <v>1391</v>
      </c>
      <c r="B145" s="140">
        <v>36.130461818457569</v>
      </c>
      <c r="C145" s="156"/>
      <c r="D145" s="140">
        <v>0.36135870689400434</v>
      </c>
      <c r="E145" s="156"/>
      <c r="F145" s="140">
        <v>29.871639636261371</v>
      </c>
      <c r="G145" s="140">
        <v>5.8630542168674697</v>
      </c>
      <c r="H145" s="156"/>
      <c r="I145" s="156"/>
      <c r="J145" s="140">
        <v>0.22719638307438678</v>
      </c>
      <c r="K145" s="142">
        <v>4.9748038696635702E-2</v>
      </c>
    </row>
    <row r="146" spans="1:11" x14ac:dyDescent="0.25">
      <c r="A146" s="143" t="s">
        <v>1392</v>
      </c>
      <c r="B146" s="144">
        <v>19.742162736027907</v>
      </c>
      <c r="C146" s="165"/>
      <c r="D146" s="144">
        <v>0.43343991016813921</v>
      </c>
      <c r="E146" s="165"/>
      <c r="F146" s="144">
        <v>20.921763069904063</v>
      </c>
      <c r="G146" s="144">
        <v>3.3693980537534753</v>
      </c>
      <c r="H146" s="165"/>
      <c r="I146" s="165"/>
      <c r="J146" s="144">
        <v>0.24934405755108158</v>
      </c>
      <c r="K146" s="146">
        <v>0.28988833806613079</v>
      </c>
    </row>
    <row r="147" spans="1:11" x14ac:dyDescent="0.25">
      <c r="A147" s="135" t="s">
        <v>1393</v>
      </c>
      <c r="B147" s="136">
        <v>35.597361037385298</v>
      </c>
      <c r="C147" s="164"/>
      <c r="D147" s="136">
        <v>0.7501592742531249</v>
      </c>
      <c r="E147" s="164"/>
      <c r="F147" s="136">
        <v>127.53333770819664</v>
      </c>
      <c r="G147" s="136">
        <v>6.7544351251158474</v>
      </c>
      <c r="H147" s="164"/>
      <c r="I147" s="164"/>
      <c r="J147" s="136">
        <v>1.3836823699855123</v>
      </c>
      <c r="K147" s="138">
        <v>7.63399432064302E-2</v>
      </c>
    </row>
    <row r="148" spans="1:11" x14ac:dyDescent="0.25">
      <c r="A148" s="139" t="s">
        <v>1394</v>
      </c>
      <c r="B148" s="140">
        <v>16.832365208159551</v>
      </c>
      <c r="C148" s="156"/>
      <c r="D148" s="140">
        <v>0.33470760320321502</v>
      </c>
      <c r="E148" s="156"/>
      <c r="F148" s="140">
        <v>50.251377769444709</v>
      </c>
      <c r="G148" s="140">
        <v>3.1439995366079709</v>
      </c>
      <c r="H148" s="156"/>
      <c r="I148" s="156"/>
      <c r="J148" s="140">
        <v>1.4120882250087425</v>
      </c>
      <c r="K148" s="142">
        <v>6.1007845213457187E-2</v>
      </c>
    </row>
    <row r="149" spans="1:11" x14ac:dyDescent="0.25">
      <c r="A149" s="143" t="s">
        <v>1395</v>
      </c>
      <c r="B149" s="144">
        <v>11.568279366042313</v>
      </c>
      <c r="C149" s="165"/>
      <c r="D149" s="144">
        <v>0.37577612954699918</v>
      </c>
      <c r="E149" s="165"/>
      <c r="F149" s="144">
        <v>39.757643198650051</v>
      </c>
      <c r="G149" s="144">
        <v>2.1261496756255793</v>
      </c>
      <c r="H149" s="165"/>
      <c r="I149" s="165"/>
      <c r="J149" s="144">
        <v>1.5380311735025229</v>
      </c>
      <c r="K149" s="146">
        <v>2.4838282716465317E-2</v>
      </c>
    </row>
    <row r="150" spans="1:11" x14ac:dyDescent="0.25">
      <c r="A150" s="135" t="s">
        <v>1396</v>
      </c>
      <c r="B150" s="136">
        <v>22.433563357852428</v>
      </c>
      <c r="C150" s="164"/>
      <c r="D150" s="136">
        <v>0.45582400047279925</v>
      </c>
      <c r="E150" s="164"/>
      <c r="F150" s="136">
        <v>71.119788131620894</v>
      </c>
      <c r="G150" s="136">
        <v>3.8284156626506025</v>
      </c>
      <c r="H150" s="164"/>
      <c r="I150" s="164"/>
      <c r="J150" s="136">
        <v>1.0299880101913375</v>
      </c>
      <c r="K150" s="138">
        <v>3.8586417673388849E-2</v>
      </c>
    </row>
    <row r="151" spans="1:11" x14ac:dyDescent="0.25">
      <c r="A151" s="139" t="s">
        <v>1397</v>
      </c>
      <c r="B151" s="140">
        <v>21.655372715553199</v>
      </c>
      <c r="C151" s="156"/>
      <c r="D151" s="140">
        <v>0.3459424957891315</v>
      </c>
      <c r="E151" s="156"/>
      <c r="F151" s="140">
        <v>53.201285584825477</v>
      </c>
      <c r="G151" s="140">
        <v>3.7555333642261353</v>
      </c>
      <c r="H151" s="156"/>
      <c r="I151" s="156"/>
      <c r="J151" s="140">
        <v>0.8803502023280213</v>
      </c>
      <c r="K151" s="142">
        <v>7.4965827597824511E-2</v>
      </c>
    </row>
    <row r="152" spans="1:11" x14ac:dyDescent="0.25">
      <c r="A152" s="143" t="s">
        <v>1398</v>
      </c>
      <c r="B152" s="144">
        <v>35.817312504739519</v>
      </c>
      <c r="C152" s="165"/>
      <c r="D152" s="144">
        <v>0.43886232676339354</v>
      </c>
      <c r="E152" s="165"/>
      <c r="F152" s="144">
        <v>123.45971500890597</v>
      </c>
      <c r="G152" s="144">
        <v>6.5990134383688597</v>
      </c>
      <c r="H152" s="165"/>
      <c r="I152" s="165"/>
      <c r="J152" s="144">
        <v>1.0774926312634261</v>
      </c>
      <c r="K152" s="146">
        <v>7.6814506425374213E-2</v>
      </c>
    </row>
    <row r="153" spans="1:11" x14ac:dyDescent="0.25">
      <c r="A153" s="135" t="s">
        <v>1399</v>
      </c>
      <c r="B153" s="136">
        <v>24.561492378857967</v>
      </c>
      <c r="C153" s="164"/>
      <c r="D153" s="136">
        <v>0.30671197659643629</v>
      </c>
      <c r="E153" s="164"/>
      <c r="F153" s="136">
        <v>4.1791612762101185</v>
      </c>
      <c r="G153" s="136">
        <v>3.266867933271548</v>
      </c>
      <c r="H153" s="164"/>
      <c r="I153" s="164"/>
      <c r="J153" s="136">
        <v>0.12016336114302843</v>
      </c>
      <c r="K153" s="138">
        <v>7.6909563459594751E-2</v>
      </c>
    </row>
    <row r="154" spans="1:11" x14ac:dyDescent="0.25">
      <c r="A154" s="143" t="s">
        <v>1400</v>
      </c>
      <c r="B154" s="144">
        <v>30.857238189125656</v>
      </c>
      <c r="C154" s="165"/>
      <c r="D154" s="144">
        <v>0.41762181968617945</v>
      </c>
      <c r="E154" s="165"/>
      <c r="F154" s="144">
        <v>5.5746489172213369</v>
      </c>
      <c r="G154" s="144">
        <v>4.8528132530120489</v>
      </c>
      <c r="H154" s="165"/>
      <c r="I154" s="165"/>
      <c r="J154" s="144">
        <v>0.13002497876804717</v>
      </c>
      <c r="K154" s="146">
        <v>0.12771237425999904</v>
      </c>
    </row>
    <row r="155" spans="1:11" x14ac:dyDescent="0.25">
      <c r="A155" s="135" t="s">
        <v>1401</v>
      </c>
      <c r="B155" s="136">
        <v>25.432577538484871</v>
      </c>
      <c r="C155" s="164"/>
      <c r="D155" s="136">
        <v>0.36668360864040661</v>
      </c>
      <c r="E155" s="164"/>
      <c r="F155" s="136">
        <v>4.2293472078997532</v>
      </c>
      <c r="G155" s="136">
        <v>3.6409365152919371</v>
      </c>
      <c r="H155" s="164"/>
      <c r="I155" s="164"/>
      <c r="J155" s="136">
        <v>0.21143128340910225</v>
      </c>
      <c r="K155" s="138">
        <v>2.921186889348799E-2</v>
      </c>
    </row>
    <row r="156" spans="1:11" x14ac:dyDescent="0.25">
      <c r="A156" s="143" t="s">
        <v>1402</v>
      </c>
      <c r="B156" s="144">
        <v>37.550989610980508</v>
      </c>
      <c r="C156" s="165"/>
      <c r="D156" s="144">
        <v>0.40094087054165062</v>
      </c>
      <c r="E156" s="165"/>
      <c r="F156" s="144">
        <v>6.4064354238930035</v>
      </c>
      <c r="G156" s="144">
        <v>6.2770486561631138</v>
      </c>
      <c r="H156" s="165"/>
      <c r="I156" s="165"/>
      <c r="J156" s="144">
        <v>0.12595593745316483</v>
      </c>
      <c r="K156" s="146">
        <v>0.16684073735380467</v>
      </c>
    </row>
    <row r="157" spans="1:11" x14ac:dyDescent="0.25">
      <c r="A157" s="135" t="s">
        <v>1403</v>
      </c>
      <c r="B157" s="152">
        <v>58.833161446879494</v>
      </c>
      <c r="C157" s="167"/>
      <c r="D157" s="152">
        <v>0.92192724801276571</v>
      </c>
      <c r="E157" s="167"/>
      <c r="F157" s="152">
        <v>69.589210962157438</v>
      </c>
      <c r="G157" s="152">
        <v>10.668707599629286</v>
      </c>
      <c r="H157" s="167"/>
      <c r="I157" s="167"/>
      <c r="J157" s="152">
        <v>0.65892341509716745</v>
      </c>
      <c r="K157" s="168">
        <v>0.20438754391875627</v>
      </c>
    </row>
    <row r="158" spans="1:11" x14ac:dyDescent="0.25">
      <c r="A158" s="143" t="s">
        <v>1404</v>
      </c>
      <c r="B158" s="173">
        <v>17.337408053385911</v>
      </c>
      <c r="C158" s="174"/>
      <c r="D158" s="173">
        <v>0.346252770308206</v>
      </c>
      <c r="E158" s="174"/>
      <c r="F158" s="173">
        <v>26.691832755226404</v>
      </c>
      <c r="G158" s="173">
        <v>3.0275074142724741</v>
      </c>
      <c r="H158" s="174"/>
      <c r="I158" s="174"/>
      <c r="J158" s="173">
        <v>0.62823949642803623</v>
      </c>
      <c r="K158" s="175">
        <v>0.11542571112287625</v>
      </c>
    </row>
    <row r="159" spans="1:11" x14ac:dyDescent="0.25">
      <c r="A159" s="135" t="s">
        <v>1405</v>
      </c>
      <c r="B159" s="136">
        <v>59.47697732615454</v>
      </c>
      <c r="C159" s="164"/>
      <c r="D159" s="136">
        <v>0.71630389172896791</v>
      </c>
      <c r="E159" s="164"/>
      <c r="F159" s="136">
        <v>68.120506859160656</v>
      </c>
      <c r="G159" s="136">
        <v>10.502859592215014</v>
      </c>
      <c r="H159" s="164"/>
      <c r="I159" s="164"/>
      <c r="J159" s="136">
        <v>0.64334165958934919</v>
      </c>
      <c r="K159" s="138">
        <v>4.7226259806516825E-2</v>
      </c>
    </row>
    <row r="160" spans="1:11" x14ac:dyDescent="0.25">
      <c r="A160" s="143" t="s">
        <v>1406</v>
      </c>
      <c r="B160" s="144">
        <v>14.876802911958748</v>
      </c>
      <c r="C160" s="165"/>
      <c r="D160" s="144">
        <v>0.37335598829821814</v>
      </c>
      <c r="E160" s="165"/>
      <c r="F160" s="144">
        <v>16.173848942220555</v>
      </c>
      <c r="G160" s="144">
        <v>2.6587261353104727</v>
      </c>
      <c r="H160" s="165"/>
      <c r="I160" s="165"/>
      <c r="J160" s="144">
        <v>0.27521806464505172</v>
      </c>
      <c r="K160" s="146">
        <v>4.5497665688020411E-2</v>
      </c>
    </row>
    <row r="161" spans="1:11" x14ac:dyDescent="0.25">
      <c r="A161" s="176" t="s">
        <v>1407</v>
      </c>
      <c r="B161" s="177">
        <v>17.649609463865929</v>
      </c>
      <c r="C161" s="178"/>
      <c r="D161" s="177">
        <v>0.36893236015484177</v>
      </c>
      <c r="E161" s="178"/>
      <c r="F161" s="177">
        <v>15.341562451173402</v>
      </c>
      <c r="G161" s="177">
        <v>2.9370301204819276</v>
      </c>
      <c r="H161" s="178"/>
      <c r="I161" s="178"/>
      <c r="J161" s="177">
        <v>0.24091072588299944</v>
      </c>
      <c r="K161" s="179">
        <v>5.5285893054820234E-2</v>
      </c>
    </row>
    <row r="162" spans="1:11" x14ac:dyDescent="0.25">
      <c r="A162" s="176" t="s">
        <v>1408</v>
      </c>
      <c r="B162" s="177">
        <v>14.356176537499053</v>
      </c>
      <c r="C162" s="178"/>
      <c r="D162" s="177">
        <v>1.7914346502762921</v>
      </c>
      <c r="E162" s="178"/>
      <c r="F162" s="177">
        <v>165.43590325302335</v>
      </c>
      <c r="G162" s="177">
        <v>3.0886983317886934</v>
      </c>
      <c r="H162" s="178"/>
      <c r="I162" s="178"/>
      <c r="J162" s="177">
        <v>4.4849313083878704</v>
      </c>
      <c r="K162" s="179">
        <v>9.9849833951003511E-2</v>
      </c>
    </row>
    <row r="163" spans="1:11" x14ac:dyDescent="0.25">
      <c r="A163" s="176" t="s">
        <v>1409</v>
      </c>
      <c r="B163" s="177">
        <v>23.717934329263667</v>
      </c>
      <c r="C163" s="178"/>
      <c r="D163" s="177">
        <v>0.46473035666794715</v>
      </c>
      <c r="E163" s="178"/>
      <c r="F163" s="177">
        <v>62.99941689322209</v>
      </c>
      <c r="G163" s="177">
        <v>4.1521923076923084</v>
      </c>
      <c r="H163" s="178"/>
      <c r="I163" s="178"/>
      <c r="J163" s="177">
        <v>1.7223944647050009</v>
      </c>
      <c r="K163" s="179">
        <v>3.4913365740963556E-2</v>
      </c>
    </row>
    <row r="164" spans="1:11" x14ac:dyDescent="0.25">
      <c r="A164" s="135" t="s">
        <v>1410</v>
      </c>
      <c r="B164" s="136">
        <v>35.479441874573439</v>
      </c>
      <c r="C164" s="164"/>
      <c r="D164" s="136">
        <v>0.563613368399279</v>
      </c>
      <c r="E164" s="164"/>
      <c r="F164" s="136">
        <v>82.573492703353025</v>
      </c>
      <c r="G164" s="136">
        <v>6.5551765523632985</v>
      </c>
      <c r="H164" s="164"/>
      <c r="I164" s="164"/>
      <c r="J164" s="136">
        <v>1.2950477094469701</v>
      </c>
      <c r="K164" s="138">
        <v>5.4937190162198585E-2</v>
      </c>
    </row>
    <row r="165" spans="1:11" x14ac:dyDescent="0.25">
      <c r="A165" s="143" t="s">
        <v>1411</v>
      </c>
      <c r="B165" s="144">
        <v>21.235906574656859</v>
      </c>
      <c r="C165" s="165"/>
      <c r="D165" s="144">
        <v>0.40131319996454001</v>
      </c>
      <c r="E165" s="165"/>
      <c r="F165" s="144">
        <v>58.475495765757323</v>
      </c>
      <c r="G165" s="144">
        <v>3.9870996292863765</v>
      </c>
      <c r="H165" s="165"/>
      <c r="I165" s="165"/>
      <c r="J165" s="144">
        <v>1.3496463006444523</v>
      </c>
      <c r="K165" s="146">
        <v>6.7745824710015876E-2</v>
      </c>
    </row>
    <row r="166" spans="1:11" x14ac:dyDescent="0.25">
      <c r="A166" s="135" t="s">
        <v>1412</v>
      </c>
      <c r="B166" s="136">
        <v>28.504504436187151</v>
      </c>
      <c r="C166" s="164"/>
      <c r="D166" s="136">
        <v>0.57192281551963597</v>
      </c>
      <c r="E166" s="164"/>
      <c r="F166" s="136">
        <v>37.868952220243116</v>
      </c>
      <c r="G166" s="136">
        <v>5.0253804448563484</v>
      </c>
      <c r="H166" s="164"/>
      <c r="I166" s="164"/>
      <c r="J166" s="136">
        <v>0.66407903282210123</v>
      </c>
      <c r="K166" s="138">
        <v>7.5877412523463458E-2</v>
      </c>
    </row>
    <row r="167" spans="1:11" x14ac:dyDescent="0.25">
      <c r="A167" s="139" t="s">
        <v>1413</v>
      </c>
      <c r="B167" s="140">
        <v>16.352195343899293</v>
      </c>
      <c r="C167" s="156"/>
      <c r="D167" s="140">
        <v>0.36129369699476965</v>
      </c>
      <c r="E167" s="156"/>
      <c r="F167" s="140">
        <v>16.770830286553544</v>
      </c>
      <c r="G167" s="140">
        <v>2.8942914735866543</v>
      </c>
      <c r="H167" s="156"/>
      <c r="I167" s="156"/>
      <c r="J167" s="140">
        <v>0.50290103412099718</v>
      </c>
      <c r="K167" s="142">
        <v>4.6121673003802287E-2</v>
      </c>
    </row>
    <row r="168" spans="1:11" x14ac:dyDescent="0.25">
      <c r="A168" s="143" t="s">
        <v>1414</v>
      </c>
      <c r="B168" s="144">
        <v>15.971706984151057</v>
      </c>
      <c r="C168" s="165"/>
      <c r="D168" s="144">
        <v>0.57566383972104851</v>
      </c>
      <c r="E168" s="165"/>
      <c r="F168" s="144">
        <v>18.209191587762881</v>
      </c>
      <c r="G168" s="144">
        <v>2.7247409638554214</v>
      </c>
      <c r="H168" s="165"/>
      <c r="I168" s="165"/>
      <c r="J168" s="144">
        <v>0.59176549932557332</v>
      </c>
      <c r="K168" s="146">
        <v>0.10342951340424508</v>
      </c>
    </row>
    <row r="169" spans="1:11" x14ac:dyDescent="0.25">
      <c r="A169" s="176" t="s">
        <v>1415</v>
      </c>
      <c r="B169" s="177">
        <v>19.346432092212027</v>
      </c>
      <c r="C169" s="178"/>
      <c r="D169" s="177">
        <v>0.50592890281020064</v>
      </c>
      <c r="E169" s="178"/>
      <c r="F169" s="177">
        <v>19.476714477672573</v>
      </c>
      <c r="G169" s="177">
        <v>3.2800236329935126</v>
      </c>
      <c r="H169" s="178"/>
      <c r="I169" s="178"/>
      <c r="J169" s="177">
        <v>0.38771644102512864</v>
      </c>
      <c r="K169" s="179">
        <v>4.6079318477162248E-2</v>
      </c>
    </row>
    <row r="170" spans="1:11" x14ac:dyDescent="0.25">
      <c r="A170" s="135" t="s">
        <v>1416</v>
      </c>
      <c r="B170" s="136">
        <v>38.360347311746416</v>
      </c>
      <c r="C170" s="164"/>
      <c r="D170" s="136">
        <v>1.3298259507697763</v>
      </c>
      <c r="E170" s="164"/>
      <c r="F170" s="136">
        <v>153.85282772413365</v>
      </c>
      <c r="G170" s="136">
        <v>7.7671784059314177</v>
      </c>
      <c r="H170" s="164"/>
      <c r="I170" s="164"/>
      <c r="J170" s="136">
        <v>1.8400094919318581</v>
      </c>
      <c r="K170" s="138">
        <v>3.034220532319391E-2</v>
      </c>
    </row>
    <row r="171" spans="1:11" x14ac:dyDescent="0.25">
      <c r="A171" s="143" t="s">
        <v>1417</v>
      </c>
      <c r="B171" s="144">
        <v>18.78125426556457</v>
      </c>
      <c r="C171" s="165"/>
      <c r="D171" s="144">
        <v>0.36363996335805676</v>
      </c>
      <c r="E171" s="165"/>
      <c r="F171" s="144">
        <v>14.065289834692667</v>
      </c>
      <c r="G171" s="144">
        <v>3.2281654309545882</v>
      </c>
      <c r="H171" s="165"/>
      <c r="I171" s="165"/>
      <c r="J171" s="144">
        <v>0.30879252635260029</v>
      </c>
      <c r="K171" s="146">
        <v>2.5848053135678874E-2</v>
      </c>
    </row>
    <row r="172" spans="1:11" x14ac:dyDescent="0.25">
      <c r="A172" s="180" t="s">
        <v>1418</v>
      </c>
      <c r="B172" s="181">
        <v>162.80449685296125</v>
      </c>
      <c r="C172" s="182"/>
      <c r="D172" s="181">
        <v>5.2630312343015868</v>
      </c>
      <c r="E172" s="182"/>
      <c r="F172" s="181">
        <v>452.86285866066686</v>
      </c>
      <c r="G172" s="181">
        <v>28.341969879518071</v>
      </c>
      <c r="H172" s="182"/>
      <c r="I172" s="182"/>
      <c r="J172" s="181">
        <v>3.5570350202328025</v>
      </c>
      <c r="K172" s="183">
        <v>7.8687490975598018E-2</v>
      </c>
    </row>
    <row r="173" spans="1:11" x14ac:dyDescent="0.25">
      <c r="A173" s="172" t="s">
        <v>1419</v>
      </c>
      <c r="B173" s="173">
        <v>27.701061651626599</v>
      </c>
      <c r="C173" s="174"/>
      <c r="D173" s="173">
        <v>0.89587896338760686</v>
      </c>
      <c r="E173" s="174"/>
      <c r="F173" s="173">
        <v>108.33237523827381</v>
      </c>
      <c r="G173" s="173">
        <v>5.2585129749768305</v>
      </c>
      <c r="H173" s="174"/>
      <c r="I173" s="174"/>
      <c r="J173" s="173">
        <v>2.0857006544437229</v>
      </c>
      <c r="K173" s="175">
        <v>2.5756124560812436E-2</v>
      </c>
    </row>
    <row r="174" spans="1:11" x14ac:dyDescent="0.25">
      <c r="A174" s="176" t="s">
        <v>1420</v>
      </c>
      <c r="B174" s="177">
        <v>38.372859634488513</v>
      </c>
      <c r="C174" s="178"/>
      <c r="D174" s="177">
        <v>0.87975946337283173</v>
      </c>
      <c r="E174" s="178"/>
      <c r="F174" s="177">
        <v>125.9580744351739</v>
      </c>
      <c r="G174" s="177">
        <v>7.9468354958294718</v>
      </c>
      <c r="H174" s="178"/>
      <c r="I174" s="178"/>
      <c r="J174" s="177">
        <v>1.8003282210121399</v>
      </c>
      <c r="K174" s="179">
        <v>5.008422775184098E-2</v>
      </c>
    </row>
    <row r="175" spans="1:11" x14ac:dyDescent="0.25">
      <c r="A175" s="176" t="s">
        <v>1421</v>
      </c>
      <c r="B175" s="177">
        <v>17.787510426935619</v>
      </c>
      <c r="C175" s="178"/>
      <c r="D175" s="177">
        <v>0.46301941431990784</v>
      </c>
      <c r="E175" s="178"/>
      <c r="F175" s="177">
        <v>44.024072372738352</v>
      </c>
      <c r="G175" s="177">
        <v>3.3036797961075073</v>
      </c>
      <c r="H175" s="178"/>
      <c r="I175" s="178"/>
      <c r="J175" s="177">
        <v>1.742022780636459</v>
      </c>
      <c r="K175" s="179">
        <v>0.15746594792318427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519"/>
  <sheetViews>
    <sheetView workbookViewId="0">
      <selection activeCell="M15" sqref="M15"/>
    </sheetView>
  </sheetViews>
  <sheetFormatPr defaultRowHeight="15" x14ac:dyDescent="0.25"/>
  <cols>
    <col min="1" max="1" width="23.28515625" bestFit="1" customWidth="1"/>
    <col min="2" max="2" width="24.140625" bestFit="1" customWidth="1"/>
    <col min="3" max="4" width="11.140625" bestFit="1" customWidth="1"/>
    <col min="5" max="5" width="17" bestFit="1" customWidth="1"/>
    <col min="6" max="6" width="25.28515625" style="5" customWidth="1"/>
    <col min="7" max="7" width="9.140625" style="25"/>
  </cols>
  <sheetData>
    <row r="1" spans="1:9" ht="15.75" thickBot="1" x14ac:dyDescent="0.3">
      <c r="F1" s="46"/>
    </row>
    <row r="2" spans="1:9" ht="15.75" thickBot="1" x14ac:dyDescent="0.3">
      <c r="A2" s="60" t="s">
        <v>488</v>
      </c>
      <c r="B2" s="61"/>
      <c r="C2" s="62" t="s">
        <v>489</v>
      </c>
      <c r="D2" s="62" t="s">
        <v>490</v>
      </c>
      <c r="E2" s="62" t="s">
        <v>491</v>
      </c>
      <c r="F2" s="63" t="s">
        <v>492</v>
      </c>
      <c r="G2" s="105"/>
      <c r="H2" s="105"/>
      <c r="I2" s="106"/>
    </row>
    <row r="3" spans="1:9" x14ac:dyDescent="0.25">
      <c r="A3" s="57" t="s">
        <v>493</v>
      </c>
      <c r="B3" s="47"/>
      <c r="C3" s="58">
        <v>0.84</v>
      </c>
      <c r="D3" s="58">
        <v>0.82</v>
      </c>
      <c r="E3" s="58">
        <v>0.81</v>
      </c>
      <c r="F3" s="59" t="s">
        <v>494</v>
      </c>
      <c r="G3" s="45"/>
      <c r="H3" s="45"/>
    </row>
    <row r="4" spans="1:9" x14ac:dyDescent="0.25">
      <c r="A4" s="190" t="s">
        <v>495</v>
      </c>
      <c r="B4" s="44" t="s">
        <v>496</v>
      </c>
      <c r="C4" s="44">
        <v>1.4</v>
      </c>
      <c r="D4" s="44">
        <v>1.5</v>
      </c>
      <c r="E4" s="44">
        <v>1.7</v>
      </c>
      <c r="F4" s="53" t="s">
        <v>497</v>
      </c>
      <c r="G4" s="45"/>
      <c r="H4" s="45"/>
    </row>
    <row r="5" spans="1:9" x14ac:dyDescent="0.25">
      <c r="A5" s="190"/>
      <c r="B5" s="44" t="s">
        <v>498</v>
      </c>
      <c r="C5" s="44">
        <v>90.1</v>
      </c>
      <c r="D5" s="44">
        <v>90</v>
      </c>
      <c r="E5" s="44">
        <v>88.5</v>
      </c>
      <c r="F5" s="53" t="s">
        <v>497</v>
      </c>
      <c r="G5" s="45"/>
      <c r="H5" s="45"/>
    </row>
    <row r="6" spans="1:9" x14ac:dyDescent="0.25">
      <c r="A6" s="190"/>
      <c r="B6" s="44" t="s">
        <v>499</v>
      </c>
      <c r="C6" s="44">
        <v>8.5</v>
      </c>
      <c r="D6" s="44">
        <v>8.6</v>
      </c>
      <c r="E6" s="44">
        <v>9.8000000000000007</v>
      </c>
      <c r="F6" s="53" t="s">
        <v>497</v>
      </c>
      <c r="G6" s="45"/>
      <c r="H6" s="45"/>
    </row>
    <row r="7" spans="1:9" x14ac:dyDescent="0.25">
      <c r="A7" s="52" t="s">
        <v>500</v>
      </c>
      <c r="B7" s="96"/>
      <c r="C7" s="44">
        <v>2.7</v>
      </c>
      <c r="D7" s="44">
        <v>2.6</v>
      </c>
      <c r="E7" s="44">
        <v>2.4</v>
      </c>
      <c r="F7" s="53" t="s">
        <v>494</v>
      </c>
      <c r="G7" s="45"/>
      <c r="H7" s="45"/>
    </row>
    <row r="8" spans="1:9" x14ac:dyDescent="0.25">
      <c r="A8" s="52" t="s">
        <v>501</v>
      </c>
      <c r="B8" s="96"/>
      <c r="C8" s="44">
        <v>1.1000000000000001</v>
      </c>
      <c r="D8" s="44">
        <v>1</v>
      </c>
      <c r="E8" s="44">
        <v>0.98</v>
      </c>
      <c r="F8" s="53" t="s">
        <v>494</v>
      </c>
      <c r="G8" s="45"/>
      <c r="H8" s="45"/>
    </row>
    <row r="9" spans="1:9" x14ac:dyDescent="0.25">
      <c r="A9" s="52" t="s">
        <v>502</v>
      </c>
      <c r="B9" s="96"/>
      <c r="C9" s="44">
        <v>6.89</v>
      </c>
      <c r="D9" s="44">
        <v>6.88</v>
      </c>
      <c r="E9" s="44">
        <v>6.82</v>
      </c>
      <c r="F9" s="53" t="s">
        <v>503</v>
      </c>
      <c r="G9" s="45"/>
      <c r="H9" s="45"/>
    </row>
    <row r="10" spans="1:9" x14ac:dyDescent="0.25">
      <c r="A10" s="52" t="s">
        <v>504</v>
      </c>
      <c r="B10" s="96"/>
      <c r="C10" s="44">
        <v>7.2</v>
      </c>
      <c r="D10" s="44">
        <v>22.8</v>
      </c>
      <c r="E10" s="44">
        <v>10.9</v>
      </c>
      <c r="F10" s="53" t="s">
        <v>503</v>
      </c>
      <c r="G10" s="45"/>
      <c r="H10" s="45"/>
    </row>
    <row r="11" spans="1:9" x14ac:dyDescent="0.25">
      <c r="A11" s="52" t="s">
        <v>505</v>
      </c>
      <c r="B11" s="96"/>
      <c r="C11" s="44">
        <v>31.6</v>
      </c>
      <c r="D11" s="44">
        <v>27.7</v>
      </c>
      <c r="E11" s="44">
        <v>26.8</v>
      </c>
      <c r="F11" s="53" t="s">
        <v>503</v>
      </c>
      <c r="G11" s="45"/>
      <c r="H11" s="45"/>
    </row>
    <row r="12" spans="1:9" x14ac:dyDescent="0.25">
      <c r="A12" s="52" t="s">
        <v>506</v>
      </c>
      <c r="B12" s="96"/>
      <c r="C12" s="44" t="s">
        <v>540</v>
      </c>
      <c r="D12" s="44" t="s">
        <v>540</v>
      </c>
      <c r="E12" s="44" t="s">
        <v>540</v>
      </c>
      <c r="F12" s="53" t="s">
        <v>503</v>
      </c>
      <c r="G12" s="45"/>
      <c r="H12" s="45"/>
    </row>
    <row r="13" spans="1:9" x14ac:dyDescent="0.25">
      <c r="A13" s="52" t="s">
        <v>507</v>
      </c>
      <c r="B13" s="96"/>
      <c r="C13" s="44">
        <v>21.7</v>
      </c>
      <c r="D13" s="44">
        <v>15.8</v>
      </c>
      <c r="E13" s="44">
        <v>23.8</v>
      </c>
      <c r="F13" s="53" t="s">
        <v>503</v>
      </c>
      <c r="G13" s="45"/>
      <c r="H13" s="45"/>
    </row>
    <row r="14" spans="1:9" x14ac:dyDescent="0.25">
      <c r="A14" s="52" t="s">
        <v>508</v>
      </c>
      <c r="B14" s="96"/>
      <c r="C14" s="44" t="s">
        <v>509</v>
      </c>
      <c r="D14" s="44" t="s">
        <v>510</v>
      </c>
      <c r="E14" s="44" t="s">
        <v>511</v>
      </c>
      <c r="F14" s="53" t="s">
        <v>503</v>
      </c>
      <c r="G14" s="45"/>
      <c r="H14" s="45"/>
    </row>
    <row r="15" spans="1:9" x14ac:dyDescent="0.25">
      <c r="A15" s="52" t="s">
        <v>512</v>
      </c>
      <c r="B15" s="96"/>
      <c r="C15" s="44" t="s">
        <v>540</v>
      </c>
      <c r="D15" s="44" t="s">
        <v>540</v>
      </c>
      <c r="E15" s="44" t="s">
        <v>540</v>
      </c>
      <c r="F15" s="53" t="s">
        <v>503</v>
      </c>
      <c r="G15" s="45"/>
      <c r="H15" s="45"/>
    </row>
    <row r="16" spans="1:9" x14ac:dyDescent="0.25">
      <c r="A16" s="52" t="s">
        <v>513</v>
      </c>
      <c r="B16" s="96"/>
      <c r="C16" s="44">
        <v>10.9</v>
      </c>
      <c r="D16" s="44">
        <v>9</v>
      </c>
      <c r="E16" s="44">
        <v>12.9</v>
      </c>
      <c r="F16" s="53" t="s">
        <v>503</v>
      </c>
      <c r="G16" s="45"/>
      <c r="H16" s="45"/>
    </row>
    <row r="17" spans="1:8" x14ac:dyDescent="0.25">
      <c r="A17" s="52" t="s">
        <v>514</v>
      </c>
      <c r="B17" s="96"/>
      <c r="C17" s="44">
        <v>41.5</v>
      </c>
      <c r="D17" s="44">
        <v>22.8</v>
      </c>
      <c r="E17" s="44">
        <v>24.8</v>
      </c>
      <c r="F17" s="53" t="s">
        <v>503</v>
      </c>
      <c r="G17" s="45"/>
      <c r="H17" s="45"/>
    </row>
    <row r="18" spans="1:8" x14ac:dyDescent="0.25">
      <c r="A18" s="52" t="s">
        <v>515</v>
      </c>
      <c r="B18" s="96"/>
      <c r="C18" s="44" t="s">
        <v>540</v>
      </c>
      <c r="D18" s="44" t="s">
        <v>540</v>
      </c>
      <c r="E18" s="44" t="s">
        <v>540</v>
      </c>
      <c r="F18" s="53" t="s">
        <v>503</v>
      </c>
      <c r="G18" s="45"/>
      <c r="H18" s="45"/>
    </row>
    <row r="19" spans="1:8" x14ac:dyDescent="0.25">
      <c r="A19" s="52" t="s">
        <v>516</v>
      </c>
      <c r="B19" s="96"/>
      <c r="C19" s="44" t="s">
        <v>541</v>
      </c>
      <c r="D19" s="44">
        <v>0.4</v>
      </c>
      <c r="E19" s="44" t="s">
        <v>541</v>
      </c>
      <c r="F19" s="53" t="s">
        <v>503</v>
      </c>
      <c r="G19" s="45"/>
      <c r="H19" s="45"/>
    </row>
    <row r="20" spans="1:8" x14ac:dyDescent="0.25">
      <c r="A20" s="52" t="s">
        <v>517</v>
      </c>
      <c r="B20" s="96"/>
      <c r="C20" s="44">
        <v>53.3</v>
      </c>
      <c r="D20" s="44">
        <v>43.5</v>
      </c>
      <c r="E20" s="44">
        <v>44.7</v>
      </c>
      <c r="F20" s="53" t="s">
        <v>503</v>
      </c>
      <c r="G20" s="45"/>
      <c r="H20" s="45"/>
    </row>
    <row r="21" spans="1:8" x14ac:dyDescent="0.25">
      <c r="A21" s="52" t="s">
        <v>518</v>
      </c>
      <c r="B21" s="96"/>
      <c r="C21" s="44">
        <v>10.9</v>
      </c>
      <c r="D21" s="44">
        <v>9.5</v>
      </c>
      <c r="E21" s="44">
        <v>4.37</v>
      </c>
      <c r="F21" s="53" t="s">
        <v>503</v>
      </c>
      <c r="G21" s="45"/>
      <c r="H21" s="45"/>
    </row>
    <row r="22" spans="1:8" x14ac:dyDescent="0.25">
      <c r="A22" s="190" t="s">
        <v>519</v>
      </c>
      <c r="B22" s="44" t="s">
        <v>520</v>
      </c>
      <c r="C22" s="44">
        <v>2.65</v>
      </c>
      <c r="D22" s="44">
        <v>2.66</v>
      </c>
      <c r="E22" s="44">
        <v>2.5299999999999998</v>
      </c>
      <c r="F22" s="53" t="s">
        <v>521</v>
      </c>
      <c r="G22" s="45"/>
      <c r="H22" s="45"/>
    </row>
    <row r="23" spans="1:8" x14ac:dyDescent="0.25">
      <c r="A23" s="190"/>
      <c r="B23" s="44" t="s">
        <v>522</v>
      </c>
      <c r="C23" s="44">
        <v>0.45</v>
      </c>
      <c r="D23" s="44">
        <v>0.43</v>
      </c>
      <c r="E23" s="44">
        <v>0.44</v>
      </c>
      <c r="F23" s="53" t="s">
        <v>521</v>
      </c>
      <c r="G23" s="45"/>
      <c r="H23" s="45"/>
    </row>
    <row r="24" spans="1:8" x14ac:dyDescent="0.25">
      <c r="A24" s="190"/>
      <c r="B24" s="44" t="s">
        <v>523</v>
      </c>
      <c r="C24" s="44">
        <v>0.22</v>
      </c>
      <c r="D24" s="44">
        <v>0.21</v>
      </c>
      <c r="E24" s="44">
        <v>0.21</v>
      </c>
      <c r="F24" s="53" t="s">
        <v>521</v>
      </c>
      <c r="G24" s="45"/>
      <c r="H24" s="45"/>
    </row>
    <row r="25" spans="1:8" x14ac:dyDescent="0.25">
      <c r="A25" s="190"/>
      <c r="B25" s="44" t="s">
        <v>524</v>
      </c>
      <c r="C25" s="44">
        <v>0.27</v>
      </c>
      <c r="D25" s="44">
        <v>0.28000000000000003</v>
      </c>
      <c r="E25" s="44">
        <v>0.39</v>
      </c>
      <c r="F25" s="53" t="s">
        <v>521</v>
      </c>
      <c r="G25" s="45"/>
      <c r="H25" s="45"/>
    </row>
    <row r="26" spans="1:8" x14ac:dyDescent="0.25">
      <c r="A26" s="52" t="s">
        <v>525</v>
      </c>
      <c r="B26" s="96"/>
      <c r="C26" s="44">
        <v>4</v>
      </c>
      <c r="D26" s="44">
        <v>4</v>
      </c>
      <c r="E26" s="44">
        <v>4.0999999999999996</v>
      </c>
      <c r="F26" s="53" t="s">
        <v>521</v>
      </c>
      <c r="G26" s="45"/>
      <c r="H26" s="45"/>
    </row>
    <row r="27" spans="1:8" x14ac:dyDescent="0.25">
      <c r="A27" s="52" t="s">
        <v>526</v>
      </c>
      <c r="B27" s="96"/>
      <c r="C27" s="44">
        <v>0.36</v>
      </c>
      <c r="D27" s="44">
        <v>0.39</v>
      </c>
      <c r="E27" s="44">
        <v>0.4</v>
      </c>
      <c r="F27" s="53" t="s">
        <v>503</v>
      </c>
      <c r="G27" s="45"/>
      <c r="H27" s="45"/>
    </row>
    <row r="28" spans="1:8" x14ac:dyDescent="0.25">
      <c r="A28" s="52" t="s">
        <v>527</v>
      </c>
      <c r="B28" s="96"/>
      <c r="C28" s="44">
        <v>0.84</v>
      </c>
      <c r="D28" s="44">
        <v>0.97</v>
      </c>
      <c r="E28" s="44">
        <v>0.95</v>
      </c>
      <c r="F28" s="53" t="s">
        <v>503</v>
      </c>
      <c r="G28" s="45"/>
      <c r="H28" s="45"/>
    </row>
    <row r="29" spans="1:8" x14ac:dyDescent="0.25">
      <c r="A29" s="52" t="s">
        <v>528</v>
      </c>
      <c r="B29" s="96"/>
      <c r="C29" s="44">
        <v>0.13</v>
      </c>
      <c r="D29" s="44">
        <v>0.13</v>
      </c>
      <c r="E29" s="44">
        <v>0.14000000000000001</v>
      </c>
      <c r="F29" s="53" t="s">
        <v>503</v>
      </c>
      <c r="G29" s="45"/>
      <c r="H29" s="45"/>
    </row>
    <row r="30" spans="1:8" x14ac:dyDescent="0.25">
      <c r="A30" s="52" t="s">
        <v>529</v>
      </c>
      <c r="B30" s="96"/>
      <c r="C30" s="44">
        <v>0.55000000000000004</v>
      </c>
      <c r="D30" s="44">
        <v>0.69</v>
      </c>
      <c r="E30" s="44">
        <v>0.62</v>
      </c>
      <c r="F30" s="53" t="s">
        <v>503</v>
      </c>
      <c r="G30" s="45"/>
      <c r="H30" s="45"/>
    </row>
    <row r="31" spans="1:8" x14ac:dyDescent="0.25">
      <c r="A31" s="52" t="s">
        <v>530</v>
      </c>
      <c r="B31" s="96"/>
      <c r="C31" s="44">
        <v>2.8</v>
      </c>
      <c r="D31" s="44">
        <v>2.7</v>
      </c>
      <c r="E31" s="44">
        <v>3</v>
      </c>
      <c r="F31" s="53" t="s">
        <v>503</v>
      </c>
      <c r="G31" s="45"/>
      <c r="H31" s="45"/>
    </row>
    <row r="32" spans="1:8" x14ac:dyDescent="0.25">
      <c r="A32" s="52" t="s">
        <v>531</v>
      </c>
      <c r="B32" s="96"/>
      <c r="C32" s="44">
        <v>8.1</v>
      </c>
      <c r="D32" s="44">
        <v>9.5</v>
      </c>
      <c r="E32" s="44">
        <v>9.6</v>
      </c>
      <c r="F32" s="53" t="s">
        <v>503</v>
      </c>
      <c r="G32" s="45"/>
      <c r="H32" s="45"/>
    </row>
    <row r="33" spans="1:8" x14ac:dyDescent="0.25">
      <c r="A33" s="52" t="s">
        <v>532</v>
      </c>
      <c r="B33" s="96"/>
      <c r="C33" s="44">
        <v>4.5999999999999996</v>
      </c>
      <c r="D33" s="44">
        <v>3.8</v>
      </c>
      <c r="E33" s="44">
        <v>4.5</v>
      </c>
      <c r="F33" s="53" t="s">
        <v>503</v>
      </c>
      <c r="G33" s="45"/>
      <c r="H33" s="45"/>
    </row>
    <row r="34" spans="1:8" x14ac:dyDescent="0.25">
      <c r="A34" s="52" t="s">
        <v>533</v>
      </c>
      <c r="B34" s="96"/>
      <c r="C34" s="44">
        <v>4.9000000000000004</v>
      </c>
      <c r="D34" s="44">
        <v>4.2</v>
      </c>
      <c r="E34" s="44">
        <v>5.4</v>
      </c>
      <c r="F34" s="53" t="s">
        <v>503</v>
      </c>
      <c r="G34" s="45"/>
      <c r="H34" s="45"/>
    </row>
    <row r="35" spans="1:8" x14ac:dyDescent="0.25">
      <c r="A35" s="52" t="s">
        <v>534</v>
      </c>
      <c r="B35" s="96"/>
      <c r="C35" s="44">
        <v>1.8</v>
      </c>
      <c r="D35" s="44">
        <v>1.5</v>
      </c>
      <c r="E35" s="44">
        <v>1.7</v>
      </c>
      <c r="F35" s="53" t="s">
        <v>503</v>
      </c>
      <c r="G35" s="45"/>
      <c r="H35" s="45"/>
    </row>
    <row r="36" spans="1:8" x14ac:dyDescent="0.25">
      <c r="A36" s="52" t="s">
        <v>535</v>
      </c>
      <c r="B36" s="96"/>
      <c r="C36" s="44">
        <v>2.2999999999999998</v>
      </c>
      <c r="D36" s="44">
        <v>2.2000000000000002</v>
      </c>
      <c r="E36" s="44">
        <v>2.7</v>
      </c>
      <c r="F36" s="53" t="s">
        <v>503</v>
      </c>
      <c r="G36" s="45"/>
      <c r="H36" s="45"/>
    </row>
    <row r="37" spans="1:8" x14ac:dyDescent="0.25">
      <c r="A37" s="52" t="s">
        <v>536</v>
      </c>
      <c r="B37" s="96"/>
      <c r="C37" s="44">
        <v>3.9</v>
      </c>
      <c r="D37" s="44">
        <v>3.7</v>
      </c>
      <c r="E37" s="44">
        <v>3.9</v>
      </c>
      <c r="F37" s="53" t="s">
        <v>503</v>
      </c>
      <c r="G37" s="45"/>
      <c r="H37" s="45"/>
    </row>
    <row r="38" spans="1:8" x14ac:dyDescent="0.25">
      <c r="A38" s="52" t="s">
        <v>537</v>
      </c>
      <c r="B38" s="96"/>
      <c r="C38" s="44">
        <v>0.71</v>
      </c>
      <c r="D38" s="44">
        <v>1.4</v>
      </c>
      <c r="E38" s="44">
        <v>1.4</v>
      </c>
      <c r="F38" s="53" t="s">
        <v>503</v>
      </c>
      <c r="G38" s="45"/>
      <c r="H38" s="45"/>
    </row>
    <row r="39" spans="1:8" x14ac:dyDescent="0.25">
      <c r="A39" s="52" t="s">
        <v>538</v>
      </c>
      <c r="B39" s="96"/>
      <c r="C39" s="44">
        <v>0.86</v>
      </c>
      <c r="D39" s="44">
        <v>0.74</v>
      </c>
      <c r="E39" s="44">
        <v>0.89</v>
      </c>
      <c r="F39" s="53" t="s">
        <v>503</v>
      </c>
      <c r="G39" s="45"/>
      <c r="H39" s="45"/>
    </row>
    <row r="40" spans="1:8" x14ac:dyDescent="0.25">
      <c r="A40" s="52" t="s">
        <v>542</v>
      </c>
      <c r="B40" s="96"/>
      <c r="C40" s="44">
        <v>0.89</v>
      </c>
      <c r="D40" s="44">
        <v>0.8</v>
      </c>
      <c r="E40" s="44">
        <v>1.1000000000000001</v>
      </c>
      <c r="F40" s="53" t="s">
        <v>503</v>
      </c>
      <c r="G40" s="45"/>
      <c r="H40" s="45"/>
    </row>
    <row r="41" spans="1:8" x14ac:dyDescent="0.25">
      <c r="A41" s="52" t="s">
        <v>543</v>
      </c>
      <c r="B41" s="96"/>
      <c r="C41" s="44">
        <v>0.15</v>
      </c>
      <c r="D41" s="44">
        <v>0.18</v>
      </c>
      <c r="E41" s="44">
        <v>0.16</v>
      </c>
      <c r="F41" s="53" t="s">
        <v>503</v>
      </c>
      <c r="G41" s="45"/>
      <c r="H41" s="45"/>
    </row>
    <row r="42" spans="1:8" x14ac:dyDescent="0.25">
      <c r="A42" s="52" t="s">
        <v>544</v>
      </c>
      <c r="B42" s="96"/>
      <c r="C42" s="44">
        <v>0.36</v>
      </c>
      <c r="D42" s="44">
        <v>0.5</v>
      </c>
      <c r="E42" s="44">
        <v>0.46</v>
      </c>
      <c r="F42" s="53" t="s">
        <v>503</v>
      </c>
      <c r="G42" s="45"/>
      <c r="H42" s="45"/>
    </row>
    <row r="43" spans="1:8" ht="15.75" thickBot="1" x14ac:dyDescent="0.3">
      <c r="A43" s="54" t="s">
        <v>539</v>
      </c>
      <c r="B43" s="38"/>
      <c r="C43" s="55">
        <v>33.200000000000003</v>
      </c>
      <c r="D43" s="55">
        <v>33.700000000000003</v>
      </c>
      <c r="E43" s="55">
        <v>36.9</v>
      </c>
      <c r="F43" s="56" t="s">
        <v>503</v>
      </c>
      <c r="G43" s="45"/>
      <c r="H43" s="45"/>
    </row>
    <row r="44" spans="1:8" x14ac:dyDescent="0.25">
      <c r="F44" s="25"/>
    </row>
    <row r="45" spans="1:8" x14ac:dyDescent="0.25">
      <c r="F45" s="25"/>
    </row>
    <row r="46" spans="1:8" x14ac:dyDescent="0.25">
      <c r="F46" s="25"/>
    </row>
    <row r="47" spans="1:8" x14ac:dyDescent="0.25">
      <c r="F47" s="25"/>
    </row>
    <row r="48" spans="1:8" x14ac:dyDescent="0.25">
      <c r="F48" s="25"/>
    </row>
    <row r="49" spans="6:6" x14ac:dyDescent="0.25">
      <c r="F49" s="25"/>
    </row>
    <row r="50" spans="6:6" x14ac:dyDescent="0.25">
      <c r="F50" s="25"/>
    </row>
    <row r="51" spans="6:6" x14ac:dyDescent="0.25">
      <c r="F51" s="25"/>
    </row>
    <row r="52" spans="6:6" x14ac:dyDescent="0.25">
      <c r="F52" s="25"/>
    </row>
    <row r="53" spans="6:6" x14ac:dyDescent="0.25">
      <c r="F53" s="25"/>
    </row>
    <row r="54" spans="6:6" x14ac:dyDescent="0.25">
      <c r="F54" s="25"/>
    </row>
    <row r="55" spans="6:6" x14ac:dyDescent="0.25">
      <c r="F55" s="25"/>
    </row>
    <row r="56" spans="6:6" x14ac:dyDescent="0.25">
      <c r="F56" s="25"/>
    </row>
    <row r="57" spans="6:6" x14ac:dyDescent="0.25">
      <c r="F57" s="25"/>
    </row>
    <row r="58" spans="6:6" x14ac:dyDescent="0.25">
      <c r="F58" s="25"/>
    </row>
    <row r="59" spans="6:6" x14ac:dyDescent="0.25">
      <c r="F59" s="25"/>
    </row>
    <row r="60" spans="6:6" x14ac:dyDescent="0.25">
      <c r="F60" s="25"/>
    </row>
    <row r="61" spans="6:6" x14ac:dyDescent="0.25">
      <c r="F61" s="25"/>
    </row>
    <row r="62" spans="6:6" x14ac:dyDescent="0.25">
      <c r="F62" s="25"/>
    </row>
    <row r="63" spans="6:6" x14ac:dyDescent="0.25">
      <c r="F63" s="25"/>
    </row>
    <row r="64" spans="6:6" x14ac:dyDescent="0.25">
      <c r="F64" s="25"/>
    </row>
    <row r="65" spans="6:6" x14ac:dyDescent="0.25">
      <c r="F65" s="25"/>
    </row>
    <row r="66" spans="6:6" x14ac:dyDescent="0.25">
      <c r="F66" s="25"/>
    </row>
    <row r="67" spans="6:6" x14ac:dyDescent="0.25">
      <c r="F67" s="25"/>
    </row>
    <row r="68" spans="6:6" x14ac:dyDescent="0.25">
      <c r="F68" s="25"/>
    </row>
    <row r="69" spans="6:6" x14ac:dyDescent="0.25">
      <c r="F69" s="25"/>
    </row>
    <row r="70" spans="6:6" x14ac:dyDescent="0.25">
      <c r="F70" s="25"/>
    </row>
    <row r="71" spans="6:6" x14ac:dyDescent="0.25">
      <c r="F71" s="25"/>
    </row>
    <row r="72" spans="6:6" x14ac:dyDescent="0.25">
      <c r="F72" s="25"/>
    </row>
    <row r="73" spans="6:6" x14ac:dyDescent="0.25">
      <c r="F73" s="25"/>
    </row>
    <row r="74" spans="6:6" x14ac:dyDescent="0.25">
      <c r="F74" s="25"/>
    </row>
    <row r="75" spans="6:6" x14ac:dyDescent="0.25">
      <c r="F75" s="25"/>
    </row>
    <row r="76" spans="6:6" x14ac:dyDescent="0.25">
      <c r="F76" s="25"/>
    </row>
    <row r="77" spans="6:6" x14ac:dyDescent="0.25">
      <c r="F77" s="25"/>
    </row>
    <row r="78" spans="6:6" x14ac:dyDescent="0.25">
      <c r="F78" s="25"/>
    </row>
    <row r="79" spans="6:6" x14ac:dyDescent="0.25">
      <c r="F79" s="25"/>
    </row>
    <row r="80" spans="6:6" x14ac:dyDescent="0.25">
      <c r="F80" s="25"/>
    </row>
    <row r="81" spans="6:6" x14ac:dyDescent="0.25">
      <c r="F81" s="25"/>
    </row>
    <row r="82" spans="6:6" x14ac:dyDescent="0.25">
      <c r="F82" s="25"/>
    </row>
    <row r="83" spans="6:6" x14ac:dyDescent="0.25">
      <c r="F83" s="25"/>
    </row>
    <row r="84" spans="6:6" x14ac:dyDescent="0.25">
      <c r="F84" s="25"/>
    </row>
    <row r="85" spans="6:6" x14ac:dyDescent="0.25">
      <c r="F85" s="25"/>
    </row>
    <row r="86" spans="6:6" x14ac:dyDescent="0.25">
      <c r="F86" s="25"/>
    </row>
    <row r="87" spans="6:6" x14ac:dyDescent="0.25">
      <c r="F87" s="25"/>
    </row>
    <row r="88" spans="6:6" x14ac:dyDescent="0.25">
      <c r="F88" s="25"/>
    </row>
    <row r="89" spans="6:6" x14ac:dyDescent="0.25">
      <c r="F89" s="25"/>
    </row>
    <row r="90" spans="6:6" x14ac:dyDescent="0.25">
      <c r="F90" s="25"/>
    </row>
    <row r="91" spans="6:6" x14ac:dyDescent="0.25">
      <c r="F91" s="25"/>
    </row>
    <row r="92" spans="6:6" x14ac:dyDescent="0.25">
      <c r="F92" s="25"/>
    </row>
    <row r="93" spans="6:6" x14ac:dyDescent="0.25">
      <c r="F93" s="25"/>
    </row>
    <row r="94" spans="6:6" x14ac:dyDescent="0.25">
      <c r="F94" s="25"/>
    </row>
    <row r="95" spans="6:6" x14ac:dyDescent="0.25">
      <c r="F95" s="25"/>
    </row>
    <row r="96" spans="6:6" x14ac:dyDescent="0.25">
      <c r="F96" s="25"/>
    </row>
    <row r="97" spans="6:6" x14ac:dyDescent="0.25">
      <c r="F97" s="25"/>
    </row>
    <row r="98" spans="6:6" x14ac:dyDescent="0.25">
      <c r="F98" s="25"/>
    </row>
    <row r="99" spans="6:6" x14ac:dyDescent="0.25">
      <c r="F99" s="25"/>
    </row>
    <row r="100" spans="6:6" x14ac:dyDescent="0.25">
      <c r="F100" s="25"/>
    </row>
    <row r="101" spans="6:6" x14ac:dyDescent="0.25">
      <c r="F101" s="25"/>
    </row>
    <row r="102" spans="6:6" x14ac:dyDescent="0.25">
      <c r="F102" s="25"/>
    </row>
    <row r="103" spans="6:6" x14ac:dyDescent="0.25">
      <c r="F103" s="25"/>
    </row>
    <row r="104" spans="6:6" x14ac:dyDescent="0.25">
      <c r="F104" s="25"/>
    </row>
    <row r="105" spans="6:6" x14ac:dyDescent="0.25">
      <c r="F105" s="25"/>
    </row>
    <row r="106" spans="6:6" x14ac:dyDescent="0.25">
      <c r="F106" s="25"/>
    </row>
    <row r="107" spans="6:6" x14ac:dyDescent="0.25">
      <c r="F107" s="25"/>
    </row>
    <row r="108" spans="6:6" x14ac:dyDescent="0.25">
      <c r="F108" s="25"/>
    </row>
    <row r="109" spans="6:6" x14ac:dyDescent="0.25">
      <c r="F109" s="25"/>
    </row>
    <row r="110" spans="6:6" x14ac:dyDescent="0.25">
      <c r="F110" s="25"/>
    </row>
    <row r="111" spans="6:6" x14ac:dyDescent="0.25">
      <c r="F111" s="25"/>
    </row>
    <row r="112" spans="6:6" x14ac:dyDescent="0.25">
      <c r="F112" s="25"/>
    </row>
    <row r="113" spans="6:6" x14ac:dyDescent="0.25">
      <c r="F113" s="25"/>
    </row>
    <row r="114" spans="6:6" x14ac:dyDescent="0.25">
      <c r="F114" s="25"/>
    </row>
    <row r="115" spans="6:6" x14ac:dyDescent="0.25">
      <c r="F115" s="25"/>
    </row>
    <row r="116" spans="6:6" x14ac:dyDescent="0.25">
      <c r="F116" s="25"/>
    </row>
    <row r="117" spans="6:6" x14ac:dyDescent="0.25">
      <c r="F117" s="25"/>
    </row>
    <row r="118" spans="6:6" x14ac:dyDescent="0.25">
      <c r="F118" s="25"/>
    </row>
    <row r="119" spans="6:6" x14ac:dyDescent="0.25">
      <c r="F119" s="25"/>
    </row>
    <row r="120" spans="6:6" x14ac:dyDescent="0.25">
      <c r="F120" s="25"/>
    </row>
    <row r="121" spans="6:6" x14ac:dyDescent="0.25">
      <c r="F121" s="25"/>
    </row>
    <row r="122" spans="6:6" x14ac:dyDescent="0.25">
      <c r="F122" s="25"/>
    </row>
    <row r="123" spans="6:6" x14ac:dyDescent="0.25">
      <c r="F123" s="25"/>
    </row>
    <row r="124" spans="6:6" x14ac:dyDescent="0.25">
      <c r="F124" s="25"/>
    </row>
    <row r="125" spans="6:6" x14ac:dyDescent="0.25">
      <c r="F125" s="25"/>
    </row>
    <row r="126" spans="6:6" x14ac:dyDescent="0.25">
      <c r="F126" s="25"/>
    </row>
    <row r="127" spans="6:6" x14ac:dyDescent="0.25">
      <c r="F127" s="25"/>
    </row>
    <row r="128" spans="6:6" x14ac:dyDescent="0.25">
      <c r="F128" s="25"/>
    </row>
    <row r="129" spans="6:6" x14ac:dyDescent="0.25">
      <c r="F129" s="25"/>
    </row>
    <row r="130" spans="6:6" x14ac:dyDescent="0.25">
      <c r="F130" s="25"/>
    </row>
    <row r="131" spans="6:6" x14ac:dyDescent="0.25">
      <c r="F131" s="25"/>
    </row>
    <row r="132" spans="6:6" x14ac:dyDescent="0.25">
      <c r="F132" s="25"/>
    </row>
    <row r="133" spans="6:6" x14ac:dyDescent="0.25">
      <c r="F133" s="25"/>
    </row>
    <row r="134" spans="6:6" x14ac:dyDescent="0.25">
      <c r="F134" s="25"/>
    </row>
    <row r="135" spans="6:6" x14ac:dyDescent="0.25">
      <c r="F135" s="25"/>
    </row>
    <row r="136" spans="6:6" x14ac:dyDescent="0.25">
      <c r="F136" s="25"/>
    </row>
    <row r="137" spans="6:6" x14ac:dyDescent="0.25">
      <c r="F137" s="25"/>
    </row>
    <row r="138" spans="6:6" x14ac:dyDescent="0.25">
      <c r="F138" s="25"/>
    </row>
    <row r="139" spans="6:6" x14ac:dyDescent="0.25">
      <c r="F139" s="25"/>
    </row>
    <row r="140" spans="6:6" x14ac:dyDescent="0.25">
      <c r="F140" s="25"/>
    </row>
    <row r="141" spans="6:6" x14ac:dyDescent="0.25">
      <c r="F141" s="25"/>
    </row>
    <row r="142" spans="6:6" x14ac:dyDescent="0.25">
      <c r="F142" s="25"/>
    </row>
    <row r="143" spans="6:6" x14ac:dyDescent="0.25">
      <c r="F143" s="25"/>
    </row>
    <row r="144" spans="6:6" x14ac:dyDescent="0.25">
      <c r="F144" s="25"/>
    </row>
    <row r="145" spans="6:6" x14ac:dyDescent="0.25">
      <c r="F145" s="25"/>
    </row>
    <row r="146" spans="6:6" x14ac:dyDescent="0.25">
      <c r="F146" s="25"/>
    </row>
    <row r="147" spans="6:6" x14ac:dyDescent="0.25">
      <c r="F147" s="25"/>
    </row>
    <row r="148" spans="6:6" x14ac:dyDescent="0.25">
      <c r="F148" s="25"/>
    </row>
    <row r="149" spans="6:6" x14ac:dyDescent="0.25">
      <c r="F149" s="25"/>
    </row>
    <row r="150" spans="6:6" x14ac:dyDescent="0.25">
      <c r="F150" s="25"/>
    </row>
    <row r="151" spans="6:6" x14ac:dyDescent="0.25">
      <c r="F151" s="25"/>
    </row>
    <row r="152" spans="6:6" x14ac:dyDescent="0.25">
      <c r="F152" s="25"/>
    </row>
    <row r="153" spans="6:6" x14ac:dyDescent="0.25">
      <c r="F153" s="25"/>
    </row>
    <row r="154" spans="6:6" x14ac:dyDescent="0.25">
      <c r="F154" s="25"/>
    </row>
    <row r="155" spans="6:6" x14ac:dyDescent="0.25">
      <c r="F155" s="25"/>
    </row>
    <row r="156" spans="6:6" x14ac:dyDescent="0.25">
      <c r="F156" s="25"/>
    </row>
    <row r="157" spans="6:6" x14ac:dyDescent="0.25">
      <c r="F157" s="25"/>
    </row>
    <row r="158" spans="6:6" x14ac:dyDescent="0.25">
      <c r="F158" s="25"/>
    </row>
    <row r="159" spans="6:6" x14ac:dyDescent="0.25">
      <c r="F159" s="25"/>
    </row>
    <row r="160" spans="6:6" x14ac:dyDescent="0.25">
      <c r="F160" s="25"/>
    </row>
    <row r="161" spans="6:6" x14ac:dyDescent="0.25">
      <c r="F161" s="25"/>
    </row>
    <row r="162" spans="6:6" x14ac:dyDescent="0.25">
      <c r="F162" s="25"/>
    </row>
    <row r="163" spans="6:6" x14ac:dyDescent="0.25">
      <c r="F163" s="25"/>
    </row>
    <row r="164" spans="6:6" x14ac:dyDescent="0.25">
      <c r="F164" s="25"/>
    </row>
    <row r="165" spans="6:6" x14ac:dyDescent="0.25">
      <c r="F165" s="25"/>
    </row>
    <row r="166" spans="6:6" x14ac:dyDescent="0.25">
      <c r="F166" s="25"/>
    </row>
    <row r="167" spans="6:6" x14ac:dyDescent="0.25">
      <c r="F167" s="25"/>
    </row>
    <row r="168" spans="6:6" x14ac:dyDescent="0.25">
      <c r="F168" s="25"/>
    </row>
    <row r="169" spans="6:6" x14ac:dyDescent="0.25">
      <c r="F169" s="25"/>
    </row>
    <row r="170" spans="6:6" x14ac:dyDescent="0.25">
      <c r="F170" s="25"/>
    </row>
    <row r="171" spans="6:6" x14ac:dyDescent="0.25">
      <c r="F171" s="25"/>
    </row>
    <row r="172" spans="6:6" x14ac:dyDescent="0.25">
      <c r="F172" s="25"/>
    </row>
    <row r="173" spans="6:6" x14ac:dyDescent="0.25">
      <c r="F173" s="25"/>
    </row>
    <row r="174" spans="6:6" x14ac:dyDescent="0.25">
      <c r="F174" s="25"/>
    </row>
    <row r="175" spans="6:6" x14ac:dyDescent="0.25">
      <c r="F175" s="25"/>
    </row>
    <row r="176" spans="6:6" x14ac:dyDescent="0.25">
      <c r="F176" s="25"/>
    </row>
    <row r="177" spans="6:6" x14ac:dyDescent="0.25">
      <c r="F177" s="25"/>
    </row>
    <row r="178" spans="6:6" x14ac:dyDescent="0.25">
      <c r="F178" s="25"/>
    </row>
    <row r="179" spans="6:6" x14ac:dyDescent="0.25">
      <c r="F179" s="25"/>
    </row>
    <row r="180" spans="6:6" x14ac:dyDescent="0.25">
      <c r="F180" s="25"/>
    </row>
    <row r="181" spans="6:6" x14ac:dyDescent="0.25">
      <c r="F181" s="25"/>
    </row>
    <row r="182" spans="6:6" x14ac:dyDescent="0.25">
      <c r="F182" s="25"/>
    </row>
    <row r="183" spans="6:6" x14ac:dyDescent="0.25">
      <c r="F183" s="25"/>
    </row>
    <row r="184" spans="6:6" x14ac:dyDescent="0.25">
      <c r="F184" s="25"/>
    </row>
    <row r="185" spans="6:6" x14ac:dyDescent="0.25">
      <c r="F185" s="25"/>
    </row>
    <row r="186" spans="6:6" x14ac:dyDescent="0.25">
      <c r="F186" s="25"/>
    </row>
    <row r="187" spans="6:6" x14ac:dyDescent="0.25">
      <c r="F187" s="25"/>
    </row>
    <row r="188" spans="6:6" x14ac:dyDescent="0.25">
      <c r="F188" s="25"/>
    </row>
    <row r="189" spans="6:6" x14ac:dyDescent="0.25">
      <c r="F189" s="25"/>
    </row>
    <row r="190" spans="6:6" x14ac:dyDescent="0.25">
      <c r="F190" s="25"/>
    </row>
    <row r="191" spans="6:6" x14ac:dyDescent="0.25">
      <c r="F191" s="25"/>
    </row>
    <row r="192" spans="6:6" x14ac:dyDescent="0.25">
      <c r="F192" s="25"/>
    </row>
    <row r="193" spans="6:6" x14ac:dyDescent="0.25">
      <c r="F193" s="25"/>
    </row>
    <row r="194" spans="6:6" x14ac:dyDescent="0.25">
      <c r="F194" s="25"/>
    </row>
    <row r="195" spans="6:6" x14ac:dyDescent="0.25">
      <c r="F195" s="25"/>
    </row>
    <row r="196" spans="6:6" x14ac:dyDescent="0.25">
      <c r="F196" s="25"/>
    </row>
    <row r="197" spans="6:6" x14ac:dyDescent="0.25">
      <c r="F197" s="25"/>
    </row>
    <row r="198" spans="6:6" x14ac:dyDescent="0.25">
      <c r="F198" s="25"/>
    </row>
    <row r="199" spans="6:6" x14ac:dyDescent="0.25">
      <c r="F199" s="25"/>
    </row>
    <row r="200" spans="6:6" x14ac:dyDescent="0.25">
      <c r="F200" s="25"/>
    </row>
    <row r="201" spans="6:6" x14ac:dyDescent="0.25">
      <c r="F201" s="25"/>
    </row>
    <row r="202" spans="6:6" x14ac:dyDescent="0.25">
      <c r="F202" s="25"/>
    </row>
    <row r="203" spans="6:6" x14ac:dyDescent="0.25">
      <c r="F203" s="25"/>
    </row>
    <row r="204" spans="6:6" x14ac:dyDescent="0.25">
      <c r="F204" s="25"/>
    </row>
    <row r="205" spans="6:6" x14ac:dyDescent="0.25">
      <c r="F205" s="25"/>
    </row>
    <row r="206" spans="6:6" x14ac:dyDescent="0.25">
      <c r="F206" s="25"/>
    </row>
    <row r="207" spans="6:6" x14ac:dyDescent="0.25">
      <c r="F207" s="25"/>
    </row>
    <row r="208" spans="6:6" x14ac:dyDescent="0.25">
      <c r="F208" s="25"/>
    </row>
    <row r="209" spans="6:6" x14ac:dyDescent="0.25">
      <c r="F209" s="25"/>
    </row>
    <row r="210" spans="6:6" x14ac:dyDescent="0.25">
      <c r="F210" s="25"/>
    </row>
    <row r="211" spans="6:6" x14ac:dyDescent="0.25">
      <c r="F211" s="25"/>
    </row>
    <row r="212" spans="6:6" x14ac:dyDescent="0.25">
      <c r="F212" s="25"/>
    </row>
    <row r="213" spans="6:6" x14ac:dyDescent="0.25">
      <c r="F213" s="25"/>
    </row>
    <row r="214" spans="6:6" x14ac:dyDescent="0.25">
      <c r="F214" s="25"/>
    </row>
    <row r="215" spans="6:6" x14ac:dyDescent="0.25">
      <c r="F215" s="25"/>
    </row>
    <row r="216" spans="6:6" x14ac:dyDescent="0.25">
      <c r="F216" s="25"/>
    </row>
    <row r="217" spans="6:6" x14ac:dyDescent="0.25">
      <c r="F217" s="25"/>
    </row>
    <row r="218" spans="6:6" x14ac:dyDescent="0.25">
      <c r="F218" s="25"/>
    </row>
    <row r="219" spans="6:6" x14ac:dyDescent="0.25">
      <c r="F219" s="25"/>
    </row>
    <row r="220" spans="6:6" x14ac:dyDescent="0.25">
      <c r="F220" s="25"/>
    </row>
    <row r="221" spans="6:6" x14ac:dyDescent="0.25">
      <c r="F221" s="25"/>
    </row>
    <row r="222" spans="6:6" x14ac:dyDescent="0.25">
      <c r="F222" s="25"/>
    </row>
    <row r="223" spans="6:6" x14ac:dyDescent="0.25">
      <c r="F223" s="25"/>
    </row>
    <row r="224" spans="6:6" x14ac:dyDescent="0.25">
      <c r="F224" s="25"/>
    </row>
    <row r="225" spans="6:6" x14ac:dyDescent="0.25">
      <c r="F225" s="25"/>
    </row>
    <row r="226" spans="6:6" x14ac:dyDescent="0.25">
      <c r="F226" s="25"/>
    </row>
    <row r="227" spans="6:6" x14ac:dyDescent="0.25">
      <c r="F227" s="25"/>
    </row>
    <row r="228" spans="6:6" x14ac:dyDescent="0.25">
      <c r="F228" s="25"/>
    </row>
    <row r="229" spans="6:6" x14ac:dyDescent="0.25">
      <c r="F229" s="25"/>
    </row>
    <row r="230" spans="6:6" x14ac:dyDescent="0.25">
      <c r="F230" s="25"/>
    </row>
    <row r="231" spans="6:6" x14ac:dyDescent="0.25">
      <c r="F231" s="25"/>
    </row>
    <row r="232" spans="6:6" x14ac:dyDescent="0.25">
      <c r="F232" s="25"/>
    </row>
    <row r="233" spans="6:6" x14ac:dyDescent="0.25">
      <c r="F233" s="25"/>
    </row>
    <row r="234" spans="6:6" x14ac:dyDescent="0.25">
      <c r="F234" s="25"/>
    </row>
    <row r="235" spans="6:6" x14ac:dyDescent="0.25">
      <c r="F235" s="25"/>
    </row>
    <row r="236" spans="6:6" x14ac:dyDescent="0.25">
      <c r="F236" s="25"/>
    </row>
    <row r="237" spans="6:6" x14ac:dyDescent="0.25">
      <c r="F237" s="25"/>
    </row>
    <row r="238" spans="6:6" x14ac:dyDescent="0.25">
      <c r="F238" s="25"/>
    </row>
    <row r="239" spans="6:6" x14ac:dyDescent="0.25">
      <c r="F239" s="25"/>
    </row>
    <row r="240" spans="6:6" x14ac:dyDescent="0.25">
      <c r="F240" s="25"/>
    </row>
    <row r="241" spans="6:6" x14ac:dyDescent="0.25">
      <c r="F241" s="25"/>
    </row>
    <row r="242" spans="6:6" x14ac:dyDescent="0.25">
      <c r="F242" s="25"/>
    </row>
    <row r="243" spans="6:6" x14ac:dyDescent="0.25">
      <c r="F243" s="25"/>
    </row>
    <row r="244" spans="6:6" x14ac:dyDescent="0.25">
      <c r="F244" s="25"/>
    </row>
    <row r="245" spans="6:6" x14ac:dyDescent="0.25">
      <c r="F245" s="25"/>
    </row>
    <row r="246" spans="6:6" x14ac:dyDescent="0.25">
      <c r="F246" s="25"/>
    </row>
    <row r="247" spans="6:6" x14ac:dyDescent="0.25">
      <c r="F247" s="25"/>
    </row>
    <row r="248" spans="6:6" x14ac:dyDescent="0.25">
      <c r="F248" s="25"/>
    </row>
    <row r="249" spans="6:6" x14ac:dyDescent="0.25">
      <c r="F249" s="25"/>
    </row>
    <row r="250" spans="6:6" x14ac:dyDescent="0.25">
      <c r="F250" s="25"/>
    </row>
    <row r="251" spans="6:6" x14ac:dyDescent="0.25">
      <c r="F251" s="25"/>
    </row>
    <row r="252" spans="6:6" x14ac:dyDescent="0.25">
      <c r="F252" s="25"/>
    </row>
    <row r="253" spans="6:6" x14ac:dyDescent="0.25">
      <c r="F253" s="25"/>
    </row>
    <row r="254" spans="6:6" x14ac:dyDescent="0.25">
      <c r="F254" s="25"/>
    </row>
    <row r="255" spans="6:6" x14ac:dyDescent="0.25">
      <c r="F255" s="25"/>
    </row>
    <row r="256" spans="6:6" x14ac:dyDescent="0.25">
      <c r="F256" s="25"/>
    </row>
    <row r="257" spans="6:6" x14ac:dyDescent="0.25">
      <c r="F257" s="25"/>
    </row>
    <row r="258" spans="6:6" x14ac:dyDescent="0.25">
      <c r="F258" s="25"/>
    </row>
    <row r="259" spans="6:6" x14ac:dyDescent="0.25">
      <c r="F259" s="25"/>
    </row>
    <row r="260" spans="6:6" x14ac:dyDescent="0.25">
      <c r="F260" s="25"/>
    </row>
    <row r="261" spans="6:6" x14ac:dyDescent="0.25">
      <c r="F261" s="25"/>
    </row>
    <row r="262" spans="6:6" x14ac:dyDescent="0.25">
      <c r="F262" s="25"/>
    </row>
    <row r="263" spans="6:6" x14ac:dyDescent="0.25">
      <c r="F263" s="25"/>
    </row>
    <row r="264" spans="6:6" x14ac:dyDescent="0.25">
      <c r="F264" s="25"/>
    </row>
    <row r="265" spans="6:6" x14ac:dyDescent="0.25">
      <c r="F265" s="25"/>
    </row>
    <row r="266" spans="6:6" x14ac:dyDescent="0.25">
      <c r="F266" s="25"/>
    </row>
    <row r="267" spans="6:6" x14ac:dyDescent="0.25">
      <c r="F267" s="25"/>
    </row>
    <row r="268" spans="6:6" x14ac:dyDescent="0.25">
      <c r="F268" s="25"/>
    </row>
    <row r="269" spans="6:6" x14ac:dyDescent="0.25">
      <c r="F269" s="25"/>
    </row>
    <row r="270" spans="6:6" x14ac:dyDescent="0.25">
      <c r="F270" s="25"/>
    </row>
    <row r="271" spans="6:6" x14ac:dyDescent="0.25">
      <c r="F271" s="25"/>
    </row>
    <row r="272" spans="6:6" x14ac:dyDescent="0.25">
      <c r="F272" s="25"/>
    </row>
    <row r="273" spans="6:6" x14ac:dyDescent="0.25">
      <c r="F273" s="25"/>
    </row>
    <row r="274" spans="6:6" x14ac:dyDescent="0.25">
      <c r="F274" s="25"/>
    </row>
    <row r="275" spans="6:6" x14ac:dyDescent="0.25">
      <c r="F275" s="25"/>
    </row>
    <row r="276" spans="6:6" x14ac:dyDescent="0.25">
      <c r="F276" s="25"/>
    </row>
    <row r="277" spans="6:6" x14ac:dyDescent="0.25">
      <c r="F277" s="25"/>
    </row>
    <row r="278" spans="6:6" x14ac:dyDescent="0.25">
      <c r="F278" s="25"/>
    </row>
    <row r="279" spans="6:6" x14ac:dyDescent="0.25">
      <c r="F279" s="25"/>
    </row>
    <row r="280" spans="6:6" x14ac:dyDescent="0.25">
      <c r="F280" s="25"/>
    </row>
    <row r="281" spans="6:6" x14ac:dyDescent="0.25">
      <c r="F281" s="25"/>
    </row>
    <row r="282" spans="6:6" x14ac:dyDescent="0.25">
      <c r="F282" s="25"/>
    </row>
    <row r="283" spans="6:6" x14ac:dyDescent="0.25">
      <c r="F283" s="25"/>
    </row>
    <row r="284" spans="6:6" x14ac:dyDescent="0.25">
      <c r="F284" s="25"/>
    </row>
    <row r="285" spans="6:6" x14ac:dyDescent="0.25">
      <c r="F285" s="25"/>
    </row>
    <row r="286" spans="6:6" x14ac:dyDescent="0.25">
      <c r="F286" s="25"/>
    </row>
    <row r="287" spans="6:6" x14ac:dyDescent="0.25">
      <c r="F287" s="25"/>
    </row>
    <row r="288" spans="6:6" x14ac:dyDescent="0.25">
      <c r="F288" s="25"/>
    </row>
    <row r="289" spans="6:6" x14ac:dyDescent="0.25">
      <c r="F289" s="25"/>
    </row>
    <row r="290" spans="6:6" x14ac:dyDescent="0.25">
      <c r="F290" s="25"/>
    </row>
    <row r="291" spans="6:6" x14ac:dyDescent="0.25">
      <c r="F291" s="25"/>
    </row>
    <row r="292" spans="6:6" x14ac:dyDescent="0.25">
      <c r="F292" s="25"/>
    </row>
    <row r="293" spans="6:6" x14ac:dyDescent="0.25">
      <c r="F293" s="25"/>
    </row>
    <row r="294" spans="6:6" x14ac:dyDescent="0.25">
      <c r="F294" s="25"/>
    </row>
    <row r="295" spans="6:6" x14ac:dyDescent="0.25">
      <c r="F295" s="25"/>
    </row>
    <row r="296" spans="6:6" x14ac:dyDescent="0.25">
      <c r="F296" s="25"/>
    </row>
    <row r="297" spans="6:6" x14ac:dyDescent="0.25">
      <c r="F297" s="25"/>
    </row>
    <row r="298" spans="6:6" x14ac:dyDescent="0.25">
      <c r="F298" s="25"/>
    </row>
    <row r="299" spans="6:6" x14ac:dyDescent="0.25">
      <c r="F299" s="25"/>
    </row>
    <row r="300" spans="6:6" x14ac:dyDescent="0.25">
      <c r="F300" s="25"/>
    </row>
    <row r="301" spans="6:6" x14ac:dyDescent="0.25">
      <c r="F301" s="25"/>
    </row>
    <row r="302" spans="6:6" x14ac:dyDescent="0.25">
      <c r="F302" s="25"/>
    </row>
    <row r="303" spans="6:6" x14ac:dyDescent="0.25">
      <c r="F303" s="25"/>
    </row>
    <row r="304" spans="6:6" x14ac:dyDescent="0.25">
      <c r="F304" s="25"/>
    </row>
    <row r="305" spans="6:6" x14ac:dyDescent="0.25">
      <c r="F305" s="25"/>
    </row>
    <row r="306" spans="6:6" x14ac:dyDescent="0.25">
      <c r="F306" s="25"/>
    </row>
    <row r="307" spans="6:6" x14ac:dyDescent="0.25">
      <c r="F307" s="25"/>
    </row>
    <row r="308" spans="6:6" x14ac:dyDescent="0.25">
      <c r="F308" s="25"/>
    </row>
    <row r="309" spans="6:6" x14ac:dyDescent="0.25">
      <c r="F309" s="25"/>
    </row>
    <row r="310" spans="6:6" x14ac:dyDescent="0.25">
      <c r="F310" s="25"/>
    </row>
    <row r="311" spans="6:6" x14ac:dyDescent="0.25">
      <c r="F311" s="25"/>
    </row>
    <row r="312" spans="6:6" x14ac:dyDescent="0.25">
      <c r="F312" s="25"/>
    </row>
    <row r="313" spans="6:6" x14ac:dyDescent="0.25">
      <c r="F313" s="25"/>
    </row>
    <row r="314" spans="6:6" x14ac:dyDescent="0.25">
      <c r="F314" s="25"/>
    </row>
    <row r="315" spans="6:6" x14ac:dyDescent="0.25">
      <c r="F315" s="25"/>
    </row>
    <row r="316" spans="6:6" x14ac:dyDescent="0.25">
      <c r="F316" s="25"/>
    </row>
    <row r="317" spans="6:6" x14ac:dyDescent="0.25">
      <c r="F317" s="25"/>
    </row>
    <row r="318" spans="6:6" x14ac:dyDescent="0.25">
      <c r="F318" s="25"/>
    </row>
    <row r="319" spans="6:6" x14ac:dyDescent="0.25">
      <c r="F319" s="25"/>
    </row>
    <row r="320" spans="6:6" x14ac:dyDescent="0.25">
      <c r="F320" s="25"/>
    </row>
    <row r="321" spans="6:6" x14ac:dyDescent="0.25">
      <c r="F321" s="25"/>
    </row>
    <row r="322" spans="6:6" x14ac:dyDescent="0.25">
      <c r="F322" s="25"/>
    </row>
    <row r="323" spans="6:6" x14ac:dyDescent="0.25">
      <c r="F323" s="25"/>
    </row>
    <row r="324" spans="6:6" x14ac:dyDescent="0.25">
      <c r="F324" s="25"/>
    </row>
    <row r="325" spans="6:6" x14ac:dyDescent="0.25">
      <c r="F325" s="25"/>
    </row>
    <row r="326" spans="6:6" x14ac:dyDescent="0.25">
      <c r="F326" s="25"/>
    </row>
    <row r="327" spans="6:6" x14ac:dyDescent="0.25">
      <c r="F327" s="25"/>
    </row>
    <row r="328" spans="6:6" x14ac:dyDescent="0.25">
      <c r="F328" s="25"/>
    </row>
    <row r="329" spans="6:6" x14ac:dyDescent="0.25">
      <c r="F329" s="25"/>
    </row>
    <row r="330" spans="6:6" x14ac:dyDescent="0.25">
      <c r="F330" s="25"/>
    </row>
    <row r="331" spans="6:6" x14ac:dyDescent="0.25">
      <c r="F331" s="25"/>
    </row>
    <row r="332" spans="6:6" x14ac:dyDescent="0.25">
      <c r="F332" s="25"/>
    </row>
    <row r="333" spans="6:6" x14ac:dyDescent="0.25">
      <c r="F333" s="25"/>
    </row>
    <row r="334" spans="6:6" x14ac:dyDescent="0.25">
      <c r="F334" s="25"/>
    </row>
    <row r="335" spans="6:6" x14ac:dyDescent="0.25">
      <c r="F335" s="25"/>
    </row>
    <row r="336" spans="6:6" x14ac:dyDescent="0.25">
      <c r="F336" s="25"/>
    </row>
    <row r="337" spans="6:6" x14ac:dyDescent="0.25">
      <c r="F337" s="25"/>
    </row>
    <row r="338" spans="6:6" x14ac:dyDescent="0.25">
      <c r="F338" s="25"/>
    </row>
    <row r="339" spans="6:6" x14ac:dyDescent="0.25">
      <c r="F339" s="25"/>
    </row>
    <row r="340" spans="6:6" x14ac:dyDescent="0.25">
      <c r="F340" s="25"/>
    </row>
    <row r="341" spans="6:6" x14ac:dyDescent="0.25">
      <c r="F341" s="25"/>
    </row>
    <row r="342" spans="6:6" x14ac:dyDescent="0.25">
      <c r="F342" s="25"/>
    </row>
    <row r="343" spans="6:6" x14ac:dyDescent="0.25">
      <c r="F343" s="25"/>
    </row>
    <row r="344" spans="6:6" x14ac:dyDescent="0.25">
      <c r="F344" s="25"/>
    </row>
    <row r="345" spans="6:6" x14ac:dyDescent="0.25">
      <c r="F345" s="25"/>
    </row>
    <row r="346" spans="6:6" x14ac:dyDescent="0.25">
      <c r="F346" s="25"/>
    </row>
    <row r="347" spans="6:6" x14ac:dyDescent="0.25">
      <c r="F347" s="25"/>
    </row>
    <row r="348" spans="6:6" x14ac:dyDescent="0.25">
      <c r="F348" s="25"/>
    </row>
    <row r="349" spans="6:6" x14ac:dyDescent="0.25">
      <c r="F349" s="25"/>
    </row>
    <row r="350" spans="6:6" x14ac:dyDescent="0.25">
      <c r="F350" s="25"/>
    </row>
    <row r="351" spans="6:6" x14ac:dyDescent="0.25">
      <c r="F351" s="25"/>
    </row>
    <row r="352" spans="6:6" x14ac:dyDescent="0.25">
      <c r="F352" s="25"/>
    </row>
    <row r="353" spans="6:6" x14ac:dyDescent="0.25">
      <c r="F353" s="25"/>
    </row>
    <row r="354" spans="6:6" x14ac:dyDescent="0.25">
      <c r="F354" s="25"/>
    </row>
    <row r="355" spans="6:6" x14ac:dyDescent="0.25">
      <c r="F355" s="25"/>
    </row>
    <row r="356" spans="6:6" x14ac:dyDescent="0.25">
      <c r="F356" s="25"/>
    </row>
    <row r="357" spans="6:6" x14ac:dyDescent="0.25">
      <c r="F357" s="25"/>
    </row>
    <row r="358" spans="6:6" x14ac:dyDescent="0.25">
      <c r="F358" s="25"/>
    </row>
    <row r="359" spans="6:6" x14ac:dyDescent="0.25">
      <c r="F359" s="25"/>
    </row>
    <row r="360" spans="6:6" x14ac:dyDescent="0.25">
      <c r="F360" s="25"/>
    </row>
    <row r="361" spans="6:6" x14ac:dyDescent="0.25">
      <c r="F361" s="25"/>
    </row>
    <row r="362" spans="6:6" x14ac:dyDescent="0.25">
      <c r="F362" s="25"/>
    </row>
    <row r="363" spans="6:6" x14ac:dyDescent="0.25">
      <c r="F363" s="25"/>
    </row>
    <row r="364" spans="6:6" x14ac:dyDescent="0.25">
      <c r="F364" s="25"/>
    </row>
    <row r="365" spans="6:6" x14ac:dyDescent="0.25">
      <c r="F365" s="25"/>
    </row>
    <row r="366" spans="6:6" x14ac:dyDescent="0.25">
      <c r="F366" s="25"/>
    </row>
    <row r="367" spans="6:6" x14ac:dyDescent="0.25">
      <c r="F367" s="25"/>
    </row>
    <row r="368" spans="6:6" x14ac:dyDescent="0.25">
      <c r="F368" s="25"/>
    </row>
    <row r="369" spans="6:6" x14ac:dyDescent="0.25">
      <c r="F369" s="25"/>
    </row>
    <row r="370" spans="6:6" x14ac:dyDescent="0.25">
      <c r="F370" s="25"/>
    </row>
    <row r="371" spans="6:6" x14ac:dyDescent="0.25">
      <c r="F371" s="25"/>
    </row>
    <row r="372" spans="6:6" x14ac:dyDescent="0.25">
      <c r="F372" s="25"/>
    </row>
    <row r="373" spans="6:6" x14ac:dyDescent="0.25">
      <c r="F373" s="25"/>
    </row>
    <row r="374" spans="6:6" x14ac:dyDescent="0.25">
      <c r="F374" s="25"/>
    </row>
    <row r="375" spans="6:6" x14ac:dyDescent="0.25">
      <c r="F375" s="25"/>
    </row>
    <row r="376" spans="6:6" x14ac:dyDescent="0.25">
      <c r="F376" s="25"/>
    </row>
    <row r="377" spans="6:6" x14ac:dyDescent="0.25">
      <c r="F377" s="25"/>
    </row>
    <row r="378" spans="6:6" x14ac:dyDescent="0.25">
      <c r="F378" s="25"/>
    </row>
    <row r="379" spans="6:6" x14ac:dyDescent="0.25">
      <c r="F379" s="25"/>
    </row>
    <row r="380" spans="6:6" x14ac:dyDescent="0.25">
      <c r="F380" s="25"/>
    </row>
    <row r="381" spans="6:6" x14ac:dyDescent="0.25">
      <c r="F381" s="25"/>
    </row>
    <row r="382" spans="6:6" x14ac:dyDescent="0.25">
      <c r="F382" s="25"/>
    </row>
    <row r="383" spans="6:6" x14ac:dyDescent="0.25">
      <c r="F383" s="25"/>
    </row>
    <row r="384" spans="6:6" x14ac:dyDescent="0.25">
      <c r="F384" s="25"/>
    </row>
    <row r="385" spans="6:6" x14ac:dyDescent="0.25">
      <c r="F385" s="25"/>
    </row>
    <row r="386" spans="6:6" x14ac:dyDescent="0.25">
      <c r="F386" s="25"/>
    </row>
    <row r="387" spans="6:6" x14ac:dyDescent="0.25">
      <c r="F387" s="25"/>
    </row>
    <row r="388" spans="6:6" x14ac:dyDescent="0.25">
      <c r="F388" s="25"/>
    </row>
    <row r="389" spans="6:6" x14ac:dyDescent="0.25">
      <c r="F389" s="25"/>
    </row>
    <row r="390" spans="6:6" x14ac:dyDescent="0.25">
      <c r="F390" s="25"/>
    </row>
    <row r="391" spans="6:6" x14ac:dyDescent="0.25">
      <c r="F391" s="25"/>
    </row>
    <row r="392" spans="6:6" x14ac:dyDescent="0.25">
      <c r="F392" s="25"/>
    </row>
    <row r="393" spans="6:6" x14ac:dyDescent="0.25">
      <c r="F393" s="25"/>
    </row>
    <row r="394" spans="6:6" x14ac:dyDescent="0.25">
      <c r="F394" s="25"/>
    </row>
    <row r="395" spans="6:6" x14ac:dyDescent="0.25">
      <c r="F395" s="25"/>
    </row>
    <row r="396" spans="6:6" x14ac:dyDescent="0.25">
      <c r="F396" s="25"/>
    </row>
    <row r="397" spans="6:6" x14ac:dyDescent="0.25">
      <c r="F397" s="25"/>
    </row>
    <row r="398" spans="6:6" x14ac:dyDescent="0.25">
      <c r="F398" s="25"/>
    </row>
    <row r="399" spans="6:6" x14ac:dyDescent="0.25">
      <c r="F399" s="25"/>
    </row>
    <row r="400" spans="6:6" x14ac:dyDescent="0.25">
      <c r="F400" s="25"/>
    </row>
    <row r="401" spans="6:6" x14ac:dyDescent="0.25">
      <c r="F401" s="25"/>
    </row>
    <row r="402" spans="6:6" x14ac:dyDescent="0.25">
      <c r="F402" s="25"/>
    </row>
    <row r="403" spans="6:6" x14ac:dyDescent="0.25">
      <c r="F403" s="25"/>
    </row>
    <row r="404" spans="6:6" x14ac:dyDescent="0.25">
      <c r="F404" s="25"/>
    </row>
    <row r="405" spans="6:6" x14ac:dyDescent="0.25">
      <c r="F405" s="25"/>
    </row>
    <row r="406" spans="6:6" x14ac:dyDescent="0.25">
      <c r="F406" s="25"/>
    </row>
    <row r="407" spans="6:6" x14ac:dyDescent="0.25">
      <c r="F407" s="25"/>
    </row>
    <row r="408" spans="6:6" x14ac:dyDescent="0.25">
      <c r="F408" s="25"/>
    </row>
    <row r="409" spans="6:6" x14ac:dyDescent="0.25">
      <c r="F409" s="25"/>
    </row>
    <row r="410" spans="6:6" x14ac:dyDescent="0.25">
      <c r="F410" s="25"/>
    </row>
    <row r="411" spans="6:6" x14ac:dyDescent="0.25">
      <c r="F411" s="25"/>
    </row>
    <row r="412" spans="6:6" x14ac:dyDescent="0.25">
      <c r="F412" s="25"/>
    </row>
    <row r="413" spans="6:6" x14ac:dyDescent="0.25">
      <c r="F413" s="25"/>
    </row>
    <row r="414" spans="6:6" x14ac:dyDescent="0.25">
      <c r="F414" s="25"/>
    </row>
    <row r="415" spans="6:6" x14ac:dyDescent="0.25">
      <c r="F415" s="25"/>
    </row>
    <row r="416" spans="6:6" x14ac:dyDescent="0.25">
      <c r="F416" s="25"/>
    </row>
    <row r="417" spans="6:6" x14ac:dyDescent="0.25">
      <c r="F417" s="25"/>
    </row>
    <row r="418" spans="6:6" x14ac:dyDescent="0.25">
      <c r="F418" s="25"/>
    </row>
    <row r="419" spans="6:6" x14ac:dyDescent="0.25">
      <c r="F419" s="25"/>
    </row>
    <row r="420" spans="6:6" x14ac:dyDescent="0.25">
      <c r="F420" s="25"/>
    </row>
    <row r="421" spans="6:6" x14ac:dyDescent="0.25">
      <c r="F421" s="25"/>
    </row>
    <row r="422" spans="6:6" x14ac:dyDescent="0.25">
      <c r="F422" s="25"/>
    </row>
    <row r="423" spans="6:6" x14ac:dyDescent="0.25">
      <c r="F423" s="25"/>
    </row>
    <row r="424" spans="6:6" x14ac:dyDescent="0.25">
      <c r="F424" s="25"/>
    </row>
    <row r="425" spans="6:6" x14ac:dyDescent="0.25">
      <c r="F425" s="25"/>
    </row>
    <row r="426" spans="6:6" x14ac:dyDescent="0.25">
      <c r="F426" s="25"/>
    </row>
    <row r="427" spans="6:6" x14ac:dyDescent="0.25">
      <c r="F427" s="25"/>
    </row>
    <row r="428" spans="6:6" x14ac:dyDescent="0.25">
      <c r="F428" s="25"/>
    </row>
    <row r="429" spans="6:6" x14ac:dyDescent="0.25">
      <c r="F429" s="25"/>
    </row>
    <row r="430" spans="6:6" x14ac:dyDescent="0.25">
      <c r="F430" s="25"/>
    </row>
    <row r="431" spans="6:6" x14ac:dyDescent="0.25">
      <c r="F431" s="25"/>
    </row>
    <row r="432" spans="6:6" x14ac:dyDescent="0.25">
      <c r="F432" s="25"/>
    </row>
    <row r="433" spans="6:6" x14ac:dyDescent="0.25">
      <c r="F433" s="25"/>
    </row>
    <row r="434" spans="6:6" x14ac:dyDescent="0.25">
      <c r="F434" s="25"/>
    </row>
    <row r="435" spans="6:6" x14ac:dyDescent="0.25">
      <c r="F435" s="25"/>
    </row>
    <row r="436" spans="6:6" x14ac:dyDescent="0.25">
      <c r="F436" s="25"/>
    </row>
    <row r="437" spans="6:6" x14ac:dyDescent="0.25">
      <c r="F437" s="25"/>
    </row>
    <row r="438" spans="6:6" x14ac:dyDescent="0.25">
      <c r="F438" s="25"/>
    </row>
    <row r="439" spans="6:6" x14ac:dyDescent="0.25">
      <c r="F439" s="25"/>
    </row>
    <row r="440" spans="6:6" x14ac:dyDescent="0.25">
      <c r="F440" s="25"/>
    </row>
    <row r="441" spans="6:6" x14ac:dyDescent="0.25">
      <c r="F441" s="25"/>
    </row>
    <row r="442" spans="6:6" x14ac:dyDescent="0.25">
      <c r="F442" s="25"/>
    </row>
    <row r="443" spans="6:6" x14ac:dyDescent="0.25">
      <c r="F443" s="25"/>
    </row>
    <row r="444" spans="6:6" x14ac:dyDescent="0.25">
      <c r="F444" s="25"/>
    </row>
    <row r="445" spans="6:6" x14ac:dyDescent="0.25">
      <c r="F445" s="25"/>
    </row>
    <row r="446" spans="6:6" x14ac:dyDescent="0.25">
      <c r="F446" s="25"/>
    </row>
    <row r="447" spans="6:6" x14ac:dyDescent="0.25">
      <c r="F447" s="25"/>
    </row>
    <row r="448" spans="6:6" x14ac:dyDescent="0.25">
      <c r="F448" s="25"/>
    </row>
    <row r="449" spans="6:6" x14ac:dyDescent="0.25">
      <c r="F449" s="25"/>
    </row>
    <row r="450" spans="6:6" x14ac:dyDescent="0.25">
      <c r="F450" s="25"/>
    </row>
    <row r="451" spans="6:6" x14ac:dyDescent="0.25">
      <c r="F451" s="25"/>
    </row>
    <row r="452" spans="6:6" x14ac:dyDescent="0.25">
      <c r="F452" s="25"/>
    </row>
    <row r="453" spans="6:6" x14ac:dyDescent="0.25">
      <c r="F453" s="25"/>
    </row>
    <row r="454" spans="6:6" x14ac:dyDescent="0.25">
      <c r="F454" s="25"/>
    </row>
    <row r="455" spans="6:6" x14ac:dyDescent="0.25">
      <c r="F455" s="25"/>
    </row>
    <row r="456" spans="6:6" x14ac:dyDescent="0.25">
      <c r="F456" s="25"/>
    </row>
    <row r="457" spans="6:6" x14ac:dyDescent="0.25">
      <c r="F457" s="25"/>
    </row>
    <row r="458" spans="6:6" x14ac:dyDescent="0.25">
      <c r="F458" s="25"/>
    </row>
    <row r="459" spans="6:6" x14ac:dyDescent="0.25">
      <c r="F459" s="25"/>
    </row>
    <row r="460" spans="6:6" x14ac:dyDescent="0.25">
      <c r="F460" s="25"/>
    </row>
    <row r="461" spans="6:6" x14ac:dyDescent="0.25">
      <c r="F461" s="25"/>
    </row>
    <row r="462" spans="6:6" x14ac:dyDescent="0.25">
      <c r="F462" s="25"/>
    </row>
    <row r="463" spans="6:6" x14ac:dyDescent="0.25">
      <c r="F463" s="25"/>
    </row>
    <row r="464" spans="6:6" x14ac:dyDescent="0.25">
      <c r="F464" s="25"/>
    </row>
    <row r="465" spans="6:6" x14ac:dyDescent="0.25">
      <c r="F465" s="25"/>
    </row>
    <row r="466" spans="6:6" x14ac:dyDescent="0.25">
      <c r="F466" s="25"/>
    </row>
    <row r="467" spans="6:6" x14ac:dyDescent="0.25">
      <c r="F467" s="25"/>
    </row>
    <row r="468" spans="6:6" x14ac:dyDescent="0.25">
      <c r="F468" s="25"/>
    </row>
    <row r="469" spans="6:6" x14ac:dyDescent="0.25">
      <c r="F469" s="25"/>
    </row>
    <row r="470" spans="6:6" x14ac:dyDescent="0.25">
      <c r="F470" s="25"/>
    </row>
    <row r="471" spans="6:6" x14ac:dyDescent="0.25">
      <c r="F471" s="25"/>
    </row>
    <row r="472" spans="6:6" x14ac:dyDescent="0.25">
      <c r="F472" s="25"/>
    </row>
    <row r="473" spans="6:6" x14ac:dyDescent="0.25">
      <c r="F473" s="25"/>
    </row>
    <row r="474" spans="6:6" x14ac:dyDescent="0.25">
      <c r="F474" s="25"/>
    </row>
    <row r="475" spans="6:6" x14ac:dyDescent="0.25">
      <c r="F475" s="25"/>
    </row>
    <row r="476" spans="6:6" x14ac:dyDescent="0.25">
      <c r="F476" s="25"/>
    </row>
    <row r="477" spans="6:6" x14ac:dyDescent="0.25">
      <c r="F477" s="25"/>
    </row>
    <row r="478" spans="6:6" x14ac:dyDescent="0.25">
      <c r="F478" s="25"/>
    </row>
    <row r="479" spans="6:6" x14ac:dyDescent="0.25">
      <c r="F479" s="25"/>
    </row>
    <row r="480" spans="6:6" x14ac:dyDescent="0.25">
      <c r="F480" s="25"/>
    </row>
    <row r="481" spans="6:6" x14ac:dyDescent="0.25">
      <c r="F481" s="25"/>
    </row>
    <row r="482" spans="6:6" x14ac:dyDescent="0.25">
      <c r="F482" s="25"/>
    </row>
    <row r="483" spans="6:6" x14ac:dyDescent="0.25">
      <c r="F483" s="25"/>
    </row>
    <row r="484" spans="6:6" x14ac:dyDescent="0.25">
      <c r="F484" s="25"/>
    </row>
    <row r="485" spans="6:6" x14ac:dyDescent="0.25">
      <c r="F485" s="25"/>
    </row>
    <row r="486" spans="6:6" x14ac:dyDescent="0.25">
      <c r="F486" s="25"/>
    </row>
    <row r="487" spans="6:6" x14ac:dyDescent="0.25">
      <c r="F487" s="25"/>
    </row>
    <row r="488" spans="6:6" x14ac:dyDescent="0.25">
      <c r="F488" s="25"/>
    </row>
    <row r="489" spans="6:6" x14ac:dyDescent="0.25">
      <c r="F489" s="25"/>
    </row>
    <row r="490" spans="6:6" x14ac:dyDescent="0.25">
      <c r="F490" s="25"/>
    </row>
    <row r="491" spans="6:6" x14ac:dyDescent="0.25">
      <c r="F491" s="25"/>
    </row>
    <row r="492" spans="6:6" x14ac:dyDescent="0.25">
      <c r="F492" s="25"/>
    </row>
    <row r="493" spans="6:6" x14ac:dyDescent="0.25">
      <c r="F493" s="25"/>
    </row>
    <row r="494" spans="6:6" x14ac:dyDescent="0.25">
      <c r="F494" s="25"/>
    </row>
    <row r="495" spans="6:6" x14ac:dyDescent="0.25">
      <c r="F495" s="25"/>
    </row>
    <row r="496" spans="6:6" x14ac:dyDescent="0.25">
      <c r="F496" s="25"/>
    </row>
    <row r="497" spans="6:6" x14ac:dyDescent="0.25">
      <c r="F497" s="25"/>
    </row>
    <row r="498" spans="6:6" x14ac:dyDescent="0.25">
      <c r="F498" s="25"/>
    </row>
    <row r="499" spans="6:6" x14ac:dyDescent="0.25">
      <c r="F499" s="25"/>
    </row>
    <row r="500" spans="6:6" x14ac:dyDescent="0.25">
      <c r="F500" s="25"/>
    </row>
    <row r="501" spans="6:6" x14ac:dyDescent="0.25">
      <c r="F501" s="25"/>
    </row>
    <row r="502" spans="6:6" x14ac:dyDescent="0.25">
      <c r="F502" s="25"/>
    </row>
    <row r="503" spans="6:6" x14ac:dyDescent="0.25">
      <c r="F503" s="25"/>
    </row>
    <row r="504" spans="6:6" x14ac:dyDescent="0.25">
      <c r="F504" s="25"/>
    </row>
    <row r="505" spans="6:6" x14ac:dyDescent="0.25">
      <c r="F505" s="25"/>
    </row>
    <row r="506" spans="6:6" x14ac:dyDescent="0.25">
      <c r="F506" s="25"/>
    </row>
    <row r="507" spans="6:6" x14ac:dyDescent="0.25">
      <c r="F507" s="25"/>
    </row>
    <row r="508" spans="6:6" x14ac:dyDescent="0.25">
      <c r="F508" s="25"/>
    </row>
    <row r="509" spans="6:6" x14ac:dyDescent="0.25">
      <c r="F509" s="25"/>
    </row>
    <row r="510" spans="6:6" x14ac:dyDescent="0.25">
      <c r="F510" s="25"/>
    </row>
    <row r="511" spans="6:6" x14ac:dyDescent="0.25">
      <c r="F511" s="25"/>
    </row>
    <row r="512" spans="6:6" x14ac:dyDescent="0.25">
      <c r="F512" s="25"/>
    </row>
    <row r="513" spans="6:6" x14ac:dyDescent="0.25">
      <c r="F513" s="25"/>
    </row>
    <row r="514" spans="6:6" x14ac:dyDescent="0.25">
      <c r="F514" s="25"/>
    </row>
    <row r="515" spans="6:6" x14ac:dyDescent="0.25">
      <c r="F515" s="25"/>
    </row>
    <row r="516" spans="6:6" x14ac:dyDescent="0.25">
      <c r="F516" s="25"/>
    </row>
    <row r="517" spans="6:6" x14ac:dyDescent="0.25">
      <c r="F517" s="25"/>
    </row>
    <row r="518" spans="6:6" x14ac:dyDescent="0.25">
      <c r="F518" s="25"/>
    </row>
    <row r="519" spans="6:6" x14ac:dyDescent="0.25">
      <c r="F519" s="25"/>
    </row>
    <row r="520" spans="6:6" x14ac:dyDescent="0.25">
      <c r="F520" s="25"/>
    </row>
    <row r="521" spans="6:6" x14ac:dyDescent="0.25">
      <c r="F521" s="25"/>
    </row>
    <row r="522" spans="6:6" x14ac:dyDescent="0.25">
      <c r="F522" s="25"/>
    </row>
    <row r="523" spans="6:6" x14ac:dyDescent="0.25">
      <c r="F523" s="25"/>
    </row>
    <row r="524" spans="6:6" x14ac:dyDescent="0.25">
      <c r="F524" s="25"/>
    </row>
    <row r="525" spans="6:6" x14ac:dyDescent="0.25">
      <c r="F525" s="25"/>
    </row>
    <row r="526" spans="6:6" x14ac:dyDescent="0.25">
      <c r="F526" s="25"/>
    </row>
    <row r="527" spans="6:6" x14ac:dyDescent="0.25">
      <c r="F527" s="25"/>
    </row>
    <row r="528" spans="6:6" x14ac:dyDescent="0.25">
      <c r="F528" s="25"/>
    </row>
    <row r="529" spans="6:6" x14ac:dyDescent="0.25">
      <c r="F529" s="25"/>
    </row>
    <row r="530" spans="6:6" x14ac:dyDescent="0.25">
      <c r="F530" s="25"/>
    </row>
    <row r="531" spans="6:6" x14ac:dyDescent="0.25">
      <c r="F531" s="25"/>
    </row>
    <row r="532" spans="6:6" x14ac:dyDescent="0.25">
      <c r="F532" s="25"/>
    </row>
    <row r="533" spans="6:6" x14ac:dyDescent="0.25">
      <c r="F533" s="25"/>
    </row>
    <row r="534" spans="6:6" x14ac:dyDescent="0.25">
      <c r="F534" s="25"/>
    </row>
    <row r="535" spans="6:6" x14ac:dyDescent="0.25">
      <c r="F535" s="25"/>
    </row>
    <row r="536" spans="6:6" x14ac:dyDescent="0.25">
      <c r="F536" s="25"/>
    </row>
    <row r="537" spans="6:6" x14ac:dyDescent="0.25">
      <c r="F537" s="25"/>
    </row>
    <row r="538" spans="6:6" x14ac:dyDescent="0.25">
      <c r="F538" s="25"/>
    </row>
    <row r="539" spans="6:6" x14ac:dyDescent="0.25">
      <c r="F539" s="25"/>
    </row>
    <row r="540" spans="6:6" x14ac:dyDescent="0.25">
      <c r="F540" s="25"/>
    </row>
    <row r="541" spans="6:6" x14ac:dyDescent="0.25">
      <c r="F541" s="25"/>
    </row>
    <row r="542" spans="6:6" x14ac:dyDescent="0.25">
      <c r="F542" s="25"/>
    </row>
    <row r="543" spans="6:6" x14ac:dyDescent="0.25">
      <c r="F543" s="25"/>
    </row>
    <row r="544" spans="6:6" x14ac:dyDescent="0.25">
      <c r="F544" s="25"/>
    </row>
    <row r="545" spans="6:6" x14ac:dyDescent="0.25">
      <c r="F545" s="25"/>
    </row>
    <row r="546" spans="6:6" x14ac:dyDescent="0.25">
      <c r="F546" s="25"/>
    </row>
    <row r="547" spans="6:6" x14ac:dyDescent="0.25">
      <c r="F547" s="25"/>
    </row>
    <row r="548" spans="6:6" x14ac:dyDescent="0.25">
      <c r="F548" s="25"/>
    </row>
    <row r="549" spans="6:6" x14ac:dyDescent="0.25">
      <c r="F549" s="25"/>
    </row>
    <row r="550" spans="6:6" x14ac:dyDescent="0.25">
      <c r="F550" s="25"/>
    </row>
    <row r="551" spans="6:6" x14ac:dyDescent="0.25">
      <c r="F551" s="25"/>
    </row>
    <row r="552" spans="6:6" x14ac:dyDescent="0.25">
      <c r="F552" s="25"/>
    </row>
    <row r="553" spans="6:6" x14ac:dyDescent="0.25">
      <c r="F553" s="25"/>
    </row>
    <row r="554" spans="6:6" x14ac:dyDescent="0.25">
      <c r="F554" s="25"/>
    </row>
    <row r="555" spans="6:6" x14ac:dyDescent="0.25">
      <c r="F555" s="25"/>
    </row>
    <row r="556" spans="6:6" x14ac:dyDescent="0.25">
      <c r="F556" s="25"/>
    </row>
    <row r="557" spans="6:6" x14ac:dyDescent="0.25">
      <c r="F557" s="25"/>
    </row>
    <row r="558" spans="6:6" x14ac:dyDescent="0.25">
      <c r="F558" s="25"/>
    </row>
    <row r="559" spans="6:6" x14ac:dyDescent="0.25">
      <c r="F559" s="25"/>
    </row>
    <row r="560" spans="6:6" x14ac:dyDescent="0.25">
      <c r="F560" s="25"/>
    </row>
    <row r="561" spans="6:6" x14ac:dyDescent="0.25">
      <c r="F561" s="25"/>
    </row>
    <row r="562" spans="6:6" x14ac:dyDescent="0.25">
      <c r="F562" s="25"/>
    </row>
    <row r="563" spans="6:6" x14ac:dyDescent="0.25">
      <c r="F563" s="25"/>
    </row>
    <row r="564" spans="6:6" x14ac:dyDescent="0.25">
      <c r="F564" s="25"/>
    </row>
    <row r="565" spans="6:6" x14ac:dyDescent="0.25">
      <c r="F565" s="25"/>
    </row>
    <row r="566" spans="6:6" x14ac:dyDescent="0.25">
      <c r="F566" s="25"/>
    </row>
    <row r="567" spans="6:6" x14ac:dyDescent="0.25">
      <c r="F567" s="25"/>
    </row>
    <row r="568" spans="6:6" x14ac:dyDescent="0.25">
      <c r="F568" s="25"/>
    </row>
    <row r="569" spans="6:6" x14ac:dyDescent="0.25">
      <c r="F569" s="25"/>
    </row>
    <row r="570" spans="6:6" x14ac:dyDescent="0.25">
      <c r="F570" s="25"/>
    </row>
    <row r="571" spans="6:6" x14ac:dyDescent="0.25">
      <c r="F571" s="25"/>
    </row>
    <row r="572" spans="6:6" x14ac:dyDescent="0.25">
      <c r="F572" s="25"/>
    </row>
    <row r="573" spans="6:6" x14ac:dyDescent="0.25">
      <c r="F573" s="25"/>
    </row>
    <row r="574" spans="6:6" x14ac:dyDescent="0.25">
      <c r="F574" s="25"/>
    </row>
    <row r="575" spans="6:6" x14ac:dyDescent="0.25">
      <c r="F575" s="25"/>
    </row>
    <row r="576" spans="6:6" x14ac:dyDescent="0.25">
      <c r="F576" s="25"/>
    </row>
    <row r="577" spans="6:6" x14ac:dyDescent="0.25">
      <c r="F577" s="25"/>
    </row>
    <row r="578" spans="6:6" x14ac:dyDescent="0.25">
      <c r="F578" s="25"/>
    </row>
    <row r="579" spans="6:6" x14ac:dyDescent="0.25">
      <c r="F579" s="25"/>
    </row>
    <row r="580" spans="6:6" x14ac:dyDescent="0.25">
      <c r="F580" s="25"/>
    </row>
    <row r="581" spans="6:6" x14ac:dyDescent="0.25">
      <c r="F581" s="25"/>
    </row>
    <row r="582" spans="6:6" x14ac:dyDescent="0.25">
      <c r="F582" s="25"/>
    </row>
    <row r="583" spans="6:6" x14ac:dyDescent="0.25">
      <c r="F583" s="25"/>
    </row>
    <row r="584" spans="6:6" x14ac:dyDescent="0.25">
      <c r="F584" s="25"/>
    </row>
    <row r="585" spans="6:6" x14ac:dyDescent="0.25">
      <c r="F585" s="25"/>
    </row>
    <row r="586" spans="6:6" x14ac:dyDescent="0.25">
      <c r="F586" s="25"/>
    </row>
    <row r="587" spans="6:6" x14ac:dyDescent="0.25">
      <c r="F587" s="25"/>
    </row>
    <row r="588" spans="6:6" x14ac:dyDescent="0.25">
      <c r="F588" s="25"/>
    </row>
    <row r="589" spans="6:6" x14ac:dyDescent="0.25">
      <c r="F589" s="25"/>
    </row>
    <row r="590" spans="6:6" x14ac:dyDescent="0.25">
      <c r="F590" s="25"/>
    </row>
    <row r="591" spans="6:6" x14ac:dyDescent="0.25">
      <c r="F591" s="25"/>
    </row>
    <row r="592" spans="6:6" x14ac:dyDescent="0.25">
      <c r="F592" s="25"/>
    </row>
    <row r="593" spans="6:6" x14ac:dyDescent="0.25">
      <c r="F593" s="25"/>
    </row>
    <row r="594" spans="6:6" x14ac:dyDescent="0.25">
      <c r="F594" s="25"/>
    </row>
    <row r="595" spans="6:6" x14ac:dyDescent="0.25">
      <c r="F595" s="25"/>
    </row>
    <row r="596" spans="6:6" x14ac:dyDescent="0.25">
      <c r="F596" s="25"/>
    </row>
    <row r="597" spans="6:6" x14ac:dyDescent="0.25">
      <c r="F597" s="25"/>
    </row>
    <row r="598" spans="6:6" x14ac:dyDescent="0.25">
      <c r="F598" s="25"/>
    </row>
    <row r="599" spans="6:6" x14ac:dyDescent="0.25">
      <c r="F599" s="25"/>
    </row>
    <row r="600" spans="6:6" x14ac:dyDescent="0.25">
      <c r="F600" s="25"/>
    </row>
    <row r="601" spans="6:6" x14ac:dyDescent="0.25">
      <c r="F601" s="25"/>
    </row>
    <row r="602" spans="6:6" x14ac:dyDescent="0.25">
      <c r="F602" s="25"/>
    </row>
    <row r="603" spans="6:6" x14ac:dyDescent="0.25">
      <c r="F603" s="25"/>
    </row>
    <row r="604" spans="6:6" x14ac:dyDescent="0.25">
      <c r="F604" s="25"/>
    </row>
    <row r="605" spans="6:6" x14ac:dyDescent="0.25">
      <c r="F605" s="25"/>
    </row>
    <row r="606" spans="6:6" x14ac:dyDescent="0.25">
      <c r="F606" s="25"/>
    </row>
    <row r="607" spans="6:6" x14ac:dyDescent="0.25">
      <c r="F607" s="25"/>
    </row>
    <row r="608" spans="6:6" x14ac:dyDescent="0.25">
      <c r="F608" s="25"/>
    </row>
    <row r="609" spans="6:6" x14ac:dyDescent="0.25">
      <c r="F609" s="25"/>
    </row>
    <row r="610" spans="6:6" x14ac:dyDescent="0.25">
      <c r="F610" s="25"/>
    </row>
    <row r="611" spans="6:6" x14ac:dyDescent="0.25">
      <c r="F611" s="25"/>
    </row>
    <row r="612" spans="6:6" x14ac:dyDescent="0.25">
      <c r="F612" s="25"/>
    </row>
    <row r="613" spans="6:6" x14ac:dyDescent="0.25">
      <c r="F613" s="25"/>
    </row>
    <row r="614" spans="6:6" x14ac:dyDescent="0.25">
      <c r="F614" s="25"/>
    </row>
    <row r="615" spans="6:6" x14ac:dyDescent="0.25">
      <c r="F615" s="25"/>
    </row>
    <row r="616" spans="6:6" x14ac:dyDescent="0.25">
      <c r="F616" s="25"/>
    </row>
    <row r="617" spans="6:6" x14ac:dyDescent="0.25">
      <c r="F617" s="25"/>
    </row>
    <row r="618" spans="6:6" x14ac:dyDescent="0.25">
      <c r="F618" s="25"/>
    </row>
    <row r="619" spans="6:6" x14ac:dyDescent="0.25">
      <c r="F619" s="25"/>
    </row>
    <row r="620" spans="6:6" x14ac:dyDescent="0.25">
      <c r="F620" s="25"/>
    </row>
    <row r="621" spans="6:6" x14ac:dyDescent="0.25">
      <c r="F621" s="25"/>
    </row>
    <row r="622" spans="6:6" x14ac:dyDescent="0.25">
      <c r="F622" s="25"/>
    </row>
    <row r="623" spans="6:6" x14ac:dyDescent="0.25">
      <c r="F623" s="25"/>
    </row>
    <row r="624" spans="6:6" x14ac:dyDescent="0.25">
      <c r="F624" s="25"/>
    </row>
    <row r="625" spans="6:6" x14ac:dyDescent="0.25">
      <c r="F625" s="25"/>
    </row>
    <row r="626" spans="6:6" x14ac:dyDescent="0.25">
      <c r="F626" s="25"/>
    </row>
    <row r="627" spans="6:6" x14ac:dyDescent="0.25">
      <c r="F627" s="25"/>
    </row>
    <row r="628" spans="6:6" x14ac:dyDescent="0.25">
      <c r="F628" s="25"/>
    </row>
    <row r="629" spans="6:6" x14ac:dyDescent="0.25">
      <c r="F629" s="25"/>
    </row>
    <row r="630" spans="6:6" x14ac:dyDescent="0.25">
      <c r="F630" s="25"/>
    </row>
    <row r="631" spans="6:6" x14ac:dyDescent="0.25">
      <c r="F631" s="25"/>
    </row>
    <row r="632" spans="6:6" x14ac:dyDescent="0.25">
      <c r="F632" s="25"/>
    </row>
    <row r="633" spans="6:6" x14ac:dyDescent="0.25">
      <c r="F633" s="25"/>
    </row>
    <row r="634" spans="6:6" x14ac:dyDescent="0.25">
      <c r="F634" s="25"/>
    </row>
    <row r="635" spans="6:6" x14ac:dyDescent="0.25">
      <c r="F635" s="25"/>
    </row>
    <row r="636" spans="6:6" x14ac:dyDescent="0.25">
      <c r="F636" s="25"/>
    </row>
    <row r="637" spans="6:6" x14ac:dyDescent="0.25">
      <c r="F637" s="25"/>
    </row>
    <row r="638" spans="6:6" x14ac:dyDescent="0.25">
      <c r="F638" s="25"/>
    </row>
    <row r="639" spans="6:6" x14ac:dyDescent="0.25">
      <c r="F639" s="25"/>
    </row>
    <row r="640" spans="6:6" x14ac:dyDescent="0.25">
      <c r="F640" s="25"/>
    </row>
    <row r="641" spans="6:6" x14ac:dyDescent="0.25">
      <c r="F641" s="25"/>
    </row>
    <row r="642" spans="6:6" x14ac:dyDescent="0.25">
      <c r="F642" s="25"/>
    </row>
    <row r="643" spans="6:6" x14ac:dyDescent="0.25">
      <c r="F643" s="25"/>
    </row>
    <row r="644" spans="6:6" x14ac:dyDescent="0.25">
      <c r="F644" s="25"/>
    </row>
    <row r="645" spans="6:6" x14ac:dyDescent="0.25">
      <c r="F645" s="25"/>
    </row>
    <row r="646" spans="6:6" x14ac:dyDescent="0.25">
      <c r="F646" s="25"/>
    </row>
    <row r="647" spans="6:6" x14ac:dyDescent="0.25">
      <c r="F647" s="25"/>
    </row>
    <row r="648" spans="6:6" x14ac:dyDescent="0.25">
      <c r="F648" s="25"/>
    </row>
    <row r="649" spans="6:6" x14ac:dyDescent="0.25">
      <c r="F649" s="25"/>
    </row>
    <row r="650" spans="6:6" x14ac:dyDescent="0.25">
      <c r="F650" s="25"/>
    </row>
    <row r="651" spans="6:6" x14ac:dyDescent="0.25">
      <c r="F651" s="25"/>
    </row>
    <row r="652" spans="6:6" x14ac:dyDescent="0.25">
      <c r="F652" s="25"/>
    </row>
    <row r="653" spans="6:6" x14ac:dyDescent="0.25">
      <c r="F653" s="25"/>
    </row>
    <row r="654" spans="6:6" x14ac:dyDescent="0.25">
      <c r="F654" s="25"/>
    </row>
    <row r="655" spans="6:6" x14ac:dyDescent="0.25">
      <c r="F655" s="25"/>
    </row>
    <row r="656" spans="6:6" x14ac:dyDescent="0.25">
      <c r="F656" s="25"/>
    </row>
    <row r="657" spans="6:6" x14ac:dyDescent="0.25">
      <c r="F657" s="25"/>
    </row>
    <row r="658" spans="6:6" x14ac:dyDescent="0.25">
      <c r="F658" s="25"/>
    </row>
    <row r="659" spans="6:6" x14ac:dyDescent="0.25">
      <c r="F659" s="25"/>
    </row>
    <row r="660" spans="6:6" x14ac:dyDescent="0.25">
      <c r="F660" s="25"/>
    </row>
    <row r="661" spans="6:6" x14ac:dyDescent="0.25">
      <c r="F661" s="25"/>
    </row>
    <row r="662" spans="6:6" x14ac:dyDescent="0.25">
      <c r="F662" s="25"/>
    </row>
    <row r="663" spans="6:6" x14ac:dyDescent="0.25">
      <c r="F663" s="25"/>
    </row>
    <row r="664" spans="6:6" x14ac:dyDescent="0.25">
      <c r="F664" s="25"/>
    </row>
    <row r="665" spans="6:6" x14ac:dyDescent="0.25">
      <c r="F665" s="25"/>
    </row>
    <row r="666" spans="6:6" x14ac:dyDescent="0.25">
      <c r="F666" s="25"/>
    </row>
    <row r="667" spans="6:6" x14ac:dyDescent="0.25">
      <c r="F667" s="25"/>
    </row>
    <row r="668" spans="6:6" x14ac:dyDescent="0.25">
      <c r="F668" s="25"/>
    </row>
    <row r="669" spans="6:6" x14ac:dyDescent="0.25">
      <c r="F669" s="25"/>
    </row>
    <row r="670" spans="6:6" x14ac:dyDescent="0.25">
      <c r="F670" s="25"/>
    </row>
    <row r="671" spans="6:6" x14ac:dyDescent="0.25">
      <c r="F671" s="25"/>
    </row>
    <row r="672" spans="6:6" x14ac:dyDescent="0.25">
      <c r="F672" s="25"/>
    </row>
    <row r="673" spans="6:6" x14ac:dyDescent="0.25">
      <c r="F673" s="25"/>
    </row>
    <row r="674" spans="6:6" x14ac:dyDescent="0.25">
      <c r="F674" s="25"/>
    </row>
    <row r="675" spans="6:6" x14ac:dyDescent="0.25">
      <c r="F675" s="25"/>
    </row>
    <row r="676" spans="6:6" x14ac:dyDescent="0.25">
      <c r="F676" s="25"/>
    </row>
    <row r="677" spans="6:6" x14ac:dyDescent="0.25">
      <c r="F677" s="25"/>
    </row>
    <row r="678" spans="6:6" x14ac:dyDescent="0.25">
      <c r="F678" s="25"/>
    </row>
    <row r="679" spans="6:6" x14ac:dyDescent="0.25">
      <c r="F679" s="25"/>
    </row>
    <row r="680" spans="6:6" x14ac:dyDescent="0.25">
      <c r="F680" s="25"/>
    </row>
    <row r="681" spans="6:6" x14ac:dyDescent="0.25">
      <c r="F681" s="25"/>
    </row>
    <row r="682" spans="6:6" x14ac:dyDescent="0.25">
      <c r="F682" s="25"/>
    </row>
    <row r="683" spans="6:6" x14ac:dyDescent="0.25">
      <c r="F683" s="25"/>
    </row>
    <row r="684" spans="6:6" x14ac:dyDescent="0.25">
      <c r="F684" s="25"/>
    </row>
    <row r="685" spans="6:6" x14ac:dyDescent="0.25">
      <c r="F685" s="25"/>
    </row>
    <row r="686" spans="6:6" x14ac:dyDescent="0.25">
      <c r="F686" s="25"/>
    </row>
    <row r="687" spans="6:6" x14ac:dyDescent="0.25">
      <c r="F687" s="25"/>
    </row>
    <row r="688" spans="6:6" x14ac:dyDescent="0.25">
      <c r="F688" s="25"/>
    </row>
    <row r="689" spans="6:6" x14ac:dyDescent="0.25">
      <c r="F689" s="25"/>
    </row>
    <row r="690" spans="6:6" x14ac:dyDescent="0.25">
      <c r="F690" s="25"/>
    </row>
    <row r="691" spans="6:6" x14ac:dyDescent="0.25">
      <c r="F691" s="25"/>
    </row>
    <row r="692" spans="6:6" x14ac:dyDescent="0.25">
      <c r="F692" s="25"/>
    </row>
    <row r="693" spans="6:6" x14ac:dyDescent="0.25">
      <c r="F693" s="25"/>
    </row>
    <row r="694" spans="6:6" x14ac:dyDescent="0.25">
      <c r="F694" s="25"/>
    </row>
    <row r="695" spans="6:6" x14ac:dyDescent="0.25">
      <c r="F695" s="25"/>
    </row>
    <row r="696" spans="6:6" x14ac:dyDescent="0.25">
      <c r="F696" s="25"/>
    </row>
    <row r="697" spans="6:6" x14ac:dyDescent="0.25">
      <c r="F697" s="25"/>
    </row>
    <row r="698" spans="6:6" x14ac:dyDescent="0.25">
      <c r="F698" s="25"/>
    </row>
    <row r="699" spans="6:6" x14ac:dyDescent="0.25">
      <c r="F699" s="25"/>
    </row>
    <row r="700" spans="6:6" x14ac:dyDescent="0.25">
      <c r="F700" s="25"/>
    </row>
    <row r="701" spans="6:6" x14ac:dyDescent="0.25">
      <c r="F701" s="25"/>
    </row>
    <row r="702" spans="6:6" x14ac:dyDescent="0.25">
      <c r="F702" s="25"/>
    </row>
    <row r="703" spans="6:6" x14ac:dyDescent="0.25">
      <c r="F703" s="25"/>
    </row>
    <row r="704" spans="6:6" x14ac:dyDescent="0.25">
      <c r="F704" s="25"/>
    </row>
    <row r="705" spans="6:6" x14ac:dyDescent="0.25">
      <c r="F705" s="25"/>
    </row>
    <row r="706" spans="6:6" x14ac:dyDescent="0.25">
      <c r="F706" s="25"/>
    </row>
    <row r="707" spans="6:6" x14ac:dyDescent="0.25">
      <c r="F707" s="25"/>
    </row>
    <row r="708" spans="6:6" x14ac:dyDescent="0.25">
      <c r="F708" s="25"/>
    </row>
    <row r="709" spans="6:6" x14ac:dyDescent="0.25">
      <c r="F709" s="25"/>
    </row>
    <row r="710" spans="6:6" x14ac:dyDescent="0.25">
      <c r="F710" s="25"/>
    </row>
    <row r="711" spans="6:6" x14ac:dyDescent="0.25">
      <c r="F711" s="25"/>
    </row>
    <row r="712" spans="6:6" x14ac:dyDescent="0.25">
      <c r="F712" s="25"/>
    </row>
    <row r="713" spans="6:6" x14ac:dyDescent="0.25">
      <c r="F713" s="25"/>
    </row>
    <row r="714" spans="6:6" x14ac:dyDescent="0.25">
      <c r="F714" s="25"/>
    </row>
    <row r="715" spans="6:6" x14ac:dyDescent="0.25">
      <c r="F715" s="25"/>
    </row>
    <row r="716" spans="6:6" x14ac:dyDescent="0.25">
      <c r="F716" s="25"/>
    </row>
    <row r="717" spans="6:6" x14ac:dyDescent="0.25">
      <c r="F717" s="25"/>
    </row>
    <row r="718" spans="6:6" x14ac:dyDescent="0.25">
      <c r="F718" s="25"/>
    </row>
    <row r="719" spans="6:6" x14ac:dyDescent="0.25">
      <c r="F719" s="25"/>
    </row>
    <row r="720" spans="6:6" x14ac:dyDescent="0.25">
      <c r="F720" s="25"/>
    </row>
    <row r="721" spans="6:6" x14ac:dyDescent="0.25">
      <c r="F721" s="25"/>
    </row>
    <row r="722" spans="6:6" x14ac:dyDescent="0.25">
      <c r="F722" s="25"/>
    </row>
    <row r="723" spans="6:6" x14ac:dyDescent="0.25">
      <c r="F723" s="25"/>
    </row>
    <row r="724" spans="6:6" x14ac:dyDescent="0.25">
      <c r="F724" s="25"/>
    </row>
    <row r="725" spans="6:6" x14ac:dyDescent="0.25">
      <c r="F725" s="25"/>
    </row>
    <row r="726" spans="6:6" x14ac:dyDescent="0.25">
      <c r="F726" s="25"/>
    </row>
    <row r="727" spans="6:6" x14ac:dyDescent="0.25">
      <c r="F727" s="25"/>
    </row>
    <row r="728" spans="6:6" x14ac:dyDescent="0.25">
      <c r="F728" s="25"/>
    </row>
    <row r="729" spans="6:6" x14ac:dyDescent="0.25">
      <c r="F729" s="25"/>
    </row>
    <row r="730" spans="6:6" x14ac:dyDescent="0.25">
      <c r="F730" s="25"/>
    </row>
    <row r="731" spans="6:6" x14ac:dyDescent="0.25">
      <c r="F731" s="25"/>
    </row>
    <row r="732" spans="6:6" x14ac:dyDescent="0.25">
      <c r="F732" s="25"/>
    </row>
    <row r="733" spans="6:6" x14ac:dyDescent="0.25">
      <c r="F733" s="25"/>
    </row>
    <row r="734" spans="6:6" x14ac:dyDescent="0.25">
      <c r="F734" s="25"/>
    </row>
    <row r="735" spans="6:6" x14ac:dyDescent="0.25">
      <c r="F735" s="25"/>
    </row>
    <row r="736" spans="6:6" x14ac:dyDescent="0.25">
      <c r="F736" s="25"/>
    </row>
    <row r="737" spans="6:6" x14ac:dyDescent="0.25">
      <c r="F737" s="25"/>
    </row>
    <row r="738" spans="6:6" x14ac:dyDescent="0.25">
      <c r="F738" s="25"/>
    </row>
    <row r="739" spans="6:6" x14ac:dyDescent="0.25">
      <c r="F739" s="25"/>
    </row>
    <row r="740" spans="6:6" x14ac:dyDescent="0.25">
      <c r="F740" s="25"/>
    </row>
    <row r="741" spans="6:6" x14ac:dyDescent="0.25">
      <c r="F741" s="25"/>
    </row>
    <row r="742" spans="6:6" x14ac:dyDescent="0.25">
      <c r="F742" s="25"/>
    </row>
    <row r="743" spans="6:6" x14ac:dyDescent="0.25">
      <c r="F743" s="25"/>
    </row>
    <row r="744" spans="6:6" x14ac:dyDescent="0.25">
      <c r="F744" s="25"/>
    </row>
    <row r="745" spans="6:6" x14ac:dyDescent="0.25">
      <c r="F745" s="25"/>
    </row>
    <row r="746" spans="6:6" x14ac:dyDescent="0.25">
      <c r="F746" s="25"/>
    </row>
    <row r="747" spans="6:6" x14ac:dyDescent="0.25">
      <c r="F747" s="25"/>
    </row>
    <row r="748" spans="6:6" x14ac:dyDescent="0.25">
      <c r="F748" s="25"/>
    </row>
    <row r="749" spans="6:6" x14ac:dyDescent="0.25">
      <c r="F749" s="25"/>
    </row>
    <row r="750" spans="6:6" x14ac:dyDescent="0.25">
      <c r="F750" s="25"/>
    </row>
    <row r="751" spans="6:6" x14ac:dyDescent="0.25">
      <c r="F751" s="25"/>
    </row>
    <row r="752" spans="6:6" x14ac:dyDescent="0.25">
      <c r="F752" s="25"/>
    </row>
    <row r="753" spans="6:6" x14ac:dyDescent="0.25">
      <c r="F753" s="25"/>
    </row>
    <row r="754" spans="6:6" x14ac:dyDescent="0.25">
      <c r="F754" s="25"/>
    </row>
    <row r="755" spans="6:6" x14ac:dyDescent="0.25">
      <c r="F755" s="25"/>
    </row>
    <row r="756" spans="6:6" x14ac:dyDescent="0.25">
      <c r="F756" s="25"/>
    </row>
    <row r="757" spans="6:6" x14ac:dyDescent="0.25">
      <c r="F757" s="25"/>
    </row>
    <row r="758" spans="6:6" x14ac:dyDescent="0.25">
      <c r="F758" s="25"/>
    </row>
    <row r="759" spans="6:6" x14ac:dyDescent="0.25">
      <c r="F759" s="25"/>
    </row>
    <row r="760" spans="6:6" x14ac:dyDescent="0.25">
      <c r="F760" s="25"/>
    </row>
    <row r="761" spans="6:6" x14ac:dyDescent="0.25">
      <c r="F761" s="25"/>
    </row>
    <row r="762" spans="6:6" x14ac:dyDescent="0.25">
      <c r="F762" s="25"/>
    </row>
    <row r="763" spans="6:6" x14ac:dyDescent="0.25">
      <c r="F763" s="25"/>
    </row>
    <row r="764" spans="6:6" x14ac:dyDescent="0.25">
      <c r="F764" s="25"/>
    </row>
    <row r="765" spans="6:6" x14ac:dyDescent="0.25">
      <c r="F765" s="25"/>
    </row>
    <row r="766" spans="6:6" x14ac:dyDescent="0.25">
      <c r="F766" s="25"/>
    </row>
    <row r="767" spans="6:6" x14ac:dyDescent="0.25">
      <c r="F767" s="25"/>
    </row>
    <row r="768" spans="6:6" x14ac:dyDescent="0.25">
      <c r="F768" s="25"/>
    </row>
    <row r="769" spans="6:6" x14ac:dyDescent="0.25">
      <c r="F769" s="25"/>
    </row>
    <row r="770" spans="6:6" x14ac:dyDescent="0.25">
      <c r="F770" s="25"/>
    </row>
    <row r="771" spans="6:6" x14ac:dyDescent="0.25">
      <c r="F771" s="25"/>
    </row>
    <row r="772" spans="6:6" x14ac:dyDescent="0.25">
      <c r="F772" s="25"/>
    </row>
    <row r="773" spans="6:6" x14ac:dyDescent="0.25">
      <c r="F773" s="25"/>
    </row>
    <row r="774" spans="6:6" x14ac:dyDescent="0.25">
      <c r="F774" s="25"/>
    </row>
    <row r="775" spans="6:6" x14ac:dyDescent="0.25">
      <c r="F775" s="25"/>
    </row>
    <row r="776" spans="6:6" x14ac:dyDescent="0.25">
      <c r="F776" s="25"/>
    </row>
    <row r="777" spans="6:6" x14ac:dyDescent="0.25">
      <c r="F777" s="25"/>
    </row>
    <row r="778" spans="6:6" x14ac:dyDescent="0.25">
      <c r="F778" s="25"/>
    </row>
    <row r="779" spans="6:6" x14ac:dyDescent="0.25">
      <c r="F779" s="25"/>
    </row>
    <row r="780" spans="6:6" x14ac:dyDescent="0.25">
      <c r="F780" s="25"/>
    </row>
    <row r="781" spans="6:6" x14ac:dyDescent="0.25">
      <c r="F781" s="25"/>
    </row>
    <row r="782" spans="6:6" x14ac:dyDescent="0.25">
      <c r="F782" s="25"/>
    </row>
    <row r="783" spans="6:6" x14ac:dyDescent="0.25">
      <c r="F783" s="25"/>
    </row>
    <row r="784" spans="6:6" x14ac:dyDescent="0.25">
      <c r="F784" s="25"/>
    </row>
    <row r="785" spans="6:6" x14ac:dyDescent="0.25">
      <c r="F785" s="25"/>
    </row>
    <row r="786" spans="6:6" x14ac:dyDescent="0.25">
      <c r="F786" s="25"/>
    </row>
    <row r="787" spans="6:6" x14ac:dyDescent="0.25">
      <c r="F787" s="25"/>
    </row>
    <row r="788" spans="6:6" x14ac:dyDescent="0.25">
      <c r="F788" s="25"/>
    </row>
    <row r="789" spans="6:6" x14ac:dyDescent="0.25">
      <c r="F789" s="25"/>
    </row>
    <row r="790" spans="6:6" x14ac:dyDescent="0.25">
      <c r="F790" s="25"/>
    </row>
    <row r="791" spans="6:6" x14ac:dyDescent="0.25">
      <c r="F791" s="25"/>
    </row>
    <row r="792" spans="6:6" x14ac:dyDescent="0.25">
      <c r="F792" s="25"/>
    </row>
    <row r="793" spans="6:6" x14ac:dyDescent="0.25">
      <c r="F793" s="25"/>
    </row>
    <row r="794" spans="6:6" x14ac:dyDescent="0.25">
      <c r="F794" s="25"/>
    </row>
    <row r="795" spans="6:6" x14ac:dyDescent="0.25">
      <c r="F795" s="25"/>
    </row>
    <row r="796" spans="6:6" x14ac:dyDescent="0.25">
      <c r="F796" s="25"/>
    </row>
    <row r="797" spans="6:6" x14ac:dyDescent="0.25">
      <c r="F797" s="25"/>
    </row>
    <row r="798" spans="6:6" x14ac:dyDescent="0.25">
      <c r="F798" s="25"/>
    </row>
    <row r="799" spans="6:6" x14ac:dyDescent="0.25">
      <c r="F799" s="25"/>
    </row>
    <row r="800" spans="6:6" x14ac:dyDescent="0.25">
      <c r="F800" s="25"/>
    </row>
    <row r="801" spans="6:6" x14ac:dyDescent="0.25">
      <c r="F801" s="25"/>
    </row>
    <row r="802" spans="6:6" x14ac:dyDescent="0.25">
      <c r="F802" s="25"/>
    </row>
    <row r="803" spans="6:6" x14ac:dyDescent="0.25">
      <c r="F803" s="25"/>
    </row>
    <row r="804" spans="6:6" x14ac:dyDescent="0.25">
      <c r="F804" s="25"/>
    </row>
    <row r="805" spans="6:6" x14ac:dyDescent="0.25">
      <c r="F805" s="25"/>
    </row>
    <row r="806" spans="6:6" x14ac:dyDescent="0.25">
      <c r="F806" s="25"/>
    </row>
    <row r="807" spans="6:6" x14ac:dyDescent="0.25">
      <c r="F807" s="25"/>
    </row>
    <row r="808" spans="6:6" x14ac:dyDescent="0.25">
      <c r="F808" s="25"/>
    </row>
    <row r="809" spans="6:6" x14ac:dyDescent="0.25">
      <c r="F809" s="25"/>
    </row>
    <row r="810" spans="6:6" x14ac:dyDescent="0.25">
      <c r="F810" s="25"/>
    </row>
    <row r="811" spans="6:6" x14ac:dyDescent="0.25">
      <c r="F811" s="25"/>
    </row>
    <row r="812" spans="6:6" x14ac:dyDescent="0.25">
      <c r="F812" s="25"/>
    </row>
    <row r="813" spans="6:6" x14ac:dyDescent="0.25">
      <c r="F813" s="25"/>
    </row>
    <row r="814" spans="6:6" x14ac:dyDescent="0.25">
      <c r="F814" s="25"/>
    </row>
    <row r="815" spans="6:6" x14ac:dyDescent="0.25">
      <c r="F815" s="25"/>
    </row>
    <row r="816" spans="6:6" x14ac:dyDescent="0.25">
      <c r="F816" s="25"/>
    </row>
    <row r="817" spans="6:6" x14ac:dyDescent="0.25">
      <c r="F817" s="25"/>
    </row>
    <row r="818" spans="6:6" x14ac:dyDescent="0.25">
      <c r="F818" s="25"/>
    </row>
    <row r="819" spans="6:6" x14ac:dyDescent="0.25">
      <c r="F819" s="25"/>
    </row>
    <row r="820" spans="6:6" x14ac:dyDescent="0.25">
      <c r="F820" s="25"/>
    </row>
    <row r="821" spans="6:6" x14ac:dyDescent="0.25">
      <c r="F821" s="25"/>
    </row>
    <row r="822" spans="6:6" x14ac:dyDescent="0.25">
      <c r="F822" s="25"/>
    </row>
    <row r="823" spans="6:6" x14ac:dyDescent="0.25">
      <c r="F823" s="25"/>
    </row>
    <row r="824" spans="6:6" x14ac:dyDescent="0.25">
      <c r="F824" s="25"/>
    </row>
    <row r="825" spans="6:6" x14ac:dyDescent="0.25">
      <c r="F825" s="25"/>
    </row>
    <row r="826" spans="6:6" x14ac:dyDescent="0.25">
      <c r="F826" s="25"/>
    </row>
    <row r="827" spans="6:6" x14ac:dyDescent="0.25">
      <c r="F827" s="25"/>
    </row>
    <row r="828" spans="6:6" x14ac:dyDescent="0.25">
      <c r="F828" s="25"/>
    </row>
    <row r="829" spans="6:6" x14ac:dyDescent="0.25">
      <c r="F829" s="25"/>
    </row>
    <row r="830" spans="6:6" x14ac:dyDescent="0.25">
      <c r="F830" s="25"/>
    </row>
    <row r="831" spans="6:6" x14ac:dyDescent="0.25">
      <c r="F831" s="25"/>
    </row>
    <row r="832" spans="6:6" x14ac:dyDescent="0.25">
      <c r="F832" s="25"/>
    </row>
    <row r="833" spans="6:6" x14ac:dyDescent="0.25">
      <c r="F833" s="25"/>
    </row>
    <row r="834" spans="6:6" x14ac:dyDescent="0.25">
      <c r="F834" s="25"/>
    </row>
    <row r="835" spans="6:6" x14ac:dyDescent="0.25">
      <c r="F835" s="25"/>
    </row>
    <row r="836" spans="6:6" x14ac:dyDescent="0.25">
      <c r="F836" s="25"/>
    </row>
    <row r="837" spans="6:6" x14ac:dyDescent="0.25">
      <c r="F837" s="25"/>
    </row>
    <row r="838" spans="6:6" x14ac:dyDescent="0.25">
      <c r="F838" s="25"/>
    </row>
    <row r="839" spans="6:6" x14ac:dyDescent="0.25">
      <c r="F839" s="25"/>
    </row>
    <row r="840" spans="6:6" x14ac:dyDescent="0.25">
      <c r="F840" s="25"/>
    </row>
    <row r="841" spans="6:6" x14ac:dyDescent="0.25">
      <c r="F841" s="25"/>
    </row>
    <row r="842" spans="6:6" x14ac:dyDescent="0.25">
      <c r="F842" s="25"/>
    </row>
    <row r="843" spans="6:6" x14ac:dyDescent="0.25">
      <c r="F843" s="25"/>
    </row>
    <row r="844" spans="6:6" x14ac:dyDescent="0.25">
      <c r="F844" s="25"/>
    </row>
    <row r="845" spans="6:6" x14ac:dyDescent="0.25">
      <c r="F845" s="25"/>
    </row>
    <row r="846" spans="6:6" x14ac:dyDescent="0.25">
      <c r="F846" s="25"/>
    </row>
    <row r="847" spans="6:6" x14ac:dyDescent="0.25">
      <c r="F847" s="25"/>
    </row>
    <row r="848" spans="6:6" x14ac:dyDescent="0.25">
      <c r="F848" s="25"/>
    </row>
    <row r="849" spans="6:6" x14ac:dyDescent="0.25">
      <c r="F849" s="25"/>
    </row>
    <row r="850" spans="6:6" x14ac:dyDescent="0.25">
      <c r="F850" s="25"/>
    </row>
    <row r="851" spans="6:6" x14ac:dyDescent="0.25">
      <c r="F851" s="25"/>
    </row>
    <row r="852" spans="6:6" x14ac:dyDescent="0.25">
      <c r="F852" s="25"/>
    </row>
    <row r="853" spans="6:6" x14ac:dyDescent="0.25">
      <c r="F853" s="25"/>
    </row>
    <row r="854" spans="6:6" x14ac:dyDescent="0.25">
      <c r="F854" s="25"/>
    </row>
    <row r="855" spans="6:6" x14ac:dyDescent="0.25">
      <c r="F855" s="25"/>
    </row>
    <row r="856" spans="6:6" x14ac:dyDescent="0.25">
      <c r="F856" s="25"/>
    </row>
    <row r="857" spans="6:6" x14ac:dyDescent="0.25">
      <c r="F857" s="25"/>
    </row>
    <row r="858" spans="6:6" x14ac:dyDescent="0.25">
      <c r="F858" s="25"/>
    </row>
    <row r="859" spans="6:6" x14ac:dyDescent="0.25">
      <c r="F859" s="25"/>
    </row>
    <row r="860" spans="6:6" x14ac:dyDescent="0.25">
      <c r="F860" s="25"/>
    </row>
    <row r="861" spans="6:6" x14ac:dyDescent="0.25">
      <c r="F861" s="25"/>
    </row>
    <row r="862" spans="6:6" x14ac:dyDescent="0.25">
      <c r="F862" s="25"/>
    </row>
    <row r="863" spans="6:6" x14ac:dyDescent="0.25">
      <c r="F863" s="25"/>
    </row>
    <row r="864" spans="6:6" x14ac:dyDescent="0.25">
      <c r="F864" s="25"/>
    </row>
    <row r="865" spans="6:6" x14ac:dyDescent="0.25">
      <c r="F865" s="25"/>
    </row>
    <row r="866" spans="6:6" x14ac:dyDescent="0.25">
      <c r="F866" s="25"/>
    </row>
    <row r="867" spans="6:6" x14ac:dyDescent="0.25">
      <c r="F867" s="25"/>
    </row>
    <row r="868" spans="6:6" x14ac:dyDescent="0.25">
      <c r="F868" s="25"/>
    </row>
    <row r="869" spans="6:6" x14ac:dyDescent="0.25">
      <c r="F869" s="25"/>
    </row>
    <row r="870" spans="6:6" x14ac:dyDescent="0.25">
      <c r="F870" s="25"/>
    </row>
    <row r="871" spans="6:6" x14ac:dyDescent="0.25">
      <c r="F871" s="25"/>
    </row>
    <row r="872" spans="6:6" x14ac:dyDescent="0.25">
      <c r="F872" s="25"/>
    </row>
    <row r="873" spans="6:6" x14ac:dyDescent="0.25">
      <c r="F873" s="25"/>
    </row>
    <row r="874" spans="6:6" x14ac:dyDescent="0.25">
      <c r="F874" s="25"/>
    </row>
    <row r="875" spans="6:6" x14ac:dyDescent="0.25">
      <c r="F875" s="25"/>
    </row>
    <row r="876" spans="6:6" x14ac:dyDescent="0.25">
      <c r="F876" s="25"/>
    </row>
    <row r="877" spans="6:6" x14ac:dyDescent="0.25">
      <c r="F877" s="25"/>
    </row>
    <row r="878" spans="6:6" x14ac:dyDescent="0.25">
      <c r="F878" s="25"/>
    </row>
    <row r="879" spans="6:6" x14ac:dyDescent="0.25">
      <c r="F879" s="25"/>
    </row>
    <row r="880" spans="6:6" x14ac:dyDescent="0.25">
      <c r="F880" s="25"/>
    </row>
    <row r="881" spans="6:6" x14ac:dyDescent="0.25">
      <c r="F881" s="25"/>
    </row>
    <row r="882" spans="6:6" x14ac:dyDescent="0.25">
      <c r="F882" s="25"/>
    </row>
    <row r="883" spans="6:6" x14ac:dyDescent="0.25">
      <c r="F883" s="25"/>
    </row>
    <row r="884" spans="6:6" x14ac:dyDescent="0.25">
      <c r="F884" s="25"/>
    </row>
    <row r="885" spans="6:6" x14ac:dyDescent="0.25">
      <c r="F885" s="25"/>
    </row>
    <row r="886" spans="6:6" x14ac:dyDescent="0.25">
      <c r="F886" s="25"/>
    </row>
    <row r="887" spans="6:6" x14ac:dyDescent="0.25">
      <c r="F887" s="25"/>
    </row>
    <row r="888" spans="6:6" x14ac:dyDescent="0.25">
      <c r="F888" s="25"/>
    </row>
    <row r="889" spans="6:6" x14ac:dyDescent="0.25">
      <c r="F889" s="25"/>
    </row>
    <row r="890" spans="6:6" x14ac:dyDescent="0.25">
      <c r="F890" s="25"/>
    </row>
    <row r="891" spans="6:6" x14ac:dyDescent="0.25">
      <c r="F891" s="25"/>
    </row>
    <row r="892" spans="6:6" x14ac:dyDescent="0.25">
      <c r="F892" s="25"/>
    </row>
    <row r="893" spans="6:6" x14ac:dyDescent="0.25">
      <c r="F893" s="25"/>
    </row>
    <row r="894" spans="6:6" x14ac:dyDescent="0.25">
      <c r="F894" s="25"/>
    </row>
    <row r="895" spans="6:6" x14ac:dyDescent="0.25">
      <c r="F895" s="25"/>
    </row>
    <row r="896" spans="6:6" x14ac:dyDescent="0.25">
      <c r="F896" s="25"/>
    </row>
    <row r="897" spans="6:6" x14ac:dyDescent="0.25">
      <c r="F897" s="25"/>
    </row>
    <row r="898" spans="6:6" x14ac:dyDescent="0.25">
      <c r="F898" s="25"/>
    </row>
    <row r="899" spans="6:6" x14ac:dyDescent="0.25">
      <c r="F899" s="25"/>
    </row>
    <row r="900" spans="6:6" x14ac:dyDescent="0.25">
      <c r="F900" s="25"/>
    </row>
    <row r="901" spans="6:6" x14ac:dyDescent="0.25">
      <c r="F901" s="25"/>
    </row>
    <row r="902" spans="6:6" x14ac:dyDescent="0.25">
      <c r="F902" s="25"/>
    </row>
    <row r="903" spans="6:6" x14ac:dyDescent="0.25">
      <c r="F903" s="25"/>
    </row>
    <row r="904" spans="6:6" x14ac:dyDescent="0.25">
      <c r="F904" s="25"/>
    </row>
    <row r="905" spans="6:6" x14ac:dyDescent="0.25">
      <c r="F905" s="25"/>
    </row>
    <row r="906" spans="6:6" x14ac:dyDescent="0.25">
      <c r="F906" s="25"/>
    </row>
    <row r="907" spans="6:6" x14ac:dyDescent="0.25">
      <c r="F907" s="25"/>
    </row>
    <row r="908" spans="6:6" x14ac:dyDescent="0.25">
      <c r="F908" s="25"/>
    </row>
    <row r="909" spans="6:6" x14ac:dyDescent="0.25">
      <c r="F909" s="25"/>
    </row>
    <row r="910" spans="6:6" x14ac:dyDescent="0.25">
      <c r="F910" s="25"/>
    </row>
    <row r="911" spans="6:6" x14ac:dyDescent="0.25">
      <c r="F911" s="25"/>
    </row>
    <row r="912" spans="6:6" x14ac:dyDescent="0.25">
      <c r="F912" s="25"/>
    </row>
    <row r="913" spans="6:6" x14ac:dyDescent="0.25">
      <c r="F913" s="25"/>
    </row>
    <row r="914" spans="6:6" x14ac:dyDescent="0.25">
      <c r="F914" s="25"/>
    </row>
    <row r="915" spans="6:6" x14ac:dyDescent="0.25">
      <c r="F915" s="25"/>
    </row>
    <row r="916" spans="6:6" x14ac:dyDescent="0.25">
      <c r="F916" s="25"/>
    </row>
    <row r="917" spans="6:6" x14ac:dyDescent="0.25">
      <c r="F917" s="25"/>
    </row>
    <row r="918" spans="6:6" x14ac:dyDescent="0.25">
      <c r="F918" s="25"/>
    </row>
    <row r="919" spans="6:6" x14ac:dyDescent="0.25">
      <c r="F919" s="25"/>
    </row>
    <row r="920" spans="6:6" x14ac:dyDescent="0.25">
      <c r="F920" s="25"/>
    </row>
    <row r="921" spans="6:6" x14ac:dyDescent="0.25">
      <c r="F921" s="25"/>
    </row>
    <row r="922" spans="6:6" x14ac:dyDescent="0.25">
      <c r="F922" s="25"/>
    </row>
    <row r="923" spans="6:6" x14ac:dyDescent="0.25">
      <c r="F923" s="25"/>
    </row>
    <row r="924" spans="6:6" x14ac:dyDescent="0.25">
      <c r="F924" s="25"/>
    </row>
    <row r="925" spans="6:6" x14ac:dyDescent="0.25">
      <c r="F925" s="25"/>
    </row>
    <row r="926" spans="6:6" x14ac:dyDescent="0.25">
      <c r="F926" s="25"/>
    </row>
    <row r="927" spans="6:6" x14ac:dyDescent="0.25">
      <c r="F927" s="25"/>
    </row>
    <row r="928" spans="6:6" x14ac:dyDescent="0.25">
      <c r="F928" s="25"/>
    </row>
    <row r="929" spans="6:6" x14ac:dyDescent="0.25">
      <c r="F929" s="25"/>
    </row>
    <row r="930" spans="6:6" x14ac:dyDescent="0.25">
      <c r="F930" s="25"/>
    </row>
    <row r="931" spans="6:6" x14ac:dyDescent="0.25">
      <c r="F931" s="25"/>
    </row>
    <row r="932" spans="6:6" x14ac:dyDescent="0.25">
      <c r="F932" s="25"/>
    </row>
    <row r="933" spans="6:6" x14ac:dyDescent="0.25">
      <c r="F933" s="25"/>
    </row>
    <row r="934" spans="6:6" x14ac:dyDescent="0.25">
      <c r="F934" s="25"/>
    </row>
    <row r="935" spans="6:6" x14ac:dyDescent="0.25">
      <c r="F935" s="25"/>
    </row>
    <row r="936" spans="6:6" x14ac:dyDescent="0.25">
      <c r="F936" s="25"/>
    </row>
    <row r="937" spans="6:6" x14ac:dyDescent="0.25">
      <c r="F937" s="25"/>
    </row>
    <row r="938" spans="6:6" x14ac:dyDescent="0.25">
      <c r="F938" s="25"/>
    </row>
    <row r="939" spans="6:6" x14ac:dyDescent="0.25">
      <c r="F939" s="25"/>
    </row>
    <row r="940" spans="6:6" x14ac:dyDescent="0.25">
      <c r="F940" s="25"/>
    </row>
    <row r="941" spans="6:6" x14ac:dyDescent="0.25">
      <c r="F941" s="25"/>
    </row>
    <row r="942" spans="6:6" x14ac:dyDescent="0.25">
      <c r="F942" s="25"/>
    </row>
    <row r="943" spans="6:6" x14ac:dyDescent="0.25">
      <c r="F943" s="25"/>
    </row>
    <row r="944" spans="6:6" x14ac:dyDescent="0.25">
      <c r="F944" s="25"/>
    </row>
    <row r="945" spans="6:6" x14ac:dyDescent="0.25">
      <c r="F945" s="25"/>
    </row>
    <row r="946" spans="6:6" x14ac:dyDescent="0.25">
      <c r="F946" s="25"/>
    </row>
    <row r="947" spans="6:6" x14ac:dyDescent="0.25">
      <c r="F947" s="25"/>
    </row>
    <row r="948" spans="6:6" x14ac:dyDescent="0.25">
      <c r="F948" s="25"/>
    </row>
    <row r="949" spans="6:6" x14ac:dyDescent="0.25">
      <c r="F949" s="25"/>
    </row>
    <row r="950" spans="6:6" x14ac:dyDescent="0.25">
      <c r="F950" s="25"/>
    </row>
    <row r="951" spans="6:6" x14ac:dyDescent="0.25">
      <c r="F951" s="25"/>
    </row>
    <row r="952" spans="6:6" x14ac:dyDescent="0.25">
      <c r="F952" s="25"/>
    </row>
    <row r="953" spans="6:6" x14ac:dyDescent="0.25">
      <c r="F953" s="25"/>
    </row>
    <row r="954" spans="6:6" x14ac:dyDescent="0.25">
      <c r="F954" s="25"/>
    </row>
    <row r="955" spans="6:6" x14ac:dyDescent="0.25">
      <c r="F955" s="25"/>
    </row>
    <row r="956" spans="6:6" x14ac:dyDescent="0.25">
      <c r="F956" s="25"/>
    </row>
    <row r="957" spans="6:6" x14ac:dyDescent="0.25">
      <c r="F957" s="25"/>
    </row>
    <row r="958" spans="6:6" x14ac:dyDescent="0.25">
      <c r="F958" s="25"/>
    </row>
    <row r="959" spans="6:6" x14ac:dyDescent="0.25">
      <c r="F959" s="25"/>
    </row>
    <row r="960" spans="6:6" x14ac:dyDescent="0.25">
      <c r="F960" s="25"/>
    </row>
    <row r="961" spans="6:6" x14ac:dyDescent="0.25">
      <c r="F961" s="25"/>
    </row>
    <row r="962" spans="6:6" x14ac:dyDescent="0.25">
      <c r="F962" s="25"/>
    </row>
    <row r="963" spans="6:6" x14ac:dyDescent="0.25">
      <c r="F963" s="25"/>
    </row>
    <row r="964" spans="6:6" x14ac:dyDescent="0.25">
      <c r="F964" s="25"/>
    </row>
    <row r="965" spans="6:6" x14ac:dyDescent="0.25">
      <c r="F965" s="25"/>
    </row>
    <row r="966" spans="6:6" x14ac:dyDescent="0.25">
      <c r="F966" s="25"/>
    </row>
    <row r="967" spans="6:6" x14ac:dyDescent="0.25">
      <c r="F967" s="25"/>
    </row>
    <row r="968" spans="6:6" x14ac:dyDescent="0.25">
      <c r="F968" s="25"/>
    </row>
    <row r="969" spans="6:6" x14ac:dyDescent="0.25">
      <c r="F969" s="25"/>
    </row>
    <row r="970" spans="6:6" x14ac:dyDescent="0.25">
      <c r="F970" s="25"/>
    </row>
    <row r="971" spans="6:6" x14ac:dyDescent="0.25">
      <c r="F971" s="25"/>
    </row>
    <row r="972" spans="6:6" x14ac:dyDescent="0.25">
      <c r="F972" s="25"/>
    </row>
    <row r="973" spans="6:6" x14ac:dyDescent="0.25">
      <c r="F973" s="25"/>
    </row>
    <row r="974" spans="6:6" x14ac:dyDescent="0.25">
      <c r="F974" s="25"/>
    </row>
    <row r="975" spans="6:6" x14ac:dyDescent="0.25">
      <c r="F975" s="25"/>
    </row>
    <row r="976" spans="6:6" x14ac:dyDescent="0.25">
      <c r="F976" s="25"/>
    </row>
    <row r="977" spans="6:6" x14ac:dyDescent="0.25">
      <c r="F977" s="25"/>
    </row>
    <row r="978" spans="6:6" x14ac:dyDescent="0.25">
      <c r="F978" s="25"/>
    </row>
    <row r="979" spans="6:6" x14ac:dyDescent="0.25">
      <c r="F979" s="25"/>
    </row>
    <row r="980" spans="6:6" x14ac:dyDescent="0.25">
      <c r="F980" s="25"/>
    </row>
    <row r="981" spans="6:6" x14ac:dyDescent="0.25">
      <c r="F981" s="25"/>
    </row>
    <row r="982" spans="6:6" x14ac:dyDescent="0.25">
      <c r="F982" s="25"/>
    </row>
    <row r="983" spans="6:6" x14ac:dyDescent="0.25">
      <c r="F983" s="25"/>
    </row>
    <row r="984" spans="6:6" x14ac:dyDescent="0.25">
      <c r="F984" s="25"/>
    </row>
    <row r="985" spans="6:6" x14ac:dyDescent="0.25">
      <c r="F985" s="25"/>
    </row>
    <row r="986" spans="6:6" x14ac:dyDescent="0.25">
      <c r="F986" s="25"/>
    </row>
    <row r="987" spans="6:6" x14ac:dyDescent="0.25">
      <c r="F987" s="25"/>
    </row>
    <row r="988" spans="6:6" x14ac:dyDescent="0.25">
      <c r="F988" s="25"/>
    </row>
    <row r="989" spans="6:6" x14ac:dyDescent="0.25">
      <c r="F989" s="25"/>
    </row>
    <row r="990" spans="6:6" x14ac:dyDescent="0.25">
      <c r="F990" s="25"/>
    </row>
    <row r="991" spans="6:6" x14ac:dyDescent="0.25">
      <c r="F991" s="25"/>
    </row>
    <row r="992" spans="6:6" x14ac:dyDescent="0.25">
      <c r="F992" s="25"/>
    </row>
    <row r="993" spans="6:6" x14ac:dyDescent="0.25">
      <c r="F993" s="25"/>
    </row>
    <row r="994" spans="6:6" x14ac:dyDescent="0.25">
      <c r="F994" s="25"/>
    </row>
    <row r="995" spans="6:6" x14ac:dyDescent="0.25">
      <c r="F995" s="25"/>
    </row>
    <row r="996" spans="6:6" x14ac:dyDescent="0.25">
      <c r="F996" s="25"/>
    </row>
    <row r="997" spans="6:6" x14ac:dyDescent="0.25">
      <c r="F997" s="25"/>
    </row>
    <row r="998" spans="6:6" x14ac:dyDescent="0.25">
      <c r="F998" s="25"/>
    </row>
    <row r="999" spans="6:6" x14ac:dyDescent="0.25">
      <c r="F999" s="25"/>
    </row>
    <row r="1000" spans="6:6" x14ac:dyDescent="0.25">
      <c r="F1000" s="25"/>
    </row>
    <row r="1001" spans="6:6" x14ac:dyDescent="0.25">
      <c r="F1001" s="25"/>
    </row>
    <row r="1002" spans="6:6" x14ac:dyDescent="0.25">
      <c r="F1002" s="25"/>
    </row>
    <row r="1003" spans="6:6" x14ac:dyDescent="0.25">
      <c r="F1003" s="25"/>
    </row>
    <row r="1004" spans="6:6" x14ac:dyDescent="0.25">
      <c r="F1004" s="25"/>
    </row>
    <row r="1005" spans="6:6" x14ac:dyDescent="0.25">
      <c r="F1005" s="25"/>
    </row>
    <row r="1006" spans="6:6" x14ac:dyDescent="0.25">
      <c r="F1006" s="25"/>
    </row>
    <row r="1007" spans="6:6" x14ac:dyDescent="0.25">
      <c r="F1007" s="25"/>
    </row>
    <row r="1008" spans="6:6" x14ac:dyDescent="0.25">
      <c r="F1008" s="25"/>
    </row>
    <row r="1009" spans="6:6" x14ac:dyDescent="0.25">
      <c r="F1009" s="25"/>
    </row>
    <row r="1010" spans="6:6" x14ac:dyDescent="0.25">
      <c r="F1010" s="25"/>
    </row>
    <row r="1011" spans="6:6" x14ac:dyDescent="0.25">
      <c r="F1011" s="25"/>
    </row>
    <row r="1012" spans="6:6" x14ac:dyDescent="0.25">
      <c r="F1012" s="25"/>
    </row>
    <row r="1013" spans="6:6" x14ac:dyDescent="0.25">
      <c r="F1013" s="25"/>
    </row>
    <row r="1014" spans="6:6" x14ac:dyDescent="0.25">
      <c r="F1014" s="25"/>
    </row>
    <row r="1015" spans="6:6" x14ac:dyDescent="0.25">
      <c r="F1015" s="25"/>
    </row>
    <row r="1016" spans="6:6" x14ac:dyDescent="0.25">
      <c r="F1016" s="25"/>
    </row>
    <row r="1017" spans="6:6" x14ac:dyDescent="0.25">
      <c r="F1017" s="25"/>
    </row>
    <row r="1018" spans="6:6" x14ac:dyDescent="0.25">
      <c r="F1018" s="25"/>
    </row>
    <row r="1019" spans="6:6" x14ac:dyDescent="0.25">
      <c r="F1019" s="25"/>
    </row>
    <row r="1020" spans="6:6" x14ac:dyDescent="0.25">
      <c r="F1020" s="25"/>
    </row>
    <row r="1021" spans="6:6" x14ac:dyDescent="0.25">
      <c r="F1021" s="25"/>
    </row>
    <row r="1022" spans="6:6" x14ac:dyDescent="0.25">
      <c r="F1022" s="25"/>
    </row>
    <row r="1023" spans="6:6" x14ac:dyDescent="0.25">
      <c r="F1023" s="25"/>
    </row>
    <row r="1024" spans="6:6" x14ac:dyDescent="0.25">
      <c r="F1024" s="25"/>
    </row>
    <row r="1025" spans="6:6" x14ac:dyDescent="0.25">
      <c r="F1025" s="25"/>
    </row>
    <row r="1026" spans="6:6" x14ac:dyDescent="0.25">
      <c r="F1026" s="25"/>
    </row>
    <row r="1027" spans="6:6" x14ac:dyDescent="0.25">
      <c r="F1027" s="25"/>
    </row>
    <row r="1028" spans="6:6" x14ac:dyDescent="0.25">
      <c r="F1028" s="25"/>
    </row>
    <row r="1029" spans="6:6" x14ac:dyDescent="0.25">
      <c r="F1029" s="25"/>
    </row>
    <row r="1030" spans="6:6" x14ac:dyDescent="0.25">
      <c r="F1030" s="25"/>
    </row>
    <row r="1031" spans="6:6" x14ac:dyDescent="0.25">
      <c r="F1031" s="25"/>
    </row>
    <row r="1032" spans="6:6" x14ac:dyDescent="0.25">
      <c r="F1032" s="25"/>
    </row>
    <row r="1033" spans="6:6" x14ac:dyDescent="0.25">
      <c r="F1033" s="25"/>
    </row>
    <row r="1034" spans="6:6" x14ac:dyDescent="0.25">
      <c r="F1034" s="25"/>
    </row>
    <row r="1035" spans="6:6" x14ac:dyDescent="0.25">
      <c r="F1035" s="25"/>
    </row>
    <row r="1036" spans="6:6" x14ac:dyDescent="0.25">
      <c r="F1036" s="25"/>
    </row>
    <row r="1037" spans="6:6" x14ac:dyDescent="0.25">
      <c r="F1037" s="25"/>
    </row>
    <row r="1038" spans="6:6" x14ac:dyDescent="0.25">
      <c r="F1038" s="25"/>
    </row>
    <row r="1039" spans="6:6" x14ac:dyDescent="0.25">
      <c r="F1039" s="25"/>
    </row>
    <row r="1040" spans="6:6" x14ac:dyDescent="0.25">
      <c r="F1040" s="25"/>
    </row>
    <row r="1041" spans="6:6" x14ac:dyDescent="0.25">
      <c r="F1041" s="25"/>
    </row>
    <row r="1042" spans="6:6" x14ac:dyDescent="0.25">
      <c r="F1042" s="25"/>
    </row>
    <row r="1043" spans="6:6" x14ac:dyDescent="0.25">
      <c r="F1043" s="25"/>
    </row>
    <row r="1044" spans="6:6" x14ac:dyDescent="0.25">
      <c r="F1044" s="25"/>
    </row>
    <row r="1045" spans="6:6" x14ac:dyDescent="0.25">
      <c r="F1045" s="25"/>
    </row>
    <row r="1046" spans="6:6" x14ac:dyDescent="0.25">
      <c r="F1046" s="25"/>
    </row>
    <row r="1047" spans="6:6" x14ac:dyDescent="0.25">
      <c r="F1047" s="25"/>
    </row>
    <row r="1048" spans="6:6" x14ac:dyDescent="0.25">
      <c r="F1048" s="25"/>
    </row>
    <row r="1049" spans="6:6" x14ac:dyDescent="0.25">
      <c r="F1049" s="25"/>
    </row>
    <row r="1050" spans="6:6" x14ac:dyDescent="0.25">
      <c r="F1050" s="25"/>
    </row>
    <row r="1051" spans="6:6" x14ac:dyDescent="0.25">
      <c r="F1051" s="25"/>
    </row>
    <row r="1052" spans="6:6" x14ac:dyDescent="0.25">
      <c r="F1052" s="25"/>
    </row>
    <row r="1053" spans="6:6" x14ac:dyDescent="0.25">
      <c r="F1053" s="25"/>
    </row>
    <row r="1054" spans="6:6" x14ac:dyDescent="0.25">
      <c r="F1054" s="25"/>
    </row>
    <row r="1055" spans="6:6" x14ac:dyDescent="0.25">
      <c r="F1055" s="25"/>
    </row>
    <row r="1056" spans="6:6" x14ac:dyDescent="0.25">
      <c r="F1056" s="25"/>
    </row>
    <row r="1057" spans="6:6" x14ac:dyDescent="0.25">
      <c r="F1057" s="25"/>
    </row>
    <row r="1058" spans="6:6" x14ac:dyDescent="0.25">
      <c r="F1058" s="25"/>
    </row>
    <row r="1059" spans="6:6" x14ac:dyDescent="0.25">
      <c r="F1059" s="25"/>
    </row>
    <row r="1060" spans="6:6" x14ac:dyDescent="0.25">
      <c r="F1060" s="25"/>
    </row>
    <row r="1061" spans="6:6" x14ac:dyDescent="0.25">
      <c r="F1061" s="25"/>
    </row>
    <row r="1062" spans="6:6" x14ac:dyDescent="0.25">
      <c r="F1062" s="25"/>
    </row>
    <row r="1063" spans="6:6" x14ac:dyDescent="0.25">
      <c r="F1063" s="25"/>
    </row>
    <row r="1064" spans="6:6" x14ac:dyDescent="0.25">
      <c r="F1064" s="25"/>
    </row>
    <row r="1065" spans="6:6" x14ac:dyDescent="0.25">
      <c r="F1065" s="25"/>
    </row>
    <row r="1066" spans="6:6" x14ac:dyDescent="0.25">
      <c r="F1066" s="25"/>
    </row>
    <row r="1067" spans="6:6" x14ac:dyDescent="0.25">
      <c r="F1067" s="25"/>
    </row>
    <row r="1068" spans="6:6" x14ac:dyDescent="0.25">
      <c r="F1068" s="25"/>
    </row>
    <row r="1069" spans="6:6" x14ac:dyDescent="0.25">
      <c r="F1069" s="25"/>
    </row>
    <row r="1070" spans="6:6" x14ac:dyDescent="0.25">
      <c r="F1070" s="25"/>
    </row>
    <row r="1071" spans="6:6" x14ac:dyDescent="0.25">
      <c r="F1071" s="25"/>
    </row>
    <row r="1072" spans="6:6" x14ac:dyDescent="0.25">
      <c r="F1072" s="25"/>
    </row>
    <row r="1073" spans="6:6" x14ac:dyDescent="0.25">
      <c r="F1073" s="25"/>
    </row>
    <row r="1074" spans="6:6" x14ac:dyDescent="0.25">
      <c r="F1074" s="25"/>
    </row>
    <row r="1075" spans="6:6" x14ac:dyDescent="0.25">
      <c r="F1075" s="25"/>
    </row>
    <row r="1076" spans="6:6" x14ac:dyDescent="0.25">
      <c r="F1076" s="25"/>
    </row>
    <row r="1077" spans="6:6" x14ac:dyDescent="0.25">
      <c r="F1077" s="25"/>
    </row>
    <row r="1078" spans="6:6" x14ac:dyDescent="0.25">
      <c r="F1078" s="25"/>
    </row>
    <row r="1079" spans="6:6" x14ac:dyDescent="0.25">
      <c r="F1079" s="25"/>
    </row>
    <row r="1080" spans="6:6" x14ac:dyDescent="0.25">
      <c r="F1080" s="25"/>
    </row>
    <row r="1081" spans="6:6" x14ac:dyDescent="0.25">
      <c r="F1081" s="25"/>
    </row>
    <row r="1082" spans="6:6" x14ac:dyDescent="0.25">
      <c r="F1082" s="25"/>
    </row>
    <row r="1083" spans="6:6" x14ac:dyDescent="0.25">
      <c r="F1083" s="25"/>
    </row>
    <row r="1084" spans="6:6" x14ac:dyDescent="0.25">
      <c r="F1084" s="25"/>
    </row>
    <row r="1085" spans="6:6" x14ac:dyDescent="0.25">
      <c r="F1085" s="25"/>
    </row>
    <row r="1086" spans="6:6" x14ac:dyDescent="0.25">
      <c r="F1086" s="25"/>
    </row>
    <row r="1087" spans="6:6" x14ac:dyDescent="0.25">
      <c r="F1087" s="25"/>
    </row>
    <row r="1088" spans="6:6" x14ac:dyDescent="0.25">
      <c r="F1088" s="25"/>
    </row>
    <row r="1089" spans="6:6" x14ac:dyDescent="0.25">
      <c r="F1089" s="25"/>
    </row>
    <row r="1090" spans="6:6" x14ac:dyDescent="0.25">
      <c r="F1090" s="25"/>
    </row>
    <row r="1091" spans="6:6" x14ac:dyDescent="0.25">
      <c r="F1091" s="25"/>
    </row>
    <row r="1092" spans="6:6" x14ac:dyDescent="0.25">
      <c r="F1092" s="25"/>
    </row>
    <row r="1093" spans="6:6" x14ac:dyDescent="0.25">
      <c r="F1093" s="25"/>
    </row>
    <row r="1094" spans="6:6" x14ac:dyDescent="0.25">
      <c r="F1094" s="25"/>
    </row>
    <row r="1095" spans="6:6" x14ac:dyDescent="0.25">
      <c r="F1095" s="25"/>
    </row>
    <row r="1096" spans="6:6" x14ac:dyDescent="0.25">
      <c r="F1096" s="25"/>
    </row>
    <row r="1097" spans="6:6" x14ac:dyDescent="0.25">
      <c r="F1097" s="25"/>
    </row>
    <row r="1098" spans="6:6" x14ac:dyDescent="0.25">
      <c r="F1098" s="25"/>
    </row>
    <row r="1099" spans="6:6" x14ac:dyDescent="0.25">
      <c r="F1099" s="25"/>
    </row>
    <row r="1100" spans="6:6" x14ac:dyDescent="0.25">
      <c r="F1100" s="25"/>
    </row>
    <row r="1101" spans="6:6" x14ac:dyDescent="0.25">
      <c r="F1101" s="25"/>
    </row>
    <row r="1102" spans="6:6" x14ac:dyDescent="0.25">
      <c r="F1102" s="25"/>
    </row>
    <row r="1103" spans="6:6" x14ac:dyDescent="0.25">
      <c r="F1103" s="25"/>
    </row>
    <row r="1104" spans="6:6" x14ac:dyDescent="0.25">
      <c r="F1104" s="25"/>
    </row>
    <row r="1105" spans="6:6" x14ac:dyDescent="0.25">
      <c r="F1105" s="25"/>
    </row>
    <row r="1106" spans="6:6" x14ac:dyDescent="0.25">
      <c r="F1106" s="25"/>
    </row>
    <row r="1107" spans="6:6" x14ac:dyDescent="0.25">
      <c r="F1107" s="25"/>
    </row>
    <row r="1108" spans="6:6" x14ac:dyDescent="0.25">
      <c r="F1108" s="25"/>
    </row>
    <row r="1109" spans="6:6" x14ac:dyDescent="0.25">
      <c r="F1109" s="25"/>
    </row>
    <row r="1110" spans="6:6" x14ac:dyDescent="0.25">
      <c r="F1110" s="25"/>
    </row>
    <row r="1111" spans="6:6" x14ac:dyDescent="0.25">
      <c r="F1111" s="25"/>
    </row>
    <row r="1112" spans="6:6" x14ac:dyDescent="0.25">
      <c r="F1112" s="25"/>
    </row>
    <row r="1113" spans="6:6" x14ac:dyDescent="0.25">
      <c r="F1113" s="25"/>
    </row>
    <row r="1114" spans="6:6" x14ac:dyDescent="0.25">
      <c r="F1114" s="25"/>
    </row>
    <row r="1115" spans="6:6" x14ac:dyDescent="0.25">
      <c r="F1115" s="25"/>
    </row>
    <row r="1116" spans="6:6" x14ac:dyDescent="0.25">
      <c r="F1116" s="25"/>
    </row>
    <row r="1117" spans="6:6" x14ac:dyDescent="0.25">
      <c r="F1117" s="25"/>
    </row>
    <row r="1118" spans="6:6" x14ac:dyDescent="0.25">
      <c r="F1118" s="25"/>
    </row>
    <row r="1119" spans="6:6" x14ac:dyDescent="0.25">
      <c r="F1119" s="25"/>
    </row>
    <row r="1120" spans="6:6" x14ac:dyDescent="0.25">
      <c r="F1120" s="25"/>
    </row>
    <row r="1121" spans="6:6" x14ac:dyDescent="0.25">
      <c r="F1121" s="25"/>
    </row>
    <row r="1122" spans="6:6" x14ac:dyDescent="0.25">
      <c r="F1122" s="25"/>
    </row>
    <row r="1123" spans="6:6" x14ac:dyDescent="0.25">
      <c r="F1123" s="25"/>
    </row>
    <row r="1124" spans="6:6" x14ac:dyDescent="0.25">
      <c r="F1124" s="25"/>
    </row>
    <row r="1125" spans="6:6" x14ac:dyDescent="0.25">
      <c r="F1125" s="25"/>
    </row>
    <row r="1126" spans="6:6" x14ac:dyDescent="0.25">
      <c r="F1126" s="25"/>
    </row>
    <row r="1127" spans="6:6" x14ac:dyDescent="0.25">
      <c r="F1127" s="25"/>
    </row>
    <row r="1128" spans="6:6" x14ac:dyDescent="0.25">
      <c r="F1128" s="25"/>
    </row>
    <row r="1129" spans="6:6" x14ac:dyDescent="0.25">
      <c r="F1129" s="25"/>
    </row>
    <row r="1130" spans="6:6" x14ac:dyDescent="0.25">
      <c r="F1130" s="25"/>
    </row>
    <row r="1131" spans="6:6" x14ac:dyDescent="0.25">
      <c r="F1131" s="25"/>
    </row>
    <row r="1132" spans="6:6" x14ac:dyDescent="0.25">
      <c r="F1132" s="25"/>
    </row>
    <row r="1133" spans="6:6" x14ac:dyDescent="0.25">
      <c r="F1133" s="25"/>
    </row>
    <row r="1134" spans="6:6" x14ac:dyDescent="0.25">
      <c r="F1134" s="25"/>
    </row>
    <row r="1135" spans="6:6" x14ac:dyDescent="0.25">
      <c r="F1135" s="25"/>
    </row>
    <row r="1136" spans="6:6" x14ac:dyDescent="0.25">
      <c r="F1136" s="25"/>
    </row>
    <row r="1137" spans="6:6" x14ac:dyDescent="0.25">
      <c r="F1137" s="25"/>
    </row>
    <row r="1138" spans="6:6" x14ac:dyDescent="0.25">
      <c r="F1138" s="25"/>
    </row>
    <row r="1139" spans="6:6" x14ac:dyDescent="0.25">
      <c r="F1139" s="25"/>
    </row>
    <row r="1140" spans="6:6" x14ac:dyDescent="0.25">
      <c r="F1140" s="25"/>
    </row>
    <row r="1141" spans="6:6" x14ac:dyDescent="0.25">
      <c r="F1141" s="25"/>
    </row>
    <row r="1142" spans="6:6" x14ac:dyDescent="0.25">
      <c r="F1142" s="25"/>
    </row>
    <row r="1143" spans="6:6" x14ac:dyDescent="0.25">
      <c r="F1143" s="25"/>
    </row>
    <row r="1144" spans="6:6" x14ac:dyDescent="0.25">
      <c r="F1144" s="25"/>
    </row>
    <row r="1145" spans="6:6" x14ac:dyDescent="0.25">
      <c r="F1145" s="25"/>
    </row>
    <row r="1146" spans="6:6" x14ac:dyDescent="0.25">
      <c r="F1146" s="25"/>
    </row>
    <row r="1147" spans="6:6" x14ac:dyDescent="0.25">
      <c r="F1147" s="25"/>
    </row>
    <row r="1148" spans="6:6" x14ac:dyDescent="0.25">
      <c r="F1148" s="25"/>
    </row>
    <row r="1149" spans="6:6" x14ac:dyDescent="0.25">
      <c r="F1149" s="25"/>
    </row>
    <row r="1150" spans="6:6" x14ac:dyDescent="0.25">
      <c r="F1150" s="25"/>
    </row>
    <row r="1151" spans="6:6" x14ac:dyDescent="0.25">
      <c r="F1151" s="25"/>
    </row>
    <row r="1152" spans="6:6" x14ac:dyDescent="0.25">
      <c r="F1152" s="25"/>
    </row>
    <row r="1153" spans="6:6" x14ac:dyDescent="0.25">
      <c r="F1153" s="25"/>
    </row>
    <row r="1154" spans="6:6" x14ac:dyDescent="0.25">
      <c r="F1154" s="25"/>
    </row>
    <row r="1155" spans="6:6" x14ac:dyDescent="0.25">
      <c r="F1155" s="25"/>
    </row>
    <row r="1156" spans="6:6" x14ac:dyDescent="0.25">
      <c r="F1156" s="25"/>
    </row>
    <row r="1157" spans="6:6" x14ac:dyDescent="0.25">
      <c r="F1157" s="25"/>
    </row>
    <row r="1158" spans="6:6" x14ac:dyDescent="0.25">
      <c r="F1158" s="25"/>
    </row>
    <row r="1159" spans="6:6" x14ac:dyDescent="0.25">
      <c r="F1159" s="25"/>
    </row>
    <row r="1160" spans="6:6" x14ac:dyDescent="0.25">
      <c r="F1160" s="25"/>
    </row>
    <row r="1161" spans="6:6" x14ac:dyDescent="0.25">
      <c r="F1161" s="25"/>
    </row>
    <row r="1162" spans="6:6" x14ac:dyDescent="0.25">
      <c r="F1162" s="25"/>
    </row>
    <row r="1163" spans="6:6" x14ac:dyDescent="0.25">
      <c r="F1163" s="25"/>
    </row>
    <row r="1164" spans="6:6" x14ac:dyDescent="0.25">
      <c r="F1164" s="25"/>
    </row>
    <row r="1165" spans="6:6" x14ac:dyDescent="0.25">
      <c r="F1165" s="25"/>
    </row>
    <row r="1166" spans="6:6" x14ac:dyDescent="0.25">
      <c r="F1166" s="25"/>
    </row>
    <row r="1167" spans="6:6" x14ac:dyDescent="0.25">
      <c r="F1167" s="25"/>
    </row>
    <row r="1168" spans="6:6" x14ac:dyDescent="0.25">
      <c r="F1168" s="25"/>
    </row>
    <row r="1169" spans="6:6" x14ac:dyDescent="0.25">
      <c r="F1169" s="25"/>
    </row>
    <row r="1170" spans="6:6" x14ac:dyDescent="0.25">
      <c r="F1170" s="25"/>
    </row>
    <row r="1171" spans="6:6" x14ac:dyDescent="0.25">
      <c r="F1171" s="25"/>
    </row>
    <row r="1172" spans="6:6" x14ac:dyDescent="0.25">
      <c r="F1172" s="25"/>
    </row>
    <row r="1173" spans="6:6" x14ac:dyDescent="0.25">
      <c r="F1173" s="25"/>
    </row>
    <row r="1174" spans="6:6" x14ac:dyDescent="0.25">
      <c r="F1174" s="25"/>
    </row>
    <row r="1175" spans="6:6" x14ac:dyDescent="0.25">
      <c r="F1175" s="25"/>
    </row>
    <row r="1176" spans="6:6" x14ac:dyDescent="0.25">
      <c r="F1176" s="25"/>
    </row>
    <row r="1177" spans="6:6" x14ac:dyDescent="0.25">
      <c r="F1177" s="25"/>
    </row>
    <row r="1178" spans="6:6" x14ac:dyDescent="0.25">
      <c r="F1178" s="25"/>
    </row>
    <row r="1179" spans="6:6" x14ac:dyDescent="0.25">
      <c r="F1179" s="25"/>
    </row>
    <row r="1180" spans="6:6" x14ac:dyDescent="0.25">
      <c r="F1180" s="25"/>
    </row>
    <row r="1181" spans="6:6" x14ac:dyDescent="0.25">
      <c r="F1181" s="25"/>
    </row>
    <row r="1182" spans="6:6" x14ac:dyDescent="0.25">
      <c r="F1182" s="25"/>
    </row>
    <row r="1183" spans="6:6" x14ac:dyDescent="0.25">
      <c r="F1183" s="25"/>
    </row>
    <row r="1184" spans="6:6" x14ac:dyDescent="0.25">
      <c r="F1184" s="25"/>
    </row>
    <row r="1185" spans="6:6" x14ac:dyDescent="0.25">
      <c r="F1185" s="25"/>
    </row>
    <row r="1186" spans="6:6" x14ac:dyDescent="0.25">
      <c r="F1186" s="25"/>
    </row>
    <row r="1187" spans="6:6" x14ac:dyDescent="0.25">
      <c r="F1187" s="25"/>
    </row>
    <row r="1188" spans="6:6" x14ac:dyDescent="0.25">
      <c r="F1188" s="25"/>
    </row>
    <row r="1189" spans="6:6" x14ac:dyDescent="0.25">
      <c r="F1189" s="25"/>
    </row>
    <row r="1190" spans="6:6" x14ac:dyDescent="0.25">
      <c r="F1190" s="25"/>
    </row>
    <row r="1191" spans="6:6" x14ac:dyDescent="0.25">
      <c r="F1191" s="25"/>
    </row>
    <row r="1192" spans="6:6" x14ac:dyDescent="0.25">
      <c r="F1192" s="25"/>
    </row>
    <row r="1193" spans="6:6" x14ac:dyDescent="0.25">
      <c r="F1193" s="25"/>
    </row>
    <row r="1194" spans="6:6" x14ac:dyDescent="0.25">
      <c r="F1194" s="25"/>
    </row>
    <row r="1195" spans="6:6" x14ac:dyDescent="0.25">
      <c r="F1195" s="25"/>
    </row>
    <row r="1196" spans="6:6" x14ac:dyDescent="0.25">
      <c r="F1196" s="25"/>
    </row>
    <row r="1197" spans="6:6" x14ac:dyDescent="0.25">
      <c r="F1197" s="25"/>
    </row>
    <row r="1198" spans="6:6" x14ac:dyDescent="0.25">
      <c r="F1198" s="25"/>
    </row>
    <row r="1199" spans="6:6" x14ac:dyDescent="0.25">
      <c r="F1199" s="25"/>
    </row>
    <row r="1200" spans="6:6" x14ac:dyDescent="0.25">
      <c r="F1200" s="25"/>
    </row>
    <row r="1201" spans="6:6" x14ac:dyDescent="0.25">
      <c r="F1201" s="25"/>
    </row>
    <row r="1202" spans="6:6" x14ac:dyDescent="0.25">
      <c r="F1202" s="25"/>
    </row>
    <row r="1203" spans="6:6" x14ac:dyDescent="0.25">
      <c r="F1203" s="25"/>
    </row>
    <row r="1204" spans="6:6" x14ac:dyDescent="0.25">
      <c r="F1204" s="25"/>
    </row>
    <row r="1205" spans="6:6" x14ac:dyDescent="0.25">
      <c r="F1205" s="25"/>
    </row>
    <row r="1206" spans="6:6" x14ac:dyDescent="0.25">
      <c r="F1206" s="25"/>
    </row>
    <row r="1207" spans="6:6" x14ac:dyDescent="0.25">
      <c r="F1207" s="25"/>
    </row>
    <row r="1208" spans="6:6" x14ac:dyDescent="0.25">
      <c r="F1208" s="25"/>
    </row>
    <row r="1209" spans="6:6" x14ac:dyDescent="0.25">
      <c r="F1209" s="25"/>
    </row>
    <row r="1210" spans="6:6" x14ac:dyDescent="0.25">
      <c r="F1210" s="25"/>
    </row>
    <row r="1211" spans="6:6" x14ac:dyDescent="0.25">
      <c r="F1211" s="25"/>
    </row>
    <row r="1212" spans="6:6" x14ac:dyDescent="0.25">
      <c r="F1212" s="25"/>
    </row>
    <row r="1213" spans="6:6" x14ac:dyDescent="0.25">
      <c r="F1213" s="25"/>
    </row>
    <row r="1214" spans="6:6" x14ac:dyDescent="0.25">
      <c r="F1214" s="25"/>
    </row>
    <row r="1215" spans="6:6" x14ac:dyDescent="0.25">
      <c r="F1215" s="25"/>
    </row>
    <row r="1216" spans="6:6" x14ac:dyDescent="0.25">
      <c r="F1216" s="25"/>
    </row>
    <row r="1217" spans="6:6" x14ac:dyDescent="0.25">
      <c r="F1217" s="25"/>
    </row>
    <row r="1218" spans="6:6" x14ac:dyDescent="0.25">
      <c r="F1218" s="25"/>
    </row>
    <row r="1219" spans="6:6" x14ac:dyDescent="0.25">
      <c r="F1219" s="25"/>
    </row>
    <row r="1220" spans="6:6" x14ac:dyDescent="0.25">
      <c r="F1220" s="25"/>
    </row>
    <row r="1221" spans="6:6" x14ac:dyDescent="0.25">
      <c r="F1221" s="25"/>
    </row>
    <row r="1222" spans="6:6" x14ac:dyDescent="0.25">
      <c r="F1222" s="25"/>
    </row>
    <row r="1223" spans="6:6" x14ac:dyDescent="0.25">
      <c r="F1223" s="25"/>
    </row>
    <row r="1224" spans="6:6" x14ac:dyDescent="0.25">
      <c r="F1224" s="25"/>
    </row>
    <row r="1225" spans="6:6" x14ac:dyDescent="0.25">
      <c r="F1225" s="25"/>
    </row>
    <row r="1226" spans="6:6" x14ac:dyDescent="0.25">
      <c r="F1226" s="25"/>
    </row>
    <row r="1227" spans="6:6" x14ac:dyDescent="0.25">
      <c r="F1227" s="25"/>
    </row>
    <row r="1228" spans="6:6" x14ac:dyDescent="0.25">
      <c r="F1228" s="25"/>
    </row>
    <row r="1229" spans="6:6" x14ac:dyDescent="0.25">
      <c r="F1229" s="25"/>
    </row>
    <row r="1230" spans="6:6" x14ac:dyDescent="0.25">
      <c r="F1230" s="25"/>
    </row>
    <row r="1231" spans="6:6" x14ac:dyDescent="0.25">
      <c r="F1231" s="25"/>
    </row>
    <row r="1232" spans="6:6" x14ac:dyDescent="0.25">
      <c r="F1232" s="25"/>
    </row>
    <row r="1233" spans="6:6" x14ac:dyDescent="0.25">
      <c r="F1233" s="25"/>
    </row>
    <row r="1234" spans="6:6" x14ac:dyDescent="0.25">
      <c r="F1234" s="25"/>
    </row>
    <row r="1235" spans="6:6" x14ac:dyDescent="0.25">
      <c r="F1235" s="25"/>
    </row>
    <row r="1236" spans="6:6" x14ac:dyDescent="0.25">
      <c r="F1236" s="25"/>
    </row>
    <row r="1237" spans="6:6" x14ac:dyDescent="0.25">
      <c r="F1237" s="25"/>
    </row>
    <row r="1238" spans="6:6" x14ac:dyDescent="0.25">
      <c r="F1238" s="25"/>
    </row>
    <row r="1239" spans="6:6" x14ac:dyDescent="0.25">
      <c r="F1239" s="25"/>
    </row>
    <row r="1240" spans="6:6" x14ac:dyDescent="0.25">
      <c r="F1240" s="25"/>
    </row>
    <row r="1241" spans="6:6" x14ac:dyDescent="0.25">
      <c r="F1241" s="25"/>
    </row>
    <row r="1242" spans="6:6" x14ac:dyDescent="0.25">
      <c r="F1242" s="25"/>
    </row>
    <row r="1243" spans="6:6" x14ac:dyDescent="0.25">
      <c r="F1243" s="25"/>
    </row>
    <row r="1244" spans="6:6" x14ac:dyDescent="0.25">
      <c r="F1244" s="25"/>
    </row>
    <row r="1245" spans="6:6" x14ac:dyDescent="0.25">
      <c r="F1245" s="25"/>
    </row>
    <row r="1246" spans="6:6" x14ac:dyDescent="0.25">
      <c r="F1246" s="25"/>
    </row>
    <row r="1247" spans="6:6" x14ac:dyDescent="0.25">
      <c r="F1247" s="25"/>
    </row>
    <row r="1248" spans="6:6" x14ac:dyDescent="0.25">
      <c r="F1248" s="25"/>
    </row>
    <row r="1249" spans="6:6" x14ac:dyDescent="0.25">
      <c r="F1249" s="25"/>
    </row>
    <row r="1250" spans="6:6" x14ac:dyDescent="0.25">
      <c r="F1250" s="25"/>
    </row>
    <row r="1251" spans="6:6" x14ac:dyDescent="0.25">
      <c r="F1251" s="25"/>
    </row>
    <row r="1252" spans="6:6" x14ac:dyDescent="0.25">
      <c r="F1252" s="25"/>
    </row>
    <row r="1253" spans="6:6" x14ac:dyDescent="0.25">
      <c r="F1253" s="25"/>
    </row>
    <row r="1254" spans="6:6" x14ac:dyDescent="0.25">
      <c r="F1254" s="25"/>
    </row>
    <row r="1255" spans="6:6" x14ac:dyDescent="0.25">
      <c r="F1255" s="25"/>
    </row>
    <row r="1256" spans="6:6" x14ac:dyDescent="0.25">
      <c r="F1256" s="25"/>
    </row>
    <row r="1257" spans="6:6" x14ac:dyDescent="0.25">
      <c r="F1257" s="25"/>
    </row>
    <row r="1258" spans="6:6" x14ac:dyDescent="0.25">
      <c r="F1258" s="25"/>
    </row>
    <row r="1259" spans="6:6" x14ac:dyDescent="0.25">
      <c r="F1259" s="25"/>
    </row>
    <row r="1260" spans="6:6" x14ac:dyDescent="0.25">
      <c r="F1260" s="25"/>
    </row>
    <row r="1261" spans="6:6" x14ac:dyDescent="0.25">
      <c r="F1261" s="25"/>
    </row>
    <row r="1262" spans="6:6" x14ac:dyDescent="0.25">
      <c r="F1262" s="25"/>
    </row>
    <row r="1263" spans="6:6" x14ac:dyDescent="0.25">
      <c r="F1263" s="25"/>
    </row>
    <row r="1264" spans="6:6" x14ac:dyDescent="0.25">
      <c r="F1264" s="25"/>
    </row>
    <row r="1265" spans="6:6" x14ac:dyDescent="0.25">
      <c r="F1265" s="25"/>
    </row>
    <row r="1266" spans="6:6" x14ac:dyDescent="0.25">
      <c r="F1266" s="25"/>
    </row>
    <row r="1267" spans="6:6" x14ac:dyDescent="0.25">
      <c r="F1267" s="25"/>
    </row>
    <row r="1268" spans="6:6" x14ac:dyDescent="0.25">
      <c r="F1268" s="25"/>
    </row>
    <row r="1269" spans="6:6" x14ac:dyDescent="0.25">
      <c r="F1269" s="25"/>
    </row>
    <row r="1270" spans="6:6" x14ac:dyDescent="0.25">
      <c r="F1270" s="25"/>
    </row>
    <row r="1271" spans="6:6" x14ac:dyDescent="0.25">
      <c r="F1271" s="25"/>
    </row>
    <row r="1272" spans="6:6" x14ac:dyDescent="0.25">
      <c r="F1272" s="25"/>
    </row>
    <row r="1273" spans="6:6" x14ac:dyDescent="0.25">
      <c r="F1273" s="25"/>
    </row>
    <row r="1274" spans="6:6" x14ac:dyDescent="0.25">
      <c r="F1274" s="25"/>
    </row>
    <row r="1275" spans="6:6" x14ac:dyDescent="0.25">
      <c r="F1275" s="25"/>
    </row>
    <row r="1276" spans="6:6" x14ac:dyDescent="0.25">
      <c r="F1276" s="25"/>
    </row>
    <row r="1277" spans="6:6" x14ac:dyDescent="0.25">
      <c r="F1277" s="25"/>
    </row>
    <row r="1278" spans="6:6" x14ac:dyDescent="0.25">
      <c r="F1278" s="25"/>
    </row>
    <row r="1279" spans="6:6" x14ac:dyDescent="0.25">
      <c r="F1279" s="25"/>
    </row>
    <row r="1280" spans="6:6" x14ac:dyDescent="0.25">
      <c r="F1280" s="25"/>
    </row>
    <row r="1281" spans="6:6" x14ac:dyDescent="0.25">
      <c r="F1281" s="25"/>
    </row>
    <row r="1282" spans="6:6" x14ac:dyDescent="0.25">
      <c r="F1282" s="25"/>
    </row>
    <row r="1283" spans="6:6" x14ac:dyDescent="0.25">
      <c r="F1283" s="25"/>
    </row>
    <row r="1284" spans="6:6" x14ac:dyDescent="0.25">
      <c r="F1284" s="25"/>
    </row>
    <row r="1285" spans="6:6" x14ac:dyDescent="0.25">
      <c r="F1285" s="25"/>
    </row>
    <row r="1286" spans="6:6" x14ac:dyDescent="0.25">
      <c r="F1286" s="25"/>
    </row>
    <row r="1287" spans="6:6" x14ac:dyDescent="0.25">
      <c r="F1287" s="25"/>
    </row>
    <row r="1288" spans="6:6" x14ac:dyDescent="0.25">
      <c r="F1288" s="25"/>
    </row>
    <row r="1289" spans="6:6" x14ac:dyDescent="0.25">
      <c r="F1289" s="25"/>
    </row>
    <row r="1290" spans="6:6" x14ac:dyDescent="0.25">
      <c r="F1290" s="25"/>
    </row>
    <row r="1291" spans="6:6" x14ac:dyDescent="0.25">
      <c r="F1291" s="25"/>
    </row>
    <row r="1292" spans="6:6" x14ac:dyDescent="0.25">
      <c r="F1292" s="25"/>
    </row>
    <row r="1293" spans="6:6" x14ac:dyDescent="0.25">
      <c r="F1293" s="25"/>
    </row>
    <row r="1294" spans="6:6" x14ac:dyDescent="0.25">
      <c r="F1294" s="25"/>
    </row>
    <row r="1295" spans="6:6" x14ac:dyDescent="0.25">
      <c r="F1295" s="25"/>
    </row>
    <row r="1296" spans="6:6" x14ac:dyDescent="0.25">
      <c r="F1296" s="25"/>
    </row>
    <row r="1297" spans="6:6" x14ac:dyDescent="0.25">
      <c r="F1297" s="25"/>
    </row>
    <row r="1298" spans="6:6" x14ac:dyDescent="0.25">
      <c r="F1298" s="25"/>
    </row>
    <row r="1299" spans="6:6" x14ac:dyDescent="0.25">
      <c r="F1299" s="25"/>
    </row>
    <row r="1300" spans="6:6" x14ac:dyDescent="0.25">
      <c r="F1300" s="25"/>
    </row>
    <row r="1301" spans="6:6" x14ac:dyDescent="0.25">
      <c r="F1301" s="25"/>
    </row>
    <row r="1302" spans="6:6" x14ac:dyDescent="0.25">
      <c r="F1302" s="25"/>
    </row>
    <row r="1303" spans="6:6" x14ac:dyDescent="0.25">
      <c r="F1303" s="25"/>
    </row>
    <row r="1304" spans="6:6" x14ac:dyDescent="0.25">
      <c r="F1304" s="25"/>
    </row>
    <row r="1305" spans="6:6" x14ac:dyDescent="0.25">
      <c r="F1305" s="25"/>
    </row>
    <row r="1306" spans="6:6" x14ac:dyDescent="0.25">
      <c r="F1306" s="25"/>
    </row>
    <row r="1307" spans="6:6" x14ac:dyDescent="0.25">
      <c r="F1307" s="25"/>
    </row>
    <row r="1308" spans="6:6" x14ac:dyDescent="0.25">
      <c r="F1308" s="25"/>
    </row>
    <row r="1309" spans="6:6" x14ac:dyDescent="0.25">
      <c r="F1309" s="25"/>
    </row>
    <row r="1310" spans="6:6" x14ac:dyDescent="0.25">
      <c r="F1310" s="25"/>
    </row>
    <row r="1311" spans="6:6" x14ac:dyDescent="0.25">
      <c r="F1311" s="25"/>
    </row>
    <row r="1312" spans="6:6" x14ac:dyDescent="0.25">
      <c r="F1312" s="25"/>
    </row>
    <row r="1313" spans="6:6" x14ac:dyDescent="0.25">
      <c r="F1313" s="25"/>
    </row>
    <row r="1314" spans="6:6" x14ac:dyDescent="0.25">
      <c r="F1314" s="25"/>
    </row>
    <row r="1315" spans="6:6" x14ac:dyDescent="0.25">
      <c r="F1315" s="25"/>
    </row>
    <row r="1316" spans="6:6" x14ac:dyDescent="0.25">
      <c r="F1316" s="25"/>
    </row>
    <row r="1317" spans="6:6" x14ac:dyDescent="0.25">
      <c r="F1317" s="25"/>
    </row>
    <row r="1318" spans="6:6" x14ac:dyDescent="0.25">
      <c r="F1318" s="25"/>
    </row>
    <row r="1319" spans="6:6" x14ac:dyDescent="0.25">
      <c r="F1319" s="25"/>
    </row>
    <row r="1320" spans="6:6" x14ac:dyDescent="0.25">
      <c r="F1320" s="25"/>
    </row>
    <row r="1321" spans="6:6" x14ac:dyDescent="0.25">
      <c r="F1321" s="25"/>
    </row>
    <row r="1322" spans="6:6" x14ac:dyDescent="0.25">
      <c r="F1322" s="25"/>
    </row>
    <row r="1323" spans="6:6" x14ac:dyDescent="0.25">
      <c r="F1323" s="25"/>
    </row>
    <row r="1324" spans="6:6" x14ac:dyDescent="0.25">
      <c r="F1324" s="25"/>
    </row>
    <row r="1325" spans="6:6" x14ac:dyDescent="0.25">
      <c r="F1325" s="25"/>
    </row>
    <row r="1326" spans="6:6" x14ac:dyDescent="0.25">
      <c r="F1326" s="25"/>
    </row>
    <row r="1327" spans="6:6" x14ac:dyDescent="0.25">
      <c r="F1327" s="25"/>
    </row>
    <row r="1328" spans="6:6" x14ac:dyDescent="0.25">
      <c r="F1328" s="25"/>
    </row>
    <row r="1329" spans="6:6" x14ac:dyDescent="0.25">
      <c r="F1329" s="25"/>
    </row>
    <row r="1330" spans="6:6" x14ac:dyDescent="0.25">
      <c r="F1330" s="25"/>
    </row>
    <row r="1331" spans="6:6" x14ac:dyDescent="0.25">
      <c r="F1331" s="25"/>
    </row>
    <row r="1332" spans="6:6" x14ac:dyDescent="0.25">
      <c r="F1332" s="25"/>
    </row>
    <row r="1333" spans="6:6" x14ac:dyDescent="0.25">
      <c r="F1333" s="25"/>
    </row>
    <row r="1334" spans="6:6" x14ac:dyDescent="0.25">
      <c r="F1334" s="25"/>
    </row>
    <row r="1335" spans="6:6" x14ac:dyDescent="0.25">
      <c r="F1335" s="25"/>
    </row>
    <row r="1336" spans="6:6" x14ac:dyDescent="0.25">
      <c r="F1336" s="25"/>
    </row>
    <row r="1337" spans="6:6" x14ac:dyDescent="0.25">
      <c r="F1337" s="25"/>
    </row>
    <row r="1338" spans="6:6" x14ac:dyDescent="0.25">
      <c r="F1338" s="25"/>
    </row>
    <row r="1339" spans="6:6" x14ac:dyDescent="0.25">
      <c r="F1339" s="25"/>
    </row>
    <row r="1340" spans="6:6" x14ac:dyDescent="0.25">
      <c r="F1340" s="25"/>
    </row>
    <row r="1341" spans="6:6" x14ac:dyDescent="0.25">
      <c r="F1341" s="25"/>
    </row>
    <row r="1342" spans="6:6" x14ac:dyDescent="0.25">
      <c r="F1342" s="25"/>
    </row>
    <row r="1343" spans="6:6" x14ac:dyDescent="0.25">
      <c r="F1343" s="25"/>
    </row>
    <row r="1344" spans="6:6" x14ac:dyDescent="0.25">
      <c r="F1344" s="25"/>
    </row>
    <row r="1345" spans="6:6" x14ac:dyDescent="0.25">
      <c r="F1345" s="25"/>
    </row>
    <row r="1346" spans="6:6" x14ac:dyDescent="0.25">
      <c r="F1346" s="25"/>
    </row>
    <row r="1347" spans="6:6" x14ac:dyDescent="0.25">
      <c r="F1347" s="25"/>
    </row>
    <row r="1348" spans="6:6" x14ac:dyDescent="0.25">
      <c r="F1348" s="25"/>
    </row>
    <row r="1349" spans="6:6" x14ac:dyDescent="0.25">
      <c r="F1349" s="25"/>
    </row>
    <row r="1350" spans="6:6" x14ac:dyDescent="0.25">
      <c r="F1350" s="25"/>
    </row>
    <row r="1351" spans="6:6" x14ac:dyDescent="0.25">
      <c r="F1351" s="25"/>
    </row>
    <row r="1352" spans="6:6" x14ac:dyDescent="0.25">
      <c r="F1352" s="25"/>
    </row>
    <row r="1353" spans="6:6" x14ac:dyDescent="0.25">
      <c r="F1353" s="25"/>
    </row>
    <row r="1354" spans="6:6" x14ac:dyDescent="0.25">
      <c r="F1354" s="25"/>
    </row>
    <row r="1355" spans="6:6" x14ac:dyDescent="0.25">
      <c r="F1355" s="25"/>
    </row>
    <row r="1356" spans="6:6" x14ac:dyDescent="0.25">
      <c r="F1356" s="25"/>
    </row>
    <row r="1357" spans="6:6" x14ac:dyDescent="0.25">
      <c r="F1357" s="25"/>
    </row>
    <row r="1358" spans="6:6" x14ac:dyDescent="0.25">
      <c r="F1358" s="25"/>
    </row>
    <row r="1359" spans="6:6" x14ac:dyDescent="0.25">
      <c r="F1359" s="25"/>
    </row>
    <row r="1360" spans="6:6" x14ac:dyDescent="0.25">
      <c r="F1360" s="25"/>
    </row>
    <row r="1361" spans="6:6" x14ac:dyDescent="0.25">
      <c r="F1361" s="25"/>
    </row>
    <row r="1362" spans="6:6" x14ac:dyDescent="0.25">
      <c r="F1362" s="25"/>
    </row>
    <row r="1363" spans="6:6" x14ac:dyDescent="0.25">
      <c r="F1363" s="25"/>
    </row>
    <row r="1364" spans="6:6" x14ac:dyDescent="0.25">
      <c r="F1364" s="25"/>
    </row>
    <row r="1365" spans="6:6" x14ac:dyDescent="0.25">
      <c r="F1365" s="25"/>
    </row>
    <row r="1366" spans="6:6" x14ac:dyDescent="0.25">
      <c r="F1366" s="25"/>
    </row>
    <row r="1367" spans="6:6" x14ac:dyDescent="0.25">
      <c r="F1367" s="25"/>
    </row>
    <row r="1368" spans="6:6" x14ac:dyDescent="0.25">
      <c r="F1368" s="25"/>
    </row>
    <row r="1369" spans="6:6" x14ac:dyDescent="0.25">
      <c r="F1369" s="25"/>
    </row>
    <row r="1370" spans="6:6" x14ac:dyDescent="0.25">
      <c r="F1370" s="25"/>
    </row>
    <row r="1371" spans="6:6" x14ac:dyDescent="0.25">
      <c r="F1371" s="25"/>
    </row>
    <row r="1372" spans="6:6" x14ac:dyDescent="0.25">
      <c r="F1372" s="25"/>
    </row>
    <row r="1373" spans="6:6" x14ac:dyDescent="0.25">
      <c r="F1373" s="25"/>
    </row>
    <row r="1374" spans="6:6" x14ac:dyDescent="0.25">
      <c r="F1374" s="25"/>
    </row>
    <row r="1375" spans="6:6" x14ac:dyDescent="0.25">
      <c r="F1375" s="25"/>
    </row>
    <row r="1376" spans="6:6" x14ac:dyDescent="0.25">
      <c r="F1376" s="25"/>
    </row>
    <row r="1377" spans="6:6" x14ac:dyDescent="0.25">
      <c r="F1377" s="25"/>
    </row>
    <row r="1378" spans="6:6" x14ac:dyDescent="0.25">
      <c r="F1378" s="25"/>
    </row>
    <row r="1379" spans="6:6" x14ac:dyDescent="0.25">
      <c r="F1379" s="25"/>
    </row>
    <row r="1380" spans="6:6" x14ac:dyDescent="0.25">
      <c r="F1380" s="25"/>
    </row>
    <row r="1381" spans="6:6" x14ac:dyDescent="0.25">
      <c r="F1381" s="25"/>
    </row>
    <row r="1382" spans="6:6" x14ac:dyDescent="0.25">
      <c r="F1382" s="25"/>
    </row>
    <row r="1383" spans="6:6" x14ac:dyDescent="0.25">
      <c r="F1383" s="25"/>
    </row>
    <row r="1384" spans="6:6" x14ac:dyDescent="0.25">
      <c r="F1384" s="25"/>
    </row>
    <row r="1385" spans="6:6" x14ac:dyDescent="0.25">
      <c r="F1385" s="25"/>
    </row>
    <row r="1386" spans="6:6" x14ac:dyDescent="0.25">
      <c r="F1386" s="25"/>
    </row>
    <row r="1387" spans="6:6" x14ac:dyDescent="0.25">
      <c r="F1387" s="25"/>
    </row>
    <row r="1388" spans="6:6" x14ac:dyDescent="0.25">
      <c r="F1388" s="25"/>
    </row>
    <row r="1389" spans="6:6" x14ac:dyDescent="0.25">
      <c r="F1389" s="25"/>
    </row>
    <row r="1390" spans="6:6" x14ac:dyDescent="0.25">
      <c r="F1390" s="25"/>
    </row>
    <row r="1391" spans="6:6" x14ac:dyDescent="0.25">
      <c r="F1391" s="25"/>
    </row>
    <row r="1392" spans="6:6" x14ac:dyDescent="0.25">
      <c r="F1392" s="25"/>
    </row>
    <row r="1393" spans="6:6" x14ac:dyDescent="0.25">
      <c r="F1393" s="25"/>
    </row>
    <row r="1394" spans="6:6" x14ac:dyDescent="0.25">
      <c r="F1394" s="25"/>
    </row>
    <row r="1395" spans="6:6" x14ac:dyDescent="0.25">
      <c r="F1395" s="25"/>
    </row>
    <row r="1396" spans="6:6" x14ac:dyDescent="0.25">
      <c r="F1396" s="25"/>
    </row>
    <row r="1397" spans="6:6" x14ac:dyDescent="0.25">
      <c r="F1397" s="25"/>
    </row>
    <row r="1398" spans="6:6" x14ac:dyDescent="0.25">
      <c r="F1398" s="25"/>
    </row>
    <row r="1399" spans="6:6" x14ac:dyDescent="0.25">
      <c r="F1399" s="25"/>
    </row>
    <row r="1400" spans="6:6" x14ac:dyDescent="0.25">
      <c r="F1400" s="25"/>
    </row>
    <row r="1401" spans="6:6" x14ac:dyDescent="0.25">
      <c r="F1401" s="25"/>
    </row>
    <row r="1402" spans="6:6" x14ac:dyDescent="0.25">
      <c r="F1402" s="25"/>
    </row>
    <row r="1403" spans="6:6" x14ac:dyDescent="0.25">
      <c r="F1403" s="25"/>
    </row>
    <row r="1404" spans="6:6" x14ac:dyDescent="0.25">
      <c r="F1404" s="25"/>
    </row>
    <row r="1405" spans="6:6" x14ac:dyDescent="0.25">
      <c r="F1405" s="25"/>
    </row>
    <row r="1406" spans="6:6" x14ac:dyDescent="0.25">
      <c r="F1406" s="25"/>
    </row>
    <row r="1407" spans="6:6" x14ac:dyDescent="0.25">
      <c r="F1407" s="25"/>
    </row>
    <row r="1408" spans="6:6" x14ac:dyDescent="0.25">
      <c r="F1408" s="25"/>
    </row>
    <row r="1409" spans="6:6" x14ac:dyDescent="0.25">
      <c r="F1409" s="25"/>
    </row>
    <row r="1410" spans="6:6" x14ac:dyDescent="0.25">
      <c r="F1410" s="25"/>
    </row>
    <row r="1411" spans="6:6" x14ac:dyDescent="0.25">
      <c r="F1411" s="25"/>
    </row>
    <row r="1412" spans="6:6" x14ac:dyDescent="0.25">
      <c r="F1412" s="25"/>
    </row>
    <row r="1413" spans="6:6" x14ac:dyDescent="0.25">
      <c r="F1413" s="25"/>
    </row>
    <row r="1414" spans="6:6" x14ac:dyDescent="0.25">
      <c r="F1414" s="25"/>
    </row>
    <row r="1415" spans="6:6" x14ac:dyDescent="0.25">
      <c r="F1415" s="25"/>
    </row>
    <row r="1416" spans="6:6" x14ac:dyDescent="0.25">
      <c r="F1416" s="25"/>
    </row>
    <row r="1417" spans="6:6" x14ac:dyDescent="0.25">
      <c r="F1417" s="25"/>
    </row>
    <row r="1418" spans="6:6" x14ac:dyDescent="0.25">
      <c r="F1418" s="25"/>
    </row>
    <row r="1419" spans="6:6" x14ac:dyDescent="0.25">
      <c r="F1419" s="25"/>
    </row>
    <row r="1420" spans="6:6" x14ac:dyDescent="0.25">
      <c r="F1420" s="25"/>
    </row>
    <row r="1421" spans="6:6" x14ac:dyDescent="0.25">
      <c r="F1421" s="25"/>
    </row>
    <row r="1422" spans="6:6" x14ac:dyDescent="0.25">
      <c r="F1422" s="25"/>
    </row>
    <row r="1423" spans="6:6" x14ac:dyDescent="0.25">
      <c r="F1423" s="25"/>
    </row>
    <row r="1424" spans="6:6" x14ac:dyDescent="0.25">
      <c r="F1424" s="25"/>
    </row>
    <row r="1425" spans="6:6" x14ac:dyDescent="0.25">
      <c r="F1425" s="25"/>
    </row>
    <row r="1426" spans="6:6" x14ac:dyDescent="0.25">
      <c r="F1426" s="25"/>
    </row>
    <row r="1427" spans="6:6" x14ac:dyDescent="0.25">
      <c r="F1427" s="25"/>
    </row>
    <row r="1428" spans="6:6" x14ac:dyDescent="0.25">
      <c r="F1428" s="25"/>
    </row>
    <row r="1429" spans="6:6" x14ac:dyDescent="0.25">
      <c r="F1429" s="25"/>
    </row>
    <row r="1430" spans="6:6" x14ac:dyDescent="0.25">
      <c r="F1430" s="25"/>
    </row>
    <row r="1431" spans="6:6" x14ac:dyDescent="0.25">
      <c r="F1431" s="25"/>
    </row>
    <row r="1432" spans="6:6" x14ac:dyDescent="0.25">
      <c r="F1432" s="25"/>
    </row>
    <row r="1433" spans="6:6" x14ac:dyDescent="0.25">
      <c r="F1433" s="25"/>
    </row>
    <row r="1434" spans="6:6" x14ac:dyDescent="0.25">
      <c r="F1434" s="25"/>
    </row>
    <row r="1435" spans="6:6" x14ac:dyDescent="0.25">
      <c r="F1435" s="25"/>
    </row>
    <row r="1436" spans="6:6" x14ac:dyDescent="0.25">
      <c r="F1436" s="25"/>
    </row>
    <row r="1437" spans="6:6" x14ac:dyDescent="0.25">
      <c r="F1437" s="25"/>
    </row>
    <row r="1438" spans="6:6" x14ac:dyDescent="0.25">
      <c r="F1438" s="25"/>
    </row>
    <row r="1439" spans="6:6" x14ac:dyDescent="0.25">
      <c r="F1439" s="25"/>
    </row>
    <row r="1440" spans="6:6" x14ac:dyDescent="0.25">
      <c r="F1440" s="25"/>
    </row>
    <row r="1441" spans="6:6" x14ac:dyDescent="0.25">
      <c r="F1441" s="25"/>
    </row>
    <row r="1442" spans="6:6" x14ac:dyDescent="0.25">
      <c r="F1442" s="25"/>
    </row>
    <row r="1443" spans="6:6" x14ac:dyDescent="0.25">
      <c r="F1443" s="25"/>
    </row>
    <row r="1444" spans="6:6" x14ac:dyDescent="0.25">
      <c r="F1444" s="25"/>
    </row>
    <row r="1445" spans="6:6" x14ac:dyDescent="0.25">
      <c r="F1445" s="25"/>
    </row>
    <row r="1446" spans="6:6" x14ac:dyDescent="0.25">
      <c r="F1446" s="25"/>
    </row>
    <row r="1447" spans="6:6" x14ac:dyDescent="0.25">
      <c r="F1447" s="25"/>
    </row>
    <row r="1448" spans="6:6" x14ac:dyDescent="0.25">
      <c r="F1448" s="25"/>
    </row>
    <row r="1449" spans="6:6" x14ac:dyDescent="0.25">
      <c r="F1449" s="25"/>
    </row>
    <row r="1450" spans="6:6" x14ac:dyDescent="0.25">
      <c r="F1450" s="25"/>
    </row>
    <row r="1451" spans="6:6" x14ac:dyDescent="0.25">
      <c r="F1451" s="25"/>
    </row>
    <row r="1452" spans="6:6" x14ac:dyDescent="0.25">
      <c r="F1452" s="25"/>
    </row>
    <row r="1453" spans="6:6" x14ac:dyDescent="0.25">
      <c r="F1453" s="25"/>
    </row>
    <row r="1454" spans="6:6" x14ac:dyDescent="0.25">
      <c r="F1454" s="25"/>
    </row>
    <row r="1455" spans="6:6" x14ac:dyDescent="0.25">
      <c r="F1455" s="25"/>
    </row>
    <row r="1456" spans="6:6" x14ac:dyDescent="0.25">
      <c r="F1456" s="25"/>
    </row>
    <row r="1457" spans="6:6" x14ac:dyDescent="0.25">
      <c r="F1457" s="25"/>
    </row>
    <row r="1458" spans="6:6" x14ac:dyDescent="0.25">
      <c r="F1458" s="25"/>
    </row>
    <row r="1459" spans="6:6" x14ac:dyDescent="0.25">
      <c r="F1459" s="25"/>
    </row>
    <row r="1460" spans="6:6" x14ac:dyDescent="0.25">
      <c r="F1460" s="25"/>
    </row>
    <row r="1461" spans="6:6" x14ac:dyDescent="0.25">
      <c r="F1461" s="25"/>
    </row>
    <row r="1462" spans="6:6" x14ac:dyDescent="0.25">
      <c r="F1462" s="25"/>
    </row>
    <row r="1463" spans="6:6" x14ac:dyDescent="0.25">
      <c r="F1463" s="25"/>
    </row>
    <row r="1464" spans="6:6" x14ac:dyDescent="0.25">
      <c r="F1464" s="25"/>
    </row>
    <row r="1465" spans="6:6" x14ac:dyDescent="0.25">
      <c r="F1465" s="25"/>
    </row>
    <row r="1466" spans="6:6" x14ac:dyDescent="0.25">
      <c r="F1466" s="25"/>
    </row>
    <row r="1467" spans="6:6" x14ac:dyDescent="0.25">
      <c r="F1467" s="25"/>
    </row>
    <row r="1468" spans="6:6" x14ac:dyDescent="0.25">
      <c r="F1468" s="25"/>
    </row>
    <row r="1469" spans="6:6" x14ac:dyDescent="0.25">
      <c r="F1469" s="25"/>
    </row>
    <row r="1470" spans="6:6" x14ac:dyDescent="0.25">
      <c r="F1470" s="25"/>
    </row>
    <row r="1471" spans="6:6" x14ac:dyDescent="0.25">
      <c r="F1471" s="25"/>
    </row>
    <row r="1472" spans="6:6" x14ac:dyDescent="0.25">
      <c r="F1472" s="25"/>
    </row>
    <row r="1473" spans="6:6" x14ac:dyDescent="0.25">
      <c r="F1473" s="25"/>
    </row>
    <row r="1474" spans="6:6" x14ac:dyDescent="0.25">
      <c r="F1474" s="25"/>
    </row>
    <row r="1475" spans="6:6" x14ac:dyDescent="0.25">
      <c r="F1475" s="25"/>
    </row>
    <row r="1476" spans="6:6" x14ac:dyDescent="0.25">
      <c r="F1476" s="25"/>
    </row>
    <row r="1477" spans="6:6" x14ac:dyDescent="0.25">
      <c r="F1477" s="25"/>
    </row>
    <row r="1478" spans="6:6" x14ac:dyDescent="0.25">
      <c r="F1478" s="25"/>
    </row>
    <row r="1479" spans="6:6" x14ac:dyDescent="0.25">
      <c r="F1479" s="25"/>
    </row>
    <row r="1480" spans="6:6" x14ac:dyDescent="0.25">
      <c r="F1480" s="25"/>
    </row>
    <row r="1481" spans="6:6" x14ac:dyDescent="0.25">
      <c r="F1481" s="25"/>
    </row>
    <row r="1482" spans="6:6" x14ac:dyDescent="0.25">
      <c r="F1482" s="25"/>
    </row>
    <row r="1483" spans="6:6" x14ac:dyDescent="0.25">
      <c r="F1483" s="25"/>
    </row>
    <row r="1484" spans="6:6" x14ac:dyDescent="0.25">
      <c r="F1484" s="25"/>
    </row>
    <row r="1485" spans="6:6" x14ac:dyDescent="0.25">
      <c r="F1485" s="25"/>
    </row>
    <row r="1486" spans="6:6" x14ac:dyDescent="0.25">
      <c r="F1486" s="25"/>
    </row>
    <row r="1487" spans="6:6" x14ac:dyDescent="0.25">
      <c r="F1487" s="25"/>
    </row>
    <row r="1488" spans="6:6" x14ac:dyDescent="0.25">
      <c r="F1488" s="25"/>
    </row>
    <row r="1489" spans="6:6" x14ac:dyDescent="0.25">
      <c r="F1489" s="25"/>
    </row>
    <row r="1490" spans="6:6" x14ac:dyDescent="0.25">
      <c r="F1490" s="25"/>
    </row>
    <row r="1491" spans="6:6" x14ac:dyDescent="0.25">
      <c r="F1491" s="25"/>
    </row>
    <row r="1492" spans="6:6" x14ac:dyDescent="0.25">
      <c r="F1492" s="25"/>
    </row>
    <row r="1493" spans="6:6" x14ac:dyDescent="0.25">
      <c r="F1493" s="25"/>
    </row>
    <row r="1494" spans="6:6" x14ac:dyDescent="0.25">
      <c r="F1494" s="25"/>
    </row>
    <row r="1495" spans="6:6" x14ac:dyDescent="0.25">
      <c r="F1495" s="25"/>
    </row>
    <row r="1496" spans="6:6" x14ac:dyDescent="0.25">
      <c r="F1496" s="25"/>
    </row>
    <row r="1497" spans="6:6" x14ac:dyDescent="0.25">
      <c r="F1497" s="25"/>
    </row>
    <row r="1498" spans="6:6" x14ac:dyDescent="0.25">
      <c r="F1498" s="25"/>
    </row>
    <row r="1499" spans="6:6" x14ac:dyDescent="0.25">
      <c r="F1499" s="25"/>
    </row>
    <row r="1500" spans="6:6" x14ac:dyDescent="0.25">
      <c r="F1500" s="25"/>
    </row>
    <row r="1501" spans="6:6" x14ac:dyDescent="0.25">
      <c r="F1501" s="25"/>
    </row>
    <row r="1502" spans="6:6" x14ac:dyDescent="0.25">
      <c r="F1502" s="25"/>
    </row>
    <row r="1503" spans="6:6" x14ac:dyDescent="0.25">
      <c r="F1503" s="25"/>
    </row>
    <row r="1504" spans="6:6" x14ac:dyDescent="0.25">
      <c r="F1504" s="25"/>
    </row>
    <row r="1505" spans="6:6" x14ac:dyDescent="0.25">
      <c r="F1505" s="25"/>
    </row>
    <row r="1506" spans="6:6" x14ac:dyDescent="0.25">
      <c r="F1506" s="25"/>
    </row>
    <row r="1507" spans="6:6" x14ac:dyDescent="0.25">
      <c r="F1507" s="25"/>
    </row>
    <row r="1508" spans="6:6" x14ac:dyDescent="0.25">
      <c r="F1508" s="25"/>
    </row>
    <row r="1509" spans="6:6" x14ac:dyDescent="0.25">
      <c r="F1509" s="25"/>
    </row>
    <row r="1510" spans="6:6" x14ac:dyDescent="0.25">
      <c r="F1510" s="25"/>
    </row>
    <row r="1511" spans="6:6" x14ac:dyDescent="0.25">
      <c r="F1511" s="25"/>
    </row>
    <row r="1512" spans="6:6" x14ac:dyDescent="0.25">
      <c r="F1512" s="25"/>
    </row>
    <row r="1513" spans="6:6" x14ac:dyDescent="0.25">
      <c r="F1513" s="25"/>
    </row>
    <row r="1514" spans="6:6" x14ac:dyDescent="0.25">
      <c r="F1514" s="25"/>
    </row>
    <row r="1515" spans="6:6" x14ac:dyDescent="0.25">
      <c r="F1515" s="25"/>
    </row>
    <row r="1516" spans="6:6" x14ac:dyDescent="0.25">
      <c r="F1516" s="25"/>
    </row>
    <row r="1517" spans="6:6" x14ac:dyDescent="0.25">
      <c r="F1517" s="25"/>
    </row>
    <row r="1518" spans="6:6" x14ac:dyDescent="0.25">
      <c r="F1518" s="25"/>
    </row>
    <row r="1519" spans="6:6" x14ac:dyDescent="0.25">
      <c r="F1519" s="25"/>
    </row>
  </sheetData>
  <mergeCells count="2">
    <mergeCell ref="A22:A25"/>
    <mergeCell ref="A4:A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workbookViewId="0">
      <selection activeCell="G1" sqref="G1:I1048576"/>
    </sheetView>
  </sheetViews>
  <sheetFormatPr defaultRowHeight="15" x14ac:dyDescent="0.25"/>
  <cols>
    <col min="1" max="1" width="23.5703125" bestFit="1" customWidth="1"/>
    <col min="3" max="3" width="17.28515625" customWidth="1"/>
    <col min="4" max="4" width="13.85546875" customWidth="1"/>
    <col min="5" max="5" width="14.85546875" customWidth="1"/>
    <col min="6" max="6" width="20.42578125" customWidth="1"/>
    <col min="7" max="7" width="9.140625" style="25"/>
  </cols>
  <sheetData>
    <row r="1" spans="1:10" ht="15.75" thickBot="1" x14ac:dyDescent="0.3">
      <c r="A1" s="48" t="s">
        <v>488</v>
      </c>
      <c r="B1" s="49"/>
      <c r="C1" s="50" t="s">
        <v>489</v>
      </c>
      <c r="D1" s="50" t="s">
        <v>490</v>
      </c>
      <c r="E1" s="50" t="s">
        <v>491</v>
      </c>
      <c r="F1" s="51" t="s">
        <v>492</v>
      </c>
      <c r="G1" s="105"/>
      <c r="H1" s="105"/>
      <c r="I1" s="106"/>
    </row>
    <row r="2" spans="1:10" x14ac:dyDescent="0.25">
      <c r="A2" s="52" t="s">
        <v>493</v>
      </c>
      <c r="B2" s="5"/>
      <c r="C2" s="44">
        <v>22.6</v>
      </c>
      <c r="D2" s="44">
        <v>22.3</v>
      </c>
      <c r="E2" s="44">
        <v>23</v>
      </c>
      <c r="F2" s="53" t="s">
        <v>494</v>
      </c>
      <c r="G2" s="45"/>
      <c r="H2" s="45"/>
    </row>
    <row r="3" spans="1:10" x14ac:dyDescent="0.25">
      <c r="A3" s="52" t="s">
        <v>545</v>
      </c>
      <c r="B3" s="5"/>
      <c r="C3" s="44">
        <v>17.3</v>
      </c>
      <c r="D3" s="44">
        <v>19.399999999999999</v>
      </c>
      <c r="E3" s="44">
        <v>17.7</v>
      </c>
      <c r="F3" s="53" t="s">
        <v>494</v>
      </c>
      <c r="G3" s="45"/>
      <c r="H3" s="45"/>
    </row>
    <row r="4" spans="1:10" x14ac:dyDescent="0.25">
      <c r="A4" s="52" t="s">
        <v>501</v>
      </c>
      <c r="B4" s="5"/>
      <c r="C4" s="44">
        <v>8.4</v>
      </c>
      <c r="D4" s="44">
        <v>8.5</v>
      </c>
      <c r="E4" s="44">
        <v>8.5</v>
      </c>
      <c r="F4" s="53" t="s">
        <v>494</v>
      </c>
      <c r="G4" s="45"/>
      <c r="H4" s="45"/>
    </row>
    <row r="5" spans="1:10" x14ac:dyDescent="0.25">
      <c r="A5" s="52" t="s">
        <v>502</v>
      </c>
      <c r="B5" s="5"/>
      <c r="C5" s="44">
        <v>7.47</v>
      </c>
      <c r="D5" s="44">
        <v>7.54</v>
      </c>
      <c r="E5" s="44">
        <v>7.65</v>
      </c>
      <c r="F5" s="53" t="s">
        <v>546</v>
      </c>
      <c r="G5" s="45"/>
      <c r="H5" s="45"/>
    </row>
    <row r="6" spans="1:10" s="64" customFormat="1" ht="77.25" customHeight="1" x14ac:dyDescent="0.25">
      <c r="A6" s="67" t="s">
        <v>547</v>
      </c>
      <c r="B6" s="66"/>
      <c r="C6" s="65" t="s">
        <v>687</v>
      </c>
      <c r="D6" s="65" t="s">
        <v>687</v>
      </c>
      <c r="E6" s="65" t="s">
        <v>687</v>
      </c>
      <c r="F6" s="68" t="s">
        <v>546</v>
      </c>
      <c r="G6" s="45"/>
      <c r="H6" s="45"/>
      <c r="I6" s="45"/>
    </row>
    <row r="7" spans="1:10" x14ac:dyDescent="0.25">
      <c r="A7" s="52" t="s">
        <v>548</v>
      </c>
      <c r="B7" s="5"/>
      <c r="C7" s="44" t="s">
        <v>688</v>
      </c>
      <c r="D7" s="44" t="s">
        <v>689</v>
      </c>
      <c r="E7" s="44" t="s">
        <v>690</v>
      </c>
      <c r="F7" s="53" t="s">
        <v>494</v>
      </c>
      <c r="G7" s="45"/>
      <c r="H7" s="45"/>
      <c r="I7" s="45"/>
    </row>
    <row r="8" spans="1:10" x14ac:dyDescent="0.25">
      <c r="A8" s="190" t="s">
        <v>549</v>
      </c>
      <c r="B8" s="44" t="s">
        <v>506</v>
      </c>
      <c r="C8" s="44" t="s">
        <v>540</v>
      </c>
      <c r="D8" s="44" t="s">
        <v>540</v>
      </c>
      <c r="E8" s="44" t="s">
        <v>540</v>
      </c>
      <c r="F8" s="53" t="s">
        <v>503</v>
      </c>
      <c r="G8" s="45"/>
      <c r="H8" s="45"/>
      <c r="I8" s="45"/>
    </row>
    <row r="9" spans="1:10" x14ac:dyDescent="0.25">
      <c r="A9" s="190"/>
      <c r="B9" s="44" t="s">
        <v>507</v>
      </c>
      <c r="C9" s="44">
        <v>6.89</v>
      </c>
      <c r="D9" s="44">
        <v>7.17</v>
      </c>
      <c r="E9" s="44">
        <v>7.22</v>
      </c>
      <c r="F9" s="53" t="s">
        <v>503</v>
      </c>
      <c r="G9" s="45"/>
      <c r="H9" s="45"/>
    </row>
    <row r="10" spans="1:10" x14ac:dyDescent="0.25">
      <c r="A10" s="190"/>
      <c r="B10" s="44" t="s">
        <v>508</v>
      </c>
      <c r="C10" s="44">
        <v>35.700000000000003</v>
      </c>
      <c r="D10" s="44">
        <v>45.4</v>
      </c>
      <c r="E10" s="44">
        <v>47.3</v>
      </c>
      <c r="F10" s="53" t="s">
        <v>503</v>
      </c>
      <c r="G10" s="45"/>
      <c r="H10" s="45"/>
    </row>
    <row r="11" spans="1:10" x14ac:dyDescent="0.25">
      <c r="A11" s="190"/>
      <c r="B11" s="44" t="s">
        <v>514</v>
      </c>
      <c r="C11" s="44" t="s">
        <v>691</v>
      </c>
      <c r="D11" s="44" t="s">
        <v>691</v>
      </c>
      <c r="E11" s="44" t="s">
        <v>691</v>
      </c>
      <c r="F11" s="53" t="s">
        <v>503</v>
      </c>
      <c r="G11" s="45"/>
      <c r="H11" s="45"/>
      <c r="I11" s="45"/>
    </row>
    <row r="12" spans="1:10" x14ac:dyDescent="0.25">
      <c r="A12" s="190"/>
      <c r="B12" s="44" t="s">
        <v>518</v>
      </c>
      <c r="C12" s="44">
        <v>0.71</v>
      </c>
      <c r="D12" s="44">
        <v>0.24</v>
      </c>
      <c r="E12" s="44">
        <v>0.22</v>
      </c>
      <c r="F12" s="53" t="s">
        <v>503</v>
      </c>
      <c r="G12" s="45"/>
      <c r="H12" s="45"/>
    </row>
    <row r="13" spans="1:10" x14ac:dyDescent="0.25">
      <c r="A13" s="190"/>
      <c r="B13" s="44" t="s">
        <v>513</v>
      </c>
      <c r="C13" s="44" t="s">
        <v>691</v>
      </c>
      <c r="D13" s="44" t="s">
        <v>691</v>
      </c>
      <c r="E13" s="44" t="s">
        <v>691</v>
      </c>
      <c r="F13" s="53" t="s">
        <v>503</v>
      </c>
      <c r="G13" s="45"/>
      <c r="H13" s="45"/>
      <c r="I13" s="45"/>
    </row>
    <row r="14" spans="1:10" x14ac:dyDescent="0.25">
      <c r="A14" s="190"/>
      <c r="B14" s="44" t="s">
        <v>517</v>
      </c>
      <c r="C14" s="44" t="s">
        <v>691</v>
      </c>
      <c r="D14" s="44" t="s">
        <v>691</v>
      </c>
      <c r="E14" s="44" t="s">
        <v>691</v>
      </c>
      <c r="F14" s="53" t="s">
        <v>503</v>
      </c>
      <c r="G14" s="45"/>
      <c r="H14" s="45"/>
      <c r="I14" s="45"/>
    </row>
    <row r="15" spans="1:10" x14ac:dyDescent="0.25">
      <c r="A15" s="190" t="s">
        <v>550</v>
      </c>
      <c r="B15" s="44" t="s">
        <v>520</v>
      </c>
      <c r="C15" s="44">
        <v>55.6</v>
      </c>
      <c r="D15" s="44">
        <v>59.7</v>
      </c>
      <c r="E15" s="44">
        <v>56.4</v>
      </c>
      <c r="F15" s="53" t="s">
        <v>551</v>
      </c>
      <c r="G15" s="45"/>
      <c r="H15" s="45"/>
      <c r="J15" s="64"/>
    </row>
    <row r="16" spans="1:10" x14ac:dyDescent="0.25">
      <c r="A16" s="190"/>
      <c r="B16" s="44" t="s">
        <v>522</v>
      </c>
      <c r="C16" s="44">
        <v>7.21</v>
      </c>
      <c r="D16" s="44">
        <v>8.0399999999999991</v>
      </c>
      <c r="E16" s="44">
        <v>7.05</v>
      </c>
      <c r="F16" s="53" t="s">
        <v>551</v>
      </c>
      <c r="G16" s="45"/>
      <c r="H16" s="45"/>
    </row>
    <row r="17" spans="1:9" x14ac:dyDescent="0.25">
      <c r="A17" s="190"/>
      <c r="B17" s="44" t="s">
        <v>523</v>
      </c>
      <c r="C17" s="44">
        <v>2.66</v>
      </c>
      <c r="D17" s="44">
        <v>3.01</v>
      </c>
      <c r="E17" s="44">
        <v>2.63</v>
      </c>
      <c r="F17" s="53" t="s">
        <v>551</v>
      </c>
      <c r="G17" s="45"/>
      <c r="H17" s="45"/>
    </row>
    <row r="18" spans="1:9" x14ac:dyDescent="0.25">
      <c r="A18" s="190"/>
      <c r="B18" s="44" t="s">
        <v>524</v>
      </c>
      <c r="C18" s="44">
        <v>0.77</v>
      </c>
      <c r="D18" s="44">
        <v>0.96</v>
      </c>
      <c r="E18" s="44">
        <v>0.85</v>
      </c>
      <c r="F18" s="53" t="s">
        <v>551</v>
      </c>
      <c r="G18" s="45"/>
      <c r="H18" s="45"/>
    </row>
    <row r="19" spans="1:9" x14ac:dyDescent="0.25">
      <c r="A19" s="190"/>
      <c r="B19" s="44" t="s">
        <v>525</v>
      </c>
      <c r="C19" s="44">
        <v>31.5</v>
      </c>
      <c r="D19" s="44">
        <v>31.1</v>
      </c>
      <c r="E19" s="44">
        <v>32.6</v>
      </c>
      <c r="F19" s="53" t="s">
        <v>551</v>
      </c>
      <c r="G19" s="45"/>
      <c r="H19" s="45"/>
    </row>
    <row r="20" spans="1:9" x14ac:dyDescent="0.25">
      <c r="A20" s="52" t="s">
        <v>526</v>
      </c>
      <c r="B20" s="5"/>
      <c r="C20" s="44" t="s">
        <v>692</v>
      </c>
      <c r="D20" s="44" t="s">
        <v>692</v>
      </c>
      <c r="E20" s="44" t="s">
        <v>692</v>
      </c>
      <c r="F20" s="53" t="s">
        <v>503</v>
      </c>
      <c r="G20" s="45"/>
      <c r="H20" s="45"/>
      <c r="I20" s="45"/>
    </row>
    <row r="21" spans="1:9" x14ac:dyDescent="0.25">
      <c r="A21" s="52" t="s">
        <v>527</v>
      </c>
      <c r="B21" s="5"/>
      <c r="C21" s="44">
        <v>1.2999999999999999E-2</v>
      </c>
      <c r="D21" s="44">
        <v>1.6E-2</v>
      </c>
      <c r="E21" s="44">
        <v>1.6E-2</v>
      </c>
      <c r="F21" s="53" t="s">
        <v>503</v>
      </c>
      <c r="G21" s="45"/>
      <c r="H21" s="45"/>
    </row>
    <row r="22" spans="1:9" x14ac:dyDescent="0.25">
      <c r="A22" s="52" t="s">
        <v>528</v>
      </c>
      <c r="B22" s="5"/>
      <c r="C22" s="44" t="s">
        <v>692</v>
      </c>
      <c r="D22" s="44" t="s">
        <v>692</v>
      </c>
      <c r="E22" s="44" t="s">
        <v>692</v>
      </c>
      <c r="F22" s="53" t="s">
        <v>503</v>
      </c>
      <c r="G22" s="45"/>
      <c r="H22" s="45"/>
      <c r="I22" s="45"/>
    </row>
    <row r="23" spans="1:9" x14ac:dyDescent="0.25">
      <c r="A23" s="52" t="s">
        <v>529</v>
      </c>
      <c r="B23" s="5"/>
      <c r="C23" s="44" t="s">
        <v>692</v>
      </c>
      <c r="D23" s="44" t="s">
        <v>692</v>
      </c>
      <c r="E23" s="44" t="s">
        <v>692</v>
      </c>
      <c r="F23" s="53" t="s">
        <v>503</v>
      </c>
      <c r="G23" s="45"/>
      <c r="H23" s="45"/>
      <c r="I23" s="45"/>
    </row>
    <row r="24" spans="1:9" x14ac:dyDescent="0.25">
      <c r="A24" s="52" t="s">
        <v>530</v>
      </c>
      <c r="B24" s="5"/>
      <c r="C24" s="44">
        <v>2.4E-2</v>
      </c>
      <c r="D24" s="44">
        <v>2.7E-2</v>
      </c>
      <c r="E24" s="44">
        <v>2.4E-2</v>
      </c>
      <c r="F24" s="53" t="s">
        <v>503</v>
      </c>
      <c r="G24" s="45"/>
      <c r="H24" s="45"/>
    </row>
    <row r="25" spans="1:9" x14ac:dyDescent="0.25">
      <c r="A25" s="52" t="s">
        <v>531</v>
      </c>
      <c r="B25" s="5"/>
      <c r="C25" s="44">
        <v>1.4E-2</v>
      </c>
      <c r="D25" s="44">
        <v>1.6E-2</v>
      </c>
      <c r="E25" s="44">
        <v>1.9E-2</v>
      </c>
      <c r="F25" s="53" t="s">
        <v>503</v>
      </c>
      <c r="G25" s="45"/>
      <c r="H25" s="45"/>
    </row>
    <row r="26" spans="1:9" x14ac:dyDescent="0.25">
      <c r="A26" s="52" t="s">
        <v>532</v>
      </c>
      <c r="B26" s="5"/>
      <c r="C26" s="44">
        <v>4.7E-2</v>
      </c>
      <c r="D26" s="44">
        <v>5.8000000000000003E-2</v>
      </c>
      <c r="E26" s="44">
        <v>5.8000000000000003E-2</v>
      </c>
      <c r="F26" s="53" t="s">
        <v>503</v>
      </c>
      <c r="G26" s="45"/>
      <c r="H26" s="45"/>
    </row>
    <row r="27" spans="1:9" x14ac:dyDescent="0.25">
      <c r="A27" s="52" t="s">
        <v>533</v>
      </c>
      <c r="B27" s="5"/>
      <c r="C27" s="44">
        <v>4.4999999999999998E-2</v>
      </c>
      <c r="D27" s="44">
        <v>5.3999999999999999E-2</v>
      </c>
      <c r="E27" s="44">
        <v>5.2999999999999999E-2</v>
      </c>
      <c r="F27" s="53" t="s">
        <v>503</v>
      </c>
      <c r="G27" s="45"/>
      <c r="H27" s="45"/>
    </row>
    <row r="28" spans="1:9" x14ac:dyDescent="0.25">
      <c r="A28" s="52" t="s">
        <v>534</v>
      </c>
      <c r="B28" s="5"/>
      <c r="C28" s="44">
        <v>3.3000000000000002E-2</v>
      </c>
      <c r="D28" s="44">
        <v>4.3999999999999997E-2</v>
      </c>
      <c r="E28" s="44">
        <v>4.5999999999999999E-2</v>
      </c>
      <c r="F28" s="53" t="s">
        <v>503</v>
      </c>
      <c r="G28" s="45"/>
      <c r="H28" s="45"/>
    </row>
    <row r="29" spans="1:9" x14ac:dyDescent="0.25">
      <c r="A29" s="52" t="s">
        <v>535</v>
      </c>
      <c r="B29" s="5"/>
      <c r="C29" s="44">
        <v>0.03</v>
      </c>
      <c r="D29" s="44">
        <v>3.7999999999999999E-2</v>
      </c>
      <c r="E29" s="44">
        <v>3.6999999999999998E-2</v>
      </c>
      <c r="F29" s="53" t="s">
        <v>503</v>
      </c>
      <c r="G29" s="45"/>
      <c r="H29" s="45"/>
    </row>
    <row r="30" spans="1:9" x14ac:dyDescent="0.25">
      <c r="A30" s="52" t="s">
        <v>536</v>
      </c>
      <c r="B30" s="5"/>
      <c r="C30" s="44">
        <v>6.6000000000000003E-2</v>
      </c>
      <c r="D30" s="44">
        <v>8.4000000000000005E-2</v>
      </c>
      <c r="E30" s="44">
        <v>7.4999999999999997E-2</v>
      </c>
      <c r="F30" s="53" t="s">
        <v>503</v>
      </c>
      <c r="G30" s="45"/>
      <c r="H30" s="45"/>
    </row>
    <row r="31" spans="1:9" x14ac:dyDescent="0.25">
      <c r="A31" s="52" t="s">
        <v>537</v>
      </c>
      <c r="B31" s="5"/>
      <c r="C31" s="44">
        <v>1.2999999999999999E-2</v>
      </c>
      <c r="D31" s="44">
        <v>1.7000000000000001E-2</v>
      </c>
      <c r="E31" s="44">
        <v>1.4999999999999999E-2</v>
      </c>
      <c r="F31" s="53" t="s">
        <v>503</v>
      </c>
      <c r="G31" s="45"/>
      <c r="H31" s="45"/>
    </row>
    <row r="32" spans="1:9" x14ac:dyDescent="0.25">
      <c r="A32" s="52" t="s">
        <v>538</v>
      </c>
      <c r="B32" s="5"/>
      <c r="C32" s="44">
        <v>3.7999999999999999E-2</v>
      </c>
      <c r="D32" s="44">
        <v>4.7E-2</v>
      </c>
      <c r="E32" s="44">
        <v>4.2999999999999997E-2</v>
      </c>
      <c r="F32" s="53" t="s">
        <v>503</v>
      </c>
      <c r="G32" s="45"/>
      <c r="H32" s="45"/>
    </row>
    <row r="33" spans="1:9" x14ac:dyDescent="0.25">
      <c r="A33" s="52" t="s">
        <v>542</v>
      </c>
      <c r="B33" s="5"/>
      <c r="C33" s="44">
        <v>4.2000000000000003E-2</v>
      </c>
      <c r="D33" s="44">
        <v>5.8999999999999997E-2</v>
      </c>
      <c r="E33" s="44">
        <v>4.8000000000000001E-2</v>
      </c>
      <c r="F33" s="53" t="s">
        <v>503</v>
      </c>
      <c r="G33" s="45"/>
      <c r="H33" s="45"/>
    </row>
    <row r="34" spans="1:9" x14ac:dyDescent="0.25">
      <c r="A34" s="52" t="s">
        <v>543</v>
      </c>
      <c r="B34" s="5"/>
      <c r="C34" s="44" t="s">
        <v>692</v>
      </c>
      <c r="D34" s="44" t="s">
        <v>692</v>
      </c>
      <c r="E34" s="44" t="s">
        <v>692</v>
      </c>
      <c r="F34" s="53" t="s">
        <v>503</v>
      </c>
      <c r="G34" s="45"/>
      <c r="H34" s="45"/>
      <c r="I34" s="45"/>
    </row>
    <row r="35" spans="1:9" x14ac:dyDescent="0.25">
      <c r="A35" s="52" t="s">
        <v>544</v>
      </c>
      <c r="B35" s="5"/>
      <c r="C35" s="44">
        <v>2.1999999999999999E-2</v>
      </c>
      <c r="D35" s="44">
        <v>3.1E-2</v>
      </c>
      <c r="E35" s="44">
        <v>2.4E-2</v>
      </c>
      <c r="F35" s="53" t="s">
        <v>503</v>
      </c>
      <c r="G35" s="45"/>
      <c r="H35" s="45"/>
    </row>
    <row r="36" spans="1:9" ht="15.75" thickBot="1" x14ac:dyDescent="0.3">
      <c r="A36" s="54" t="s">
        <v>552</v>
      </c>
      <c r="B36" s="38"/>
      <c r="C36" s="55">
        <v>0.39</v>
      </c>
      <c r="D36" s="55">
        <v>0.49</v>
      </c>
      <c r="E36" s="55">
        <v>0.46</v>
      </c>
      <c r="F36" s="56" t="s">
        <v>503</v>
      </c>
      <c r="G36" s="45"/>
      <c r="H36" s="45"/>
    </row>
    <row r="37" spans="1:9" x14ac:dyDescent="0.25">
      <c r="G37" s="45"/>
      <c r="H37" s="45"/>
    </row>
    <row r="38" spans="1:9" x14ac:dyDescent="0.25">
      <c r="G38" s="45"/>
      <c r="H38" s="45"/>
    </row>
    <row r="39" spans="1:9" x14ac:dyDescent="0.25">
      <c r="G39" s="45"/>
      <c r="H39" s="45"/>
    </row>
    <row r="40" spans="1:9" x14ac:dyDescent="0.25">
      <c r="G40" s="45"/>
      <c r="H40" s="45"/>
    </row>
    <row r="41" spans="1:9" x14ac:dyDescent="0.25">
      <c r="G41" s="45"/>
      <c r="H41" s="45"/>
    </row>
    <row r="42" spans="1:9" x14ac:dyDescent="0.25">
      <c r="G42" s="45"/>
      <c r="H42" s="45"/>
    </row>
  </sheetData>
  <mergeCells count="2">
    <mergeCell ref="A15:A19"/>
    <mergeCell ref="A8:A1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39"/>
  <sheetViews>
    <sheetView workbookViewId="0">
      <selection activeCell="G1" sqref="G1:I1048576"/>
    </sheetView>
  </sheetViews>
  <sheetFormatPr defaultRowHeight="15" x14ac:dyDescent="0.25"/>
  <cols>
    <col min="1" max="1" width="27.42578125" customWidth="1"/>
    <col min="3" max="5" width="11.140625" bestFit="1" customWidth="1"/>
    <col min="6" max="6" width="19.140625" customWidth="1"/>
  </cols>
  <sheetData>
    <row r="1" spans="1:9" ht="15.75" thickBot="1" x14ac:dyDescent="0.3">
      <c r="A1" s="60" t="s">
        <v>488</v>
      </c>
      <c r="B1" s="61"/>
      <c r="C1" s="62" t="s">
        <v>489</v>
      </c>
      <c r="D1" s="62" t="s">
        <v>490</v>
      </c>
      <c r="E1" s="62" t="s">
        <v>491</v>
      </c>
      <c r="F1" s="63" t="s">
        <v>492</v>
      </c>
      <c r="G1" s="105"/>
      <c r="H1" s="105"/>
      <c r="I1" s="106"/>
    </row>
    <row r="2" spans="1:9" x14ac:dyDescent="0.25">
      <c r="A2" s="57" t="s">
        <v>493</v>
      </c>
      <c r="B2" s="47"/>
      <c r="C2" s="58">
        <v>89</v>
      </c>
      <c r="D2" s="58">
        <v>93.3</v>
      </c>
      <c r="E2" s="58">
        <v>92.6</v>
      </c>
      <c r="F2" s="59" t="s">
        <v>494</v>
      </c>
      <c r="G2" s="45"/>
      <c r="H2" s="45"/>
    </row>
    <row r="3" spans="1:9" x14ac:dyDescent="0.25">
      <c r="A3" s="52" t="s">
        <v>545</v>
      </c>
      <c r="B3" s="5"/>
      <c r="C3" s="44">
        <v>51</v>
      </c>
      <c r="D3" s="44">
        <v>48.2</v>
      </c>
      <c r="E3" s="44">
        <v>48</v>
      </c>
      <c r="F3" s="53" t="s">
        <v>494</v>
      </c>
      <c r="G3" s="45"/>
      <c r="H3" s="45"/>
    </row>
    <row r="4" spans="1:9" x14ac:dyDescent="0.25">
      <c r="A4" s="52" t="s">
        <v>501</v>
      </c>
      <c r="B4" s="5"/>
      <c r="C4" s="44">
        <v>7.5</v>
      </c>
      <c r="D4" s="44">
        <v>7.5</v>
      </c>
      <c r="E4" s="44">
        <v>7.5</v>
      </c>
      <c r="F4" s="53" t="s">
        <v>494</v>
      </c>
      <c r="G4" s="45"/>
      <c r="H4" s="45"/>
    </row>
    <row r="5" spans="1:9" x14ac:dyDescent="0.25">
      <c r="A5" s="52" t="s">
        <v>502</v>
      </c>
      <c r="B5" s="5"/>
      <c r="C5" s="44">
        <v>10.42</v>
      </c>
      <c r="D5" s="44">
        <v>10.33</v>
      </c>
      <c r="E5" s="44">
        <v>10.38</v>
      </c>
      <c r="F5" s="53" t="s">
        <v>546</v>
      </c>
      <c r="G5" s="45"/>
      <c r="H5" s="45"/>
    </row>
    <row r="6" spans="1:9" x14ac:dyDescent="0.25">
      <c r="A6" s="52" t="s">
        <v>504</v>
      </c>
      <c r="B6" s="5"/>
      <c r="C6" s="44" t="s">
        <v>691</v>
      </c>
      <c r="D6" s="44" t="s">
        <v>691</v>
      </c>
      <c r="E6" s="44" t="s">
        <v>691</v>
      </c>
      <c r="F6" s="53" t="s">
        <v>503</v>
      </c>
      <c r="G6" s="45"/>
      <c r="H6" s="45"/>
      <c r="I6" s="45"/>
    </row>
    <row r="7" spans="1:9" x14ac:dyDescent="0.25">
      <c r="A7" s="52" t="s">
        <v>505</v>
      </c>
      <c r="B7" s="5"/>
      <c r="C7" s="44">
        <v>247</v>
      </c>
      <c r="D7" s="44">
        <v>254</v>
      </c>
      <c r="E7" s="44">
        <v>232</v>
      </c>
      <c r="F7" s="53" t="s">
        <v>503</v>
      </c>
      <c r="G7" s="45"/>
      <c r="H7" s="45"/>
    </row>
    <row r="8" spans="1:9" x14ac:dyDescent="0.25">
      <c r="A8" s="52" t="s">
        <v>506</v>
      </c>
      <c r="B8" s="5"/>
      <c r="C8" s="44" t="s">
        <v>540</v>
      </c>
      <c r="D8" s="44" t="s">
        <v>540</v>
      </c>
      <c r="E8" s="44" t="s">
        <v>540</v>
      </c>
      <c r="F8" s="53" t="s">
        <v>503</v>
      </c>
      <c r="G8" s="45"/>
      <c r="H8" s="45"/>
      <c r="I8" s="45"/>
    </row>
    <row r="9" spans="1:9" x14ac:dyDescent="0.25">
      <c r="A9" s="52" t="s">
        <v>507</v>
      </c>
      <c r="B9" s="5"/>
      <c r="C9" s="44">
        <v>18.899999999999999</v>
      </c>
      <c r="D9" s="44">
        <v>19.3</v>
      </c>
      <c r="E9" s="44">
        <v>14.2</v>
      </c>
      <c r="F9" s="53" t="s">
        <v>503</v>
      </c>
      <c r="G9" s="45"/>
      <c r="H9" s="45"/>
    </row>
    <row r="10" spans="1:9" x14ac:dyDescent="0.25">
      <c r="A10" s="52" t="s">
        <v>508</v>
      </c>
      <c r="B10" s="5"/>
      <c r="C10" s="44">
        <v>26.9</v>
      </c>
      <c r="D10" s="44">
        <v>45.7</v>
      </c>
      <c r="E10" s="44">
        <v>24.3</v>
      </c>
      <c r="F10" s="53" t="s">
        <v>503</v>
      </c>
      <c r="G10" s="45"/>
      <c r="H10" s="45"/>
    </row>
    <row r="11" spans="1:9" x14ac:dyDescent="0.25">
      <c r="A11" s="52" t="s">
        <v>512</v>
      </c>
      <c r="B11" s="5"/>
      <c r="C11" s="44">
        <v>3.59</v>
      </c>
      <c r="D11" s="44">
        <v>3.56</v>
      </c>
      <c r="E11" s="44">
        <v>2.63</v>
      </c>
      <c r="F11" s="53" t="s">
        <v>503</v>
      </c>
      <c r="G11" s="45"/>
      <c r="H11" s="45"/>
    </row>
    <row r="12" spans="1:9" x14ac:dyDescent="0.25">
      <c r="A12" s="52" t="s">
        <v>513</v>
      </c>
      <c r="B12" s="5"/>
      <c r="C12" s="44">
        <v>16</v>
      </c>
      <c r="D12" s="44">
        <v>15.2</v>
      </c>
      <c r="E12" s="44">
        <v>9.1999999999999993</v>
      </c>
      <c r="F12" s="53" t="s">
        <v>503</v>
      </c>
      <c r="G12" s="45"/>
      <c r="H12" s="45"/>
    </row>
    <row r="13" spans="1:9" x14ac:dyDescent="0.25">
      <c r="A13" s="52" t="s">
        <v>514</v>
      </c>
      <c r="B13" s="5"/>
      <c r="C13" s="44">
        <v>63.8</v>
      </c>
      <c r="D13" s="44">
        <v>52.9</v>
      </c>
      <c r="E13" s="44">
        <v>45.5</v>
      </c>
      <c r="F13" s="53" t="s">
        <v>503</v>
      </c>
      <c r="G13" s="45"/>
      <c r="H13" s="45"/>
    </row>
    <row r="14" spans="1:9" x14ac:dyDescent="0.25">
      <c r="A14" s="52" t="s">
        <v>515</v>
      </c>
      <c r="B14" s="5"/>
      <c r="C14" s="44" t="s">
        <v>540</v>
      </c>
      <c r="D14" s="44" t="s">
        <v>540</v>
      </c>
      <c r="E14" s="44" t="s">
        <v>540</v>
      </c>
      <c r="F14" s="53" t="s">
        <v>503</v>
      </c>
      <c r="G14" s="45"/>
      <c r="H14" s="45"/>
      <c r="I14" s="45"/>
    </row>
    <row r="15" spans="1:9" x14ac:dyDescent="0.25">
      <c r="A15" s="52" t="s">
        <v>516</v>
      </c>
      <c r="B15" s="5"/>
      <c r="C15" s="44" t="s">
        <v>541</v>
      </c>
      <c r="D15" s="44" t="s">
        <v>693</v>
      </c>
      <c r="E15" s="44" t="s">
        <v>693</v>
      </c>
      <c r="F15" s="53" t="s">
        <v>503</v>
      </c>
      <c r="G15" s="45"/>
      <c r="H15" s="45"/>
      <c r="I15" s="45"/>
    </row>
    <row r="16" spans="1:9" x14ac:dyDescent="0.25">
      <c r="A16" s="52" t="s">
        <v>517</v>
      </c>
      <c r="B16" s="5"/>
      <c r="C16" s="44">
        <v>260</v>
      </c>
      <c r="D16" s="44">
        <v>258</v>
      </c>
      <c r="E16" s="44">
        <v>223</v>
      </c>
      <c r="F16" s="53" t="s">
        <v>503</v>
      </c>
      <c r="G16" s="45"/>
      <c r="H16" s="45"/>
    </row>
    <row r="17" spans="1:9" x14ac:dyDescent="0.25">
      <c r="A17" s="52" t="s">
        <v>518</v>
      </c>
      <c r="B17" s="5"/>
      <c r="C17" s="44" t="s">
        <v>693</v>
      </c>
      <c r="D17" s="44" t="s">
        <v>693</v>
      </c>
      <c r="E17" s="44" t="s">
        <v>693</v>
      </c>
      <c r="F17" s="53" t="s">
        <v>503</v>
      </c>
      <c r="G17" s="45"/>
      <c r="H17" s="45"/>
      <c r="I17" s="45"/>
    </row>
    <row r="18" spans="1:9" x14ac:dyDescent="0.25">
      <c r="A18" s="191" t="s">
        <v>550</v>
      </c>
      <c r="B18" s="44" t="s">
        <v>520</v>
      </c>
      <c r="C18" s="44">
        <v>36.6</v>
      </c>
      <c r="D18" s="44">
        <v>37.799999999999997</v>
      </c>
      <c r="E18" s="44">
        <v>28.6</v>
      </c>
      <c r="F18" s="53" t="s">
        <v>551</v>
      </c>
      <c r="G18" s="45"/>
      <c r="H18" s="45"/>
    </row>
    <row r="19" spans="1:9" x14ac:dyDescent="0.25">
      <c r="A19" s="192"/>
      <c r="B19" s="44" t="s">
        <v>522</v>
      </c>
      <c r="C19" s="44">
        <v>7.82</v>
      </c>
      <c r="D19" s="44">
        <v>7.88</v>
      </c>
      <c r="E19" s="44">
        <v>6.08</v>
      </c>
      <c r="F19" s="53" t="s">
        <v>551</v>
      </c>
      <c r="G19" s="45"/>
      <c r="H19" s="45"/>
    </row>
    <row r="20" spans="1:9" x14ac:dyDescent="0.25">
      <c r="A20" s="192"/>
      <c r="B20" s="44" t="s">
        <v>523</v>
      </c>
      <c r="C20" s="44">
        <v>73.8</v>
      </c>
      <c r="D20" s="44">
        <v>76.5</v>
      </c>
      <c r="E20" s="44">
        <v>77.7</v>
      </c>
      <c r="F20" s="53" t="s">
        <v>551</v>
      </c>
      <c r="G20" s="45"/>
      <c r="H20" s="45"/>
    </row>
    <row r="21" spans="1:9" x14ac:dyDescent="0.25">
      <c r="A21" s="193"/>
      <c r="B21" s="44" t="s">
        <v>524</v>
      </c>
      <c r="C21" s="44">
        <v>1.02</v>
      </c>
      <c r="D21" s="44">
        <v>1.02</v>
      </c>
      <c r="E21" s="44">
        <v>1.1100000000000001</v>
      </c>
      <c r="F21" s="53" t="s">
        <v>551</v>
      </c>
      <c r="G21" s="45"/>
      <c r="H21" s="45"/>
    </row>
    <row r="22" spans="1:9" x14ac:dyDescent="0.25">
      <c r="A22" s="52" t="s">
        <v>525</v>
      </c>
      <c r="B22" s="5"/>
      <c r="C22" s="44">
        <v>17.5</v>
      </c>
      <c r="D22" s="44">
        <v>16.3</v>
      </c>
      <c r="E22" s="44">
        <v>19.600000000000001</v>
      </c>
      <c r="F22" s="53" t="s">
        <v>551</v>
      </c>
      <c r="G22" s="45"/>
      <c r="H22" s="45"/>
    </row>
    <row r="23" spans="1:9" x14ac:dyDescent="0.25">
      <c r="A23" s="52" t="s">
        <v>526</v>
      </c>
      <c r="B23" s="5"/>
      <c r="C23" s="44">
        <v>1.1000000000000001</v>
      </c>
      <c r="D23" s="44">
        <v>1.3</v>
      </c>
      <c r="E23" s="44">
        <v>1.1000000000000001</v>
      </c>
      <c r="F23" s="53" t="s">
        <v>503</v>
      </c>
      <c r="G23" s="45"/>
      <c r="H23" s="45"/>
    </row>
    <row r="24" spans="1:9" x14ac:dyDescent="0.25">
      <c r="A24" s="52" t="s">
        <v>527</v>
      </c>
      <c r="B24" s="5"/>
      <c r="C24" s="44">
        <v>0.3</v>
      </c>
      <c r="D24" s="44">
        <v>0.37</v>
      </c>
      <c r="E24" s="44">
        <v>0.35</v>
      </c>
      <c r="F24" s="53" t="s">
        <v>503</v>
      </c>
      <c r="G24" s="45"/>
      <c r="H24" s="45"/>
    </row>
    <row r="25" spans="1:9" x14ac:dyDescent="0.25">
      <c r="A25" s="52" t="s">
        <v>528</v>
      </c>
      <c r="B25" s="5"/>
      <c r="C25" s="44">
        <v>6.6000000000000003E-2</v>
      </c>
      <c r="D25" s="44">
        <v>7.6999999999999999E-2</v>
      </c>
      <c r="E25" s="44">
        <v>7.0999999999999994E-2</v>
      </c>
      <c r="F25" s="53" t="s">
        <v>503</v>
      </c>
      <c r="G25" s="45"/>
      <c r="H25" s="45"/>
    </row>
    <row r="26" spans="1:9" x14ac:dyDescent="0.25">
      <c r="A26" s="52" t="s">
        <v>529</v>
      </c>
      <c r="B26" s="5"/>
      <c r="C26" s="44">
        <v>9.6000000000000002E-2</v>
      </c>
      <c r="D26" s="44">
        <v>0.1</v>
      </c>
      <c r="E26" s="44">
        <v>9.8000000000000004E-2</v>
      </c>
      <c r="F26" s="53" t="s">
        <v>503</v>
      </c>
      <c r="G26" s="45"/>
      <c r="H26" s="45"/>
    </row>
    <row r="27" spans="1:9" x14ac:dyDescent="0.25">
      <c r="A27" s="52" t="s">
        <v>530</v>
      </c>
      <c r="B27" s="5"/>
      <c r="C27" s="44">
        <v>0.38</v>
      </c>
      <c r="D27" s="44">
        <v>0.36</v>
      </c>
      <c r="E27" s="44">
        <v>0.38</v>
      </c>
      <c r="F27" s="53" t="s">
        <v>503</v>
      </c>
      <c r="G27" s="45"/>
      <c r="H27" s="45"/>
    </row>
    <row r="28" spans="1:9" x14ac:dyDescent="0.25">
      <c r="A28" s="52" t="s">
        <v>531</v>
      </c>
      <c r="B28" s="5"/>
      <c r="C28" s="44">
        <v>7.4999999999999997E-2</v>
      </c>
      <c r="D28" s="44">
        <v>6.5000000000000002E-2</v>
      </c>
      <c r="E28" s="44">
        <v>6.3E-2</v>
      </c>
      <c r="F28" s="53" t="s">
        <v>503</v>
      </c>
      <c r="G28" s="45"/>
      <c r="H28" s="45"/>
    </row>
    <row r="29" spans="1:9" x14ac:dyDescent="0.25">
      <c r="A29" s="52" t="s">
        <v>532</v>
      </c>
      <c r="B29" s="5"/>
      <c r="C29" s="44">
        <v>0.18</v>
      </c>
      <c r="D29" s="44">
        <v>0.15</v>
      </c>
      <c r="E29" s="44">
        <v>0.15</v>
      </c>
      <c r="F29" s="53" t="s">
        <v>503</v>
      </c>
      <c r="G29" s="45"/>
      <c r="H29" s="45"/>
    </row>
    <row r="30" spans="1:9" x14ac:dyDescent="0.25">
      <c r="A30" s="52" t="s">
        <v>533</v>
      </c>
      <c r="B30" s="5"/>
      <c r="C30" s="44">
        <v>0.17</v>
      </c>
      <c r="D30" s="44">
        <v>0.14000000000000001</v>
      </c>
      <c r="E30" s="44">
        <v>0.14000000000000001</v>
      </c>
      <c r="F30" s="53" t="s">
        <v>503</v>
      </c>
      <c r="G30" s="45"/>
      <c r="H30" s="45"/>
    </row>
    <row r="31" spans="1:9" x14ac:dyDescent="0.25">
      <c r="A31" s="52" t="s">
        <v>534</v>
      </c>
      <c r="B31" s="5"/>
      <c r="C31" s="44">
        <v>0.02</v>
      </c>
      <c r="D31" s="44">
        <v>1.4999999999999999E-2</v>
      </c>
      <c r="E31" s="44">
        <v>1.4E-2</v>
      </c>
      <c r="F31" s="53" t="s">
        <v>503</v>
      </c>
      <c r="G31" s="45"/>
      <c r="H31" s="45"/>
    </row>
    <row r="32" spans="1:9" x14ac:dyDescent="0.25">
      <c r="A32" s="52" t="s">
        <v>535</v>
      </c>
      <c r="B32" s="5"/>
      <c r="C32" s="44">
        <v>2.4E-2</v>
      </c>
      <c r="D32" s="44">
        <v>1.4999999999999999E-2</v>
      </c>
      <c r="E32" s="44">
        <v>1.4999999999999999E-2</v>
      </c>
      <c r="F32" s="53" t="s">
        <v>503</v>
      </c>
      <c r="G32" s="45"/>
      <c r="H32" s="45"/>
    </row>
    <row r="33" spans="1:9" x14ac:dyDescent="0.25">
      <c r="A33" s="52" t="s">
        <v>536</v>
      </c>
      <c r="B33" s="5"/>
      <c r="C33" s="44" t="s">
        <v>692</v>
      </c>
      <c r="D33" s="44" t="s">
        <v>692</v>
      </c>
      <c r="E33" s="44" t="s">
        <v>692</v>
      </c>
      <c r="F33" s="53" t="s">
        <v>503</v>
      </c>
      <c r="G33" s="45"/>
      <c r="H33" s="45"/>
      <c r="I33" s="45"/>
    </row>
    <row r="34" spans="1:9" x14ac:dyDescent="0.25">
      <c r="A34" s="52" t="s">
        <v>537</v>
      </c>
      <c r="B34" s="5"/>
      <c r="C34" s="44" t="s">
        <v>692</v>
      </c>
      <c r="D34" s="44" t="s">
        <v>692</v>
      </c>
      <c r="E34" s="44" t="s">
        <v>692</v>
      </c>
      <c r="F34" s="53" t="s">
        <v>503</v>
      </c>
      <c r="G34" s="45"/>
      <c r="H34" s="45"/>
      <c r="I34" s="45"/>
    </row>
    <row r="35" spans="1:9" x14ac:dyDescent="0.25">
      <c r="A35" s="52" t="s">
        <v>538</v>
      </c>
      <c r="B35" s="5"/>
      <c r="C35" s="44" t="s">
        <v>692</v>
      </c>
      <c r="D35" s="44" t="s">
        <v>692</v>
      </c>
      <c r="E35" s="44" t="s">
        <v>692</v>
      </c>
      <c r="F35" s="53" t="s">
        <v>503</v>
      </c>
      <c r="G35" s="45"/>
      <c r="H35" s="45"/>
      <c r="I35" s="45"/>
    </row>
    <row r="36" spans="1:9" x14ac:dyDescent="0.25">
      <c r="A36" s="52" t="s">
        <v>542</v>
      </c>
      <c r="B36" s="5"/>
      <c r="C36" s="44" t="s">
        <v>692</v>
      </c>
      <c r="D36" s="44" t="s">
        <v>692</v>
      </c>
      <c r="E36" s="44" t="s">
        <v>692</v>
      </c>
      <c r="F36" s="53" t="s">
        <v>503</v>
      </c>
      <c r="G36" s="45"/>
      <c r="H36" s="45"/>
      <c r="I36" s="45"/>
    </row>
    <row r="37" spans="1:9" x14ac:dyDescent="0.25">
      <c r="A37" s="52" t="s">
        <v>543</v>
      </c>
      <c r="B37" s="5"/>
      <c r="C37" s="44" t="s">
        <v>692</v>
      </c>
      <c r="D37" s="44" t="s">
        <v>692</v>
      </c>
      <c r="E37" s="44" t="s">
        <v>692</v>
      </c>
      <c r="F37" s="53" t="s">
        <v>503</v>
      </c>
      <c r="G37" s="45"/>
      <c r="H37" s="45"/>
      <c r="I37" s="45"/>
    </row>
    <row r="38" spans="1:9" x14ac:dyDescent="0.25">
      <c r="A38" s="52" t="s">
        <v>544</v>
      </c>
      <c r="B38" s="5"/>
      <c r="C38" s="44" t="s">
        <v>692</v>
      </c>
      <c r="D38" s="44" t="s">
        <v>692</v>
      </c>
      <c r="E38" s="44" t="s">
        <v>692</v>
      </c>
      <c r="F38" s="53" t="s">
        <v>503</v>
      </c>
      <c r="G38" s="45"/>
      <c r="H38" s="45"/>
      <c r="I38" s="45"/>
    </row>
    <row r="39" spans="1:9" ht="15.75" thickBot="1" x14ac:dyDescent="0.3">
      <c r="A39" s="54" t="s">
        <v>552</v>
      </c>
      <c r="B39" s="38"/>
      <c r="C39" s="55">
        <v>2.4</v>
      </c>
      <c r="D39" s="55">
        <v>2.9</v>
      </c>
      <c r="E39" s="55">
        <v>2.4</v>
      </c>
      <c r="F39" s="56" t="s">
        <v>503</v>
      </c>
      <c r="G39" s="45"/>
      <c r="H39" s="45"/>
    </row>
  </sheetData>
  <mergeCells count="1">
    <mergeCell ref="A18:A2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39"/>
  <sheetViews>
    <sheetView workbookViewId="0">
      <selection activeCell="G1" sqref="G1:I1048576"/>
    </sheetView>
  </sheetViews>
  <sheetFormatPr defaultRowHeight="15" x14ac:dyDescent="0.25"/>
  <cols>
    <col min="1" max="1" width="26.140625" customWidth="1"/>
    <col min="3" max="5" width="11.140625" bestFit="1" customWidth="1"/>
    <col min="6" max="6" width="18.5703125" customWidth="1"/>
  </cols>
  <sheetData>
    <row r="1" spans="1:9" ht="15.75" thickBot="1" x14ac:dyDescent="0.3">
      <c r="A1" s="60" t="s">
        <v>488</v>
      </c>
      <c r="B1" s="61"/>
      <c r="C1" s="62" t="s">
        <v>489</v>
      </c>
      <c r="D1" s="62" t="s">
        <v>490</v>
      </c>
      <c r="E1" s="62" t="s">
        <v>491</v>
      </c>
      <c r="F1" s="63" t="s">
        <v>492</v>
      </c>
      <c r="G1" s="105"/>
      <c r="H1" s="105"/>
      <c r="I1" s="106"/>
    </row>
    <row r="2" spans="1:9" x14ac:dyDescent="0.25">
      <c r="A2" s="57" t="s">
        <v>493</v>
      </c>
      <c r="B2" s="47"/>
      <c r="C2" s="58">
        <v>41.9</v>
      </c>
      <c r="D2" s="58">
        <v>42.4</v>
      </c>
      <c r="E2" s="58">
        <v>41.8</v>
      </c>
      <c r="F2" s="59" t="s">
        <v>494</v>
      </c>
      <c r="G2" s="45"/>
      <c r="H2" s="45"/>
    </row>
    <row r="3" spans="1:9" x14ac:dyDescent="0.25">
      <c r="A3" s="52" t="s">
        <v>545</v>
      </c>
      <c r="B3" s="5"/>
      <c r="C3" s="44">
        <v>41.6</v>
      </c>
      <c r="D3" s="44">
        <v>39.4</v>
      </c>
      <c r="E3" s="44">
        <v>43.6</v>
      </c>
      <c r="F3" s="53" t="s">
        <v>494</v>
      </c>
      <c r="G3" s="45"/>
      <c r="H3" s="45"/>
    </row>
    <row r="4" spans="1:9" x14ac:dyDescent="0.25">
      <c r="A4" s="52" t="s">
        <v>501</v>
      </c>
      <c r="B4" s="5"/>
      <c r="C4" s="44">
        <v>3.8</v>
      </c>
      <c r="D4" s="44">
        <v>3.7</v>
      </c>
      <c r="E4" s="44">
        <v>3.8</v>
      </c>
      <c r="F4" s="53" t="s">
        <v>494</v>
      </c>
      <c r="G4" s="45"/>
      <c r="H4" s="45"/>
    </row>
    <row r="5" spans="1:9" x14ac:dyDescent="0.25">
      <c r="A5" s="52" t="s">
        <v>502</v>
      </c>
      <c r="B5" s="5"/>
      <c r="C5" s="44">
        <v>10.17</v>
      </c>
      <c r="D5" s="44">
        <v>10.28</v>
      </c>
      <c r="E5" s="44">
        <v>10.19</v>
      </c>
      <c r="F5" s="53" t="s">
        <v>546</v>
      </c>
      <c r="G5" s="45"/>
      <c r="H5" s="45"/>
    </row>
    <row r="6" spans="1:9" x14ac:dyDescent="0.25">
      <c r="A6" s="52" t="s">
        <v>504</v>
      </c>
      <c r="B6" s="5"/>
      <c r="C6" s="44" t="s">
        <v>691</v>
      </c>
      <c r="D6" s="44" t="s">
        <v>691</v>
      </c>
      <c r="E6" s="44" t="s">
        <v>691</v>
      </c>
      <c r="F6" s="53" t="s">
        <v>503</v>
      </c>
      <c r="G6" s="45"/>
      <c r="H6" s="45"/>
      <c r="I6" s="45"/>
    </row>
    <row r="7" spans="1:9" x14ac:dyDescent="0.25">
      <c r="A7" s="52" t="s">
        <v>505</v>
      </c>
      <c r="B7" s="5"/>
      <c r="C7" s="44">
        <v>38.700000000000003</v>
      </c>
      <c r="D7" s="44">
        <v>43.1</v>
      </c>
      <c r="E7" s="44">
        <v>43.6</v>
      </c>
      <c r="F7" s="53" t="s">
        <v>503</v>
      </c>
      <c r="G7" s="45"/>
      <c r="H7" s="45"/>
    </row>
    <row r="8" spans="1:9" x14ac:dyDescent="0.25">
      <c r="A8" s="52" t="s">
        <v>506</v>
      </c>
      <c r="B8" s="5"/>
      <c r="C8" s="44" t="s">
        <v>540</v>
      </c>
      <c r="D8" s="44" t="s">
        <v>540</v>
      </c>
      <c r="E8" s="44" t="s">
        <v>540</v>
      </c>
      <c r="F8" s="53" t="s">
        <v>503</v>
      </c>
      <c r="G8" s="45"/>
      <c r="H8" s="45"/>
      <c r="I8" s="45"/>
    </row>
    <row r="9" spans="1:9" x14ac:dyDescent="0.25">
      <c r="A9" s="52" t="s">
        <v>507</v>
      </c>
      <c r="B9" s="5"/>
      <c r="C9" s="44">
        <v>5.26</v>
      </c>
      <c r="D9" s="44">
        <v>8.1199999999999992</v>
      </c>
      <c r="E9" s="44">
        <v>18.8</v>
      </c>
      <c r="F9" s="53" t="s">
        <v>503</v>
      </c>
      <c r="G9" s="45"/>
      <c r="H9" s="45"/>
    </row>
    <row r="10" spans="1:9" x14ac:dyDescent="0.25">
      <c r="A10" s="52" t="s">
        <v>508</v>
      </c>
      <c r="B10" s="5"/>
      <c r="C10" s="44">
        <v>31.8</v>
      </c>
      <c r="D10" s="44">
        <v>33.1</v>
      </c>
      <c r="E10" s="44">
        <v>33.700000000000003</v>
      </c>
      <c r="F10" s="53" t="s">
        <v>503</v>
      </c>
      <c r="G10" s="45"/>
      <c r="H10" s="45"/>
    </row>
    <row r="11" spans="1:9" x14ac:dyDescent="0.25">
      <c r="A11" s="52" t="s">
        <v>512</v>
      </c>
      <c r="B11" s="5"/>
      <c r="C11" s="44">
        <v>1.39</v>
      </c>
      <c r="D11" s="44">
        <v>1.6</v>
      </c>
      <c r="E11" s="44">
        <v>3.57</v>
      </c>
      <c r="F11" s="53" t="s">
        <v>503</v>
      </c>
      <c r="G11" s="45"/>
      <c r="H11" s="45"/>
    </row>
    <row r="12" spans="1:9" x14ac:dyDescent="0.25">
      <c r="A12" s="52" t="s">
        <v>513</v>
      </c>
      <c r="B12" s="5"/>
      <c r="C12" s="44">
        <v>7.85</v>
      </c>
      <c r="D12" s="44">
        <v>8.42</v>
      </c>
      <c r="E12" s="44">
        <v>26.7</v>
      </c>
      <c r="F12" s="53" t="s">
        <v>503</v>
      </c>
      <c r="G12" s="45"/>
      <c r="H12" s="45"/>
    </row>
    <row r="13" spans="1:9" x14ac:dyDescent="0.25">
      <c r="A13" s="52" t="s">
        <v>514</v>
      </c>
      <c r="B13" s="5"/>
      <c r="C13" s="44">
        <v>5.56</v>
      </c>
      <c r="D13" s="44">
        <v>5.01</v>
      </c>
      <c r="E13" s="44">
        <v>4.95</v>
      </c>
      <c r="F13" s="53" t="s">
        <v>503</v>
      </c>
      <c r="G13" s="45"/>
      <c r="H13" s="45"/>
    </row>
    <row r="14" spans="1:9" x14ac:dyDescent="0.25">
      <c r="A14" s="52" t="s">
        <v>515</v>
      </c>
      <c r="B14" s="5"/>
      <c r="C14" s="44" t="s">
        <v>540</v>
      </c>
      <c r="D14" s="44" t="s">
        <v>540</v>
      </c>
      <c r="E14" s="44" t="s">
        <v>540</v>
      </c>
      <c r="F14" s="53" t="s">
        <v>503</v>
      </c>
      <c r="G14" s="45"/>
      <c r="H14" s="45"/>
      <c r="I14" s="45"/>
    </row>
    <row r="15" spans="1:9" x14ac:dyDescent="0.25">
      <c r="A15" s="52" t="s">
        <v>516</v>
      </c>
      <c r="B15" s="5"/>
      <c r="C15" s="44" t="s">
        <v>541</v>
      </c>
      <c r="D15" s="44" t="s">
        <v>541</v>
      </c>
      <c r="E15" s="44" t="s">
        <v>541</v>
      </c>
      <c r="F15" s="53" t="s">
        <v>503</v>
      </c>
      <c r="G15" s="45"/>
      <c r="H15" s="45"/>
      <c r="I15" s="45"/>
    </row>
    <row r="16" spans="1:9" x14ac:dyDescent="0.25">
      <c r="A16" s="52" t="s">
        <v>517</v>
      </c>
      <c r="B16" s="5"/>
      <c r="C16" s="44">
        <v>138</v>
      </c>
      <c r="D16" s="44">
        <v>145</v>
      </c>
      <c r="E16" s="44">
        <v>148</v>
      </c>
      <c r="F16" s="53" t="s">
        <v>503</v>
      </c>
      <c r="G16" s="45"/>
      <c r="H16" s="45"/>
    </row>
    <row r="17" spans="1:9" x14ac:dyDescent="0.25">
      <c r="A17" s="52" t="s">
        <v>518</v>
      </c>
      <c r="B17" s="5"/>
      <c r="C17" s="44" t="s">
        <v>541</v>
      </c>
      <c r="D17" s="44" t="s">
        <v>541</v>
      </c>
      <c r="E17" s="44" t="s">
        <v>541</v>
      </c>
      <c r="F17" s="53" t="s">
        <v>503</v>
      </c>
      <c r="G17" s="45"/>
      <c r="H17" s="45"/>
      <c r="I17" s="45"/>
    </row>
    <row r="18" spans="1:9" x14ac:dyDescent="0.25">
      <c r="A18" s="191" t="s">
        <v>550</v>
      </c>
      <c r="B18" s="44" t="s">
        <v>520</v>
      </c>
      <c r="C18" s="44">
        <v>28.3</v>
      </c>
      <c r="D18" s="44">
        <v>30.5</v>
      </c>
      <c r="E18" s="44">
        <v>31.2</v>
      </c>
      <c r="F18" s="53" t="s">
        <v>551</v>
      </c>
      <c r="G18" s="45"/>
      <c r="H18" s="45"/>
    </row>
    <row r="19" spans="1:9" x14ac:dyDescent="0.25">
      <c r="A19" s="192"/>
      <c r="B19" s="44" t="s">
        <v>522</v>
      </c>
      <c r="C19" s="44">
        <v>6.73</v>
      </c>
      <c r="D19" s="44">
        <v>7.15</v>
      </c>
      <c r="E19" s="44">
        <v>7.32</v>
      </c>
      <c r="F19" s="53" t="s">
        <v>551</v>
      </c>
      <c r="G19" s="45"/>
      <c r="H19" s="45"/>
    </row>
    <row r="20" spans="1:9" x14ac:dyDescent="0.25">
      <c r="A20" s="192"/>
      <c r="B20" s="44" t="s">
        <v>523</v>
      </c>
      <c r="C20" s="44">
        <v>40.700000000000003</v>
      </c>
      <c r="D20" s="44">
        <v>40.799999999999997</v>
      </c>
      <c r="E20" s="44">
        <v>42.1</v>
      </c>
      <c r="F20" s="53" t="s">
        <v>551</v>
      </c>
      <c r="G20" s="45"/>
      <c r="H20" s="45"/>
    </row>
    <row r="21" spans="1:9" x14ac:dyDescent="0.25">
      <c r="A21" s="193"/>
      <c r="B21" s="44" t="s">
        <v>520</v>
      </c>
      <c r="C21" s="44">
        <v>0.62</v>
      </c>
      <c r="D21" s="44">
        <v>0.63</v>
      </c>
      <c r="E21" s="44">
        <v>0.71</v>
      </c>
      <c r="F21" s="53" t="s">
        <v>551</v>
      </c>
      <c r="G21" s="45"/>
      <c r="H21" s="45"/>
    </row>
    <row r="22" spans="1:9" x14ac:dyDescent="0.25">
      <c r="A22" s="44" t="s">
        <v>525</v>
      </c>
      <c r="C22" s="44">
        <v>8.5</v>
      </c>
      <c r="D22" s="44">
        <v>8.9</v>
      </c>
      <c r="E22" s="44">
        <v>8.8000000000000007</v>
      </c>
      <c r="F22" s="53" t="s">
        <v>551</v>
      </c>
      <c r="G22" s="45"/>
      <c r="H22" s="45"/>
    </row>
    <row r="23" spans="1:9" x14ac:dyDescent="0.25">
      <c r="A23" s="52" t="s">
        <v>526</v>
      </c>
      <c r="B23" s="5"/>
      <c r="C23" s="44">
        <v>7.5999999999999998E-2</v>
      </c>
      <c r="D23" s="44">
        <v>6.4000000000000001E-2</v>
      </c>
      <c r="E23" s="44">
        <v>0.08</v>
      </c>
      <c r="F23" s="53" t="s">
        <v>503</v>
      </c>
      <c r="G23" s="45"/>
      <c r="H23" s="45"/>
    </row>
    <row r="24" spans="1:9" x14ac:dyDescent="0.25">
      <c r="A24" s="52" t="s">
        <v>527</v>
      </c>
      <c r="B24" s="5"/>
      <c r="C24" s="44" t="s">
        <v>692</v>
      </c>
      <c r="D24" s="44" t="s">
        <v>692</v>
      </c>
      <c r="E24" s="44" t="s">
        <v>692</v>
      </c>
      <c r="F24" s="53" t="s">
        <v>503</v>
      </c>
      <c r="G24" s="45"/>
      <c r="H24" s="45"/>
      <c r="I24" s="45"/>
    </row>
    <row r="25" spans="1:9" x14ac:dyDescent="0.25">
      <c r="A25" s="52" t="s">
        <v>528</v>
      </c>
      <c r="B25" s="5"/>
      <c r="C25" s="44" t="s">
        <v>692</v>
      </c>
      <c r="D25" s="44" t="s">
        <v>692</v>
      </c>
      <c r="E25" s="44" t="s">
        <v>692</v>
      </c>
      <c r="F25" s="53" t="s">
        <v>503</v>
      </c>
      <c r="G25" s="45"/>
      <c r="H25" s="45"/>
      <c r="I25" s="45"/>
    </row>
    <row r="26" spans="1:9" x14ac:dyDescent="0.25">
      <c r="A26" s="52" t="s">
        <v>529</v>
      </c>
      <c r="B26" s="5"/>
      <c r="C26" s="44" t="s">
        <v>692</v>
      </c>
      <c r="D26" s="44" t="s">
        <v>692</v>
      </c>
      <c r="E26" s="44" t="s">
        <v>692</v>
      </c>
      <c r="F26" s="53" t="s">
        <v>503</v>
      </c>
      <c r="G26" s="45"/>
      <c r="H26" s="45"/>
      <c r="I26" s="45"/>
    </row>
    <row r="27" spans="1:9" x14ac:dyDescent="0.25">
      <c r="A27" s="52" t="s">
        <v>530</v>
      </c>
      <c r="B27" s="5"/>
      <c r="C27" s="44">
        <v>4.5999999999999999E-2</v>
      </c>
      <c r="D27" s="44">
        <v>4.4999999999999998E-2</v>
      </c>
      <c r="E27" s="44">
        <v>4.5999999999999999E-2</v>
      </c>
      <c r="F27" s="53" t="s">
        <v>503</v>
      </c>
      <c r="G27" s="45"/>
      <c r="H27" s="45"/>
    </row>
    <row r="28" spans="1:9" x14ac:dyDescent="0.25">
      <c r="A28" s="52" t="s">
        <v>531</v>
      </c>
      <c r="B28" s="5"/>
      <c r="C28" s="44" t="s">
        <v>692</v>
      </c>
      <c r="D28" s="44" t="s">
        <v>692</v>
      </c>
      <c r="E28" s="44" t="s">
        <v>692</v>
      </c>
      <c r="F28" s="53" t="s">
        <v>503</v>
      </c>
      <c r="G28" s="45"/>
      <c r="H28" s="45"/>
      <c r="I28" s="45"/>
    </row>
    <row r="29" spans="1:9" x14ac:dyDescent="0.25">
      <c r="A29" s="52" t="s">
        <v>532</v>
      </c>
      <c r="B29" s="5"/>
      <c r="C29" s="44">
        <v>1.4999999999999999E-2</v>
      </c>
      <c r="D29" s="44">
        <v>1.4999999999999999E-2</v>
      </c>
      <c r="E29" s="44">
        <v>1.4E-2</v>
      </c>
      <c r="F29" s="53" t="s">
        <v>503</v>
      </c>
      <c r="G29" s="45"/>
      <c r="H29" s="45"/>
    </row>
    <row r="30" spans="1:9" x14ac:dyDescent="0.25">
      <c r="A30" s="52" t="s">
        <v>533</v>
      </c>
      <c r="B30" s="5"/>
      <c r="C30" s="44">
        <v>1.7999999999999999E-2</v>
      </c>
      <c r="D30" s="44">
        <v>1.4999999999999999E-2</v>
      </c>
      <c r="E30" s="44">
        <v>1.4999999999999999E-2</v>
      </c>
      <c r="F30" s="53" t="s">
        <v>503</v>
      </c>
      <c r="G30" s="45"/>
      <c r="H30" s="45"/>
    </row>
    <row r="31" spans="1:9" x14ac:dyDescent="0.25">
      <c r="A31" s="52" t="s">
        <v>534</v>
      </c>
      <c r="B31" s="5"/>
      <c r="C31" s="44" t="s">
        <v>692</v>
      </c>
      <c r="D31" s="44" t="s">
        <v>692</v>
      </c>
      <c r="E31" s="44" t="s">
        <v>692</v>
      </c>
      <c r="F31" s="53" t="s">
        <v>503</v>
      </c>
      <c r="G31" s="45"/>
      <c r="H31" s="45"/>
      <c r="I31" s="45"/>
    </row>
    <row r="32" spans="1:9" x14ac:dyDescent="0.25">
      <c r="A32" s="52" t="s">
        <v>535</v>
      </c>
      <c r="B32" s="5"/>
      <c r="C32" s="44" t="s">
        <v>692</v>
      </c>
      <c r="D32" s="44" t="s">
        <v>692</v>
      </c>
      <c r="E32" s="44" t="s">
        <v>692</v>
      </c>
      <c r="F32" s="53" t="s">
        <v>503</v>
      </c>
      <c r="G32" s="45"/>
      <c r="H32" s="45"/>
      <c r="I32" s="45"/>
    </row>
    <row r="33" spans="1:9" x14ac:dyDescent="0.25">
      <c r="A33" s="52" t="s">
        <v>536</v>
      </c>
      <c r="B33" s="5"/>
      <c r="C33" s="44" t="s">
        <v>692</v>
      </c>
      <c r="D33" s="44" t="s">
        <v>692</v>
      </c>
      <c r="E33" s="44" t="s">
        <v>692</v>
      </c>
      <c r="F33" s="53" t="s">
        <v>503</v>
      </c>
      <c r="G33" s="45"/>
      <c r="H33" s="45"/>
      <c r="I33" s="45"/>
    </row>
    <row r="34" spans="1:9" x14ac:dyDescent="0.25">
      <c r="A34" s="52" t="s">
        <v>537</v>
      </c>
      <c r="B34" s="5"/>
      <c r="C34" s="44" t="s">
        <v>692</v>
      </c>
      <c r="D34" s="44" t="s">
        <v>692</v>
      </c>
      <c r="E34" s="44" t="s">
        <v>692</v>
      </c>
      <c r="F34" s="53" t="s">
        <v>503</v>
      </c>
      <c r="G34" s="45"/>
      <c r="H34" s="45"/>
      <c r="I34" s="45"/>
    </row>
    <row r="35" spans="1:9" x14ac:dyDescent="0.25">
      <c r="A35" s="52" t="s">
        <v>538</v>
      </c>
      <c r="B35" s="5"/>
      <c r="C35" s="44" t="s">
        <v>692</v>
      </c>
      <c r="D35" s="44" t="s">
        <v>692</v>
      </c>
      <c r="E35" s="44" t="s">
        <v>692</v>
      </c>
      <c r="F35" s="53" t="s">
        <v>503</v>
      </c>
      <c r="G35" s="45"/>
      <c r="H35" s="45"/>
      <c r="I35" s="45"/>
    </row>
    <row r="36" spans="1:9" x14ac:dyDescent="0.25">
      <c r="A36" s="52" t="s">
        <v>542</v>
      </c>
      <c r="B36" s="5"/>
      <c r="C36" s="44" t="s">
        <v>692</v>
      </c>
      <c r="D36" s="44" t="s">
        <v>692</v>
      </c>
      <c r="E36" s="44" t="s">
        <v>692</v>
      </c>
      <c r="F36" s="53" t="s">
        <v>503</v>
      </c>
      <c r="G36" s="45"/>
      <c r="H36" s="45"/>
      <c r="I36" s="45"/>
    </row>
    <row r="37" spans="1:9" x14ac:dyDescent="0.25">
      <c r="A37" s="52" t="s">
        <v>543</v>
      </c>
      <c r="B37" s="5"/>
      <c r="C37" s="44" t="s">
        <v>692</v>
      </c>
      <c r="D37" s="44" t="s">
        <v>692</v>
      </c>
      <c r="E37" s="44" t="s">
        <v>692</v>
      </c>
      <c r="F37" s="53" t="s">
        <v>503</v>
      </c>
      <c r="G37" s="45"/>
      <c r="H37" s="45"/>
      <c r="I37" s="45"/>
    </row>
    <row r="38" spans="1:9" x14ac:dyDescent="0.25">
      <c r="A38" s="52" t="s">
        <v>544</v>
      </c>
      <c r="B38" s="5"/>
      <c r="C38" s="44" t="s">
        <v>692</v>
      </c>
      <c r="D38" s="44" t="s">
        <v>692</v>
      </c>
      <c r="E38" s="44" t="s">
        <v>692</v>
      </c>
      <c r="F38" s="53" t="s">
        <v>503</v>
      </c>
      <c r="G38" s="45"/>
      <c r="H38" s="45"/>
      <c r="I38" s="45"/>
    </row>
    <row r="39" spans="1:9" ht="15.75" thickBot="1" x14ac:dyDescent="0.3">
      <c r="A39" s="54" t="s">
        <v>552</v>
      </c>
      <c r="B39" s="38"/>
      <c r="C39" s="55">
        <v>0.16</v>
      </c>
      <c r="D39" s="55">
        <v>0.14000000000000001</v>
      </c>
      <c r="E39" s="55">
        <v>0.16</v>
      </c>
      <c r="F39" s="56" t="s">
        <v>503</v>
      </c>
      <c r="G39" s="45"/>
      <c r="H39" s="45"/>
    </row>
  </sheetData>
  <mergeCells count="1">
    <mergeCell ref="A18:A2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39"/>
  <sheetViews>
    <sheetView workbookViewId="0">
      <selection activeCell="G1" sqref="G1:I1048576"/>
    </sheetView>
  </sheetViews>
  <sheetFormatPr defaultRowHeight="15" x14ac:dyDescent="0.25"/>
  <cols>
    <col min="1" max="1" width="24.5703125" customWidth="1"/>
    <col min="3" max="5" width="11.140625" bestFit="1" customWidth="1"/>
    <col min="6" max="6" width="18.42578125" customWidth="1"/>
  </cols>
  <sheetData>
    <row r="1" spans="1:9" ht="15.75" thickBot="1" x14ac:dyDescent="0.3">
      <c r="A1" s="60" t="s">
        <v>488</v>
      </c>
      <c r="B1" s="61"/>
      <c r="C1" s="62" t="s">
        <v>489</v>
      </c>
      <c r="D1" s="62" t="s">
        <v>490</v>
      </c>
      <c r="E1" s="62" t="s">
        <v>491</v>
      </c>
      <c r="F1" s="63" t="s">
        <v>492</v>
      </c>
      <c r="G1" s="105"/>
      <c r="H1" s="105"/>
      <c r="I1" s="106"/>
    </row>
    <row r="2" spans="1:9" x14ac:dyDescent="0.25">
      <c r="A2" s="58" t="s">
        <v>493</v>
      </c>
      <c r="B2" s="47"/>
      <c r="C2" s="58">
        <v>15</v>
      </c>
      <c r="D2" s="58">
        <v>16</v>
      </c>
      <c r="E2" s="58">
        <v>16.3</v>
      </c>
      <c r="F2" s="58" t="s">
        <v>494</v>
      </c>
      <c r="G2" s="45"/>
      <c r="H2" s="45"/>
    </row>
    <row r="3" spans="1:9" x14ac:dyDescent="0.25">
      <c r="A3" s="44" t="s">
        <v>545</v>
      </c>
      <c r="B3" s="5"/>
      <c r="C3" s="44">
        <v>38.4</v>
      </c>
      <c r="D3" s="44">
        <v>42.9</v>
      </c>
      <c r="E3" s="44">
        <v>39.799999999999997</v>
      </c>
      <c r="F3" s="44" t="s">
        <v>494</v>
      </c>
      <c r="G3" s="45"/>
      <c r="H3" s="45"/>
    </row>
    <row r="4" spans="1:9" x14ac:dyDescent="0.25">
      <c r="A4" s="44" t="s">
        <v>501</v>
      </c>
      <c r="B4" s="5"/>
      <c r="C4" s="44">
        <v>3.5</v>
      </c>
      <c r="D4" s="44">
        <v>3.5</v>
      </c>
      <c r="E4" s="44">
        <v>3.6</v>
      </c>
      <c r="F4" s="44" t="s">
        <v>494</v>
      </c>
      <c r="G4" s="45"/>
      <c r="H4" s="45"/>
    </row>
    <row r="5" spans="1:9" x14ac:dyDescent="0.25">
      <c r="A5" s="44" t="s">
        <v>502</v>
      </c>
      <c r="B5" s="5"/>
      <c r="C5" s="44">
        <v>10.050000000000001</v>
      </c>
      <c r="D5" s="44">
        <v>9.98</v>
      </c>
      <c r="E5" s="44">
        <v>10.050000000000001</v>
      </c>
      <c r="F5" s="44" t="s">
        <v>546</v>
      </c>
      <c r="G5" s="45"/>
      <c r="H5" s="45"/>
    </row>
    <row r="6" spans="1:9" x14ac:dyDescent="0.25">
      <c r="A6" s="44" t="s">
        <v>504</v>
      </c>
      <c r="B6" s="5"/>
      <c r="C6" s="44" t="s">
        <v>691</v>
      </c>
      <c r="D6" s="44" t="s">
        <v>691</v>
      </c>
      <c r="E6" s="44" t="s">
        <v>691</v>
      </c>
      <c r="F6" s="44" t="s">
        <v>503</v>
      </c>
      <c r="G6" s="45"/>
      <c r="H6" s="45"/>
      <c r="I6" s="45"/>
    </row>
    <row r="7" spans="1:9" x14ac:dyDescent="0.25">
      <c r="A7" s="44" t="s">
        <v>505</v>
      </c>
      <c r="B7" s="5"/>
      <c r="C7" s="44">
        <v>37.799999999999997</v>
      </c>
      <c r="D7" s="44">
        <v>41.2</v>
      </c>
      <c r="E7" s="44">
        <v>30</v>
      </c>
      <c r="F7" s="44" t="s">
        <v>503</v>
      </c>
      <c r="G7" s="45"/>
      <c r="H7" s="45"/>
    </row>
    <row r="8" spans="1:9" x14ac:dyDescent="0.25">
      <c r="A8" s="44" t="s">
        <v>506</v>
      </c>
      <c r="B8" s="5"/>
      <c r="C8" s="44" t="s">
        <v>540</v>
      </c>
      <c r="D8" s="44" t="s">
        <v>540</v>
      </c>
      <c r="E8" s="44" t="s">
        <v>540</v>
      </c>
      <c r="F8" s="44" t="s">
        <v>503</v>
      </c>
      <c r="G8" s="45"/>
      <c r="H8" s="45"/>
    </row>
    <row r="9" spans="1:9" x14ac:dyDescent="0.25">
      <c r="A9" s="44" t="s">
        <v>507</v>
      </c>
      <c r="B9" s="5"/>
      <c r="C9" s="44">
        <v>26.8</v>
      </c>
      <c r="D9" s="44">
        <v>33.200000000000003</v>
      </c>
      <c r="E9" s="44">
        <v>26</v>
      </c>
      <c r="F9" s="44" t="s">
        <v>503</v>
      </c>
      <c r="G9" s="45"/>
      <c r="H9" s="45"/>
    </row>
    <row r="10" spans="1:9" x14ac:dyDescent="0.25">
      <c r="A10" s="44" t="s">
        <v>508</v>
      </c>
      <c r="B10" s="5"/>
      <c r="C10" s="44">
        <v>35.799999999999997</v>
      </c>
      <c r="D10" s="44">
        <v>38.200000000000003</v>
      </c>
      <c r="E10" s="44">
        <v>29</v>
      </c>
      <c r="F10" s="44" t="s">
        <v>503</v>
      </c>
      <c r="G10" s="45"/>
      <c r="H10" s="45"/>
    </row>
    <row r="11" spans="1:9" x14ac:dyDescent="0.25">
      <c r="A11" s="44" t="s">
        <v>512</v>
      </c>
      <c r="B11" s="5"/>
      <c r="C11" s="44">
        <v>1.99</v>
      </c>
      <c r="D11" s="44">
        <v>2.21</v>
      </c>
      <c r="E11" s="44">
        <v>1.7</v>
      </c>
      <c r="F11" s="44" t="s">
        <v>503</v>
      </c>
      <c r="G11" s="45"/>
      <c r="H11" s="45"/>
    </row>
    <row r="12" spans="1:9" x14ac:dyDescent="0.25">
      <c r="A12" s="44" t="s">
        <v>513</v>
      </c>
      <c r="B12" s="5"/>
      <c r="C12" s="44">
        <v>24.9</v>
      </c>
      <c r="D12" s="44">
        <v>27.2</v>
      </c>
      <c r="E12" s="44">
        <v>24</v>
      </c>
      <c r="F12" s="44" t="s">
        <v>503</v>
      </c>
      <c r="G12" s="45"/>
      <c r="H12" s="45"/>
    </row>
    <row r="13" spans="1:9" x14ac:dyDescent="0.25">
      <c r="A13" s="44" t="s">
        <v>514</v>
      </c>
      <c r="B13" s="5"/>
      <c r="C13" s="44">
        <v>8.5500000000000007</v>
      </c>
      <c r="D13" s="44">
        <v>8.35</v>
      </c>
      <c r="E13" s="44">
        <v>8.3000000000000007</v>
      </c>
      <c r="F13" s="44" t="s">
        <v>503</v>
      </c>
      <c r="G13" s="45"/>
      <c r="H13" s="45"/>
    </row>
    <row r="14" spans="1:9" x14ac:dyDescent="0.25">
      <c r="A14" s="44" t="s">
        <v>515</v>
      </c>
      <c r="B14" s="5"/>
      <c r="C14" s="44" t="s">
        <v>540</v>
      </c>
      <c r="D14" s="44" t="s">
        <v>540</v>
      </c>
      <c r="E14" s="44" t="s">
        <v>540</v>
      </c>
      <c r="F14" s="44" t="s">
        <v>503</v>
      </c>
      <c r="G14" s="45"/>
      <c r="H14" s="45"/>
      <c r="I14" s="45"/>
    </row>
    <row r="15" spans="1:9" x14ac:dyDescent="0.25">
      <c r="A15" s="44" t="s">
        <v>516</v>
      </c>
      <c r="B15" s="5"/>
      <c r="C15" s="44" t="s">
        <v>541</v>
      </c>
      <c r="D15" s="44" t="s">
        <v>541</v>
      </c>
      <c r="E15" s="44" t="s">
        <v>541</v>
      </c>
      <c r="F15" s="44" t="s">
        <v>503</v>
      </c>
      <c r="G15" s="45"/>
      <c r="H15" s="45"/>
      <c r="I15" s="45"/>
    </row>
    <row r="16" spans="1:9" x14ac:dyDescent="0.25">
      <c r="A16" s="44" t="s">
        <v>517</v>
      </c>
      <c r="B16" s="5"/>
      <c r="C16" s="44">
        <v>113</v>
      </c>
      <c r="D16" s="44">
        <v>115</v>
      </c>
      <c r="E16" s="44">
        <v>106</v>
      </c>
      <c r="F16" s="44" t="s">
        <v>503</v>
      </c>
      <c r="G16" s="45"/>
      <c r="H16" s="45"/>
    </row>
    <row r="17" spans="1:9" x14ac:dyDescent="0.25">
      <c r="A17" s="44" t="s">
        <v>518</v>
      </c>
      <c r="B17" s="5"/>
      <c r="C17" s="44" t="s">
        <v>541</v>
      </c>
      <c r="D17" s="44" t="s">
        <v>541</v>
      </c>
      <c r="E17" s="44" t="s">
        <v>541</v>
      </c>
      <c r="F17" s="44" t="s">
        <v>503</v>
      </c>
      <c r="G17" s="45"/>
      <c r="H17" s="45"/>
      <c r="I17" s="45"/>
    </row>
    <row r="18" spans="1:9" x14ac:dyDescent="0.25">
      <c r="A18" s="194" t="s">
        <v>550</v>
      </c>
      <c r="B18" s="44" t="s">
        <v>520</v>
      </c>
      <c r="C18" s="44">
        <v>22.8</v>
      </c>
      <c r="D18" s="44">
        <v>23.3</v>
      </c>
      <c r="E18" s="44">
        <v>17.7</v>
      </c>
      <c r="F18" s="44" t="s">
        <v>551</v>
      </c>
      <c r="G18" s="45"/>
      <c r="H18" s="45"/>
    </row>
    <row r="19" spans="1:9" x14ac:dyDescent="0.25">
      <c r="A19" s="195"/>
      <c r="B19" s="44" t="s">
        <v>522</v>
      </c>
      <c r="C19" s="44">
        <v>5.29</v>
      </c>
      <c r="D19" s="44">
        <v>5.18</v>
      </c>
      <c r="E19" s="44">
        <v>4.76</v>
      </c>
      <c r="F19" s="44" t="s">
        <v>551</v>
      </c>
      <c r="G19" s="45"/>
      <c r="H19" s="45"/>
    </row>
    <row r="20" spans="1:9" x14ac:dyDescent="0.25">
      <c r="A20" s="195"/>
      <c r="B20" s="44" t="s">
        <v>523</v>
      </c>
      <c r="C20" s="44">
        <v>32.6</v>
      </c>
      <c r="D20" s="44">
        <v>33.299999999999997</v>
      </c>
      <c r="E20" s="44">
        <v>32</v>
      </c>
      <c r="F20" s="44" t="s">
        <v>551</v>
      </c>
      <c r="G20" s="45"/>
      <c r="H20" s="45"/>
    </row>
    <row r="21" spans="1:9" x14ac:dyDescent="0.25">
      <c r="A21" s="196"/>
      <c r="B21" s="44" t="s">
        <v>524</v>
      </c>
      <c r="C21" s="44">
        <v>0.71</v>
      </c>
      <c r="D21" s="44">
        <v>0.72</v>
      </c>
      <c r="E21" s="44">
        <v>0.73</v>
      </c>
      <c r="F21" s="44" t="s">
        <v>551</v>
      </c>
      <c r="G21" s="45"/>
      <c r="H21" s="45"/>
    </row>
    <row r="22" spans="1:9" x14ac:dyDescent="0.25">
      <c r="A22" s="44" t="s">
        <v>525</v>
      </c>
      <c r="B22" s="5"/>
      <c r="C22" s="44">
        <v>9.9</v>
      </c>
      <c r="D22" s="44">
        <v>10.8</v>
      </c>
      <c r="E22" s="44">
        <v>10.1</v>
      </c>
      <c r="F22" s="44" t="s">
        <v>551</v>
      </c>
      <c r="G22" s="45"/>
      <c r="H22" s="45"/>
    </row>
    <row r="23" spans="1:9" x14ac:dyDescent="0.25">
      <c r="A23" s="44" t="s">
        <v>526</v>
      </c>
      <c r="B23" s="5"/>
      <c r="C23" s="44">
        <v>8.2000000000000003E-2</v>
      </c>
      <c r="D23" s="44">
        <v>7.6999999999999999E-2</v>
      </c>
      <c r="E23" s="44">
        <v>9.2999999999999999E-2</v>
      </c>
      <c r="F23" s="44" t="s">
        <v>503</v>
      </c>
      <c r="G23" s="45"/>
      <c r="H23" s="45"/>
    </row>
    <row r="24" spans="1:9" x14ac:dyDescent="0.25">
      <c r="A24" s="44" t="s">
        <v>527</v>
      </c>
      <c r="B24" s="5"/>
      <c r="C24" s="44" t="s">
        <v>692</v>
      </c>
      <c r="D24" s="44" t="s">
        <v>692</v>
      </c>
      <c r="E24" s="44" t="s">
        <v>692</v>
      </c>
      <c r="F24" s="44" t="s">
        <v>503</v>
      </c>
      <c r="G24" s="45"/>
      <c r="H24" s="45"/>
      <c r="I24" s="45"/>
    </row>
    <row r="25" spans="1:9" x14ac:dyDescent="0.25">
      <c r="A25" s="44" t="s">
        <v>528</v>
      </c>
      <c r="B25" s="5"/>
      <c r="C25" s="44" t="s">
        <v>692</v>
      </c>
      <c r="D25" s="44" t="s">
        <v>692</v>
      </c>
      <c r="E25" s="44" t="s">
        <v>692</v>
      </c>
      <c r="F25" s="44" t="s">
        <v>503</v>
      </c>
      <c r="G25" s="45"/>
      <c r="H25" s="45"/>
      <c r="I25" s="45"/>
    </row>
    <row r="26" spans="1:9" x14ac:dyDescent="0.25">
      <c r="A26" s="44" t="s">
        <v>529</v>
      </c>
      <c r="B26" s="5"/>
      <c r="C26" s="44" t="s">
        <v>692</v>
      </c>
      <c r="D26" s="44">
        <v>0.01</v>
      </c>
      <c r="E26" s="44">
        <v>1.2999999999999999E-2</v>
      </c>
      <c r="F26" s="44" t="s">
        <v>503</v>
      </c>
      <c r="G26" s="45"/>
      <c r="H26" s="45"/>
    </row>
    <row r="27" spans="1:9" x14ac:dyDescent="0.25">
      <c r="A27" s="44" t="s">
        <v>530</v>
      </c>
      <c r="B27" s="5"/>
      <c r="C27" s="44">
        <v>4.1000000000000002E-2</v>
      </c>
      <c r="D27" s="44">
        <v>4.2000000000000003E-2</v>
      </c>
      <c r="E27" s="44">
        <v>4.9000000000000002E-2</v>
      </c>
      <c r="F27" s="44" t="s">
        <v>503</v>
      </c>
      <c r="G27" s="45"/>
      <c r="H27" s="45"/>
    </row>
    <row r="28" spans="1:9" x14ac:dyDescent="0.25">
      <c r="A28" s="44" t="s">
        <v>531</v>
      </c>
      <c r="B28" s="5"/>
      <c r="C28" s="44">
        <v>1.6E-2</v>
      </c>
      <c r="D28" s="44">
        <v>1.7000000000000001E-2</v>
      </c>
      <c r="E28" s="44">
        <v>2.1000000000000001E-2</v>
      </c>
      <c r="F28" s="44" t="s">
        <v>503</v>
      </c>
      <c r="G28" s="45"/>
      <c r="H28" s="45"/>
    </row>
    <row r="29" spans="1:9" x14ac:dyDescent="0.25">
      <c r="A29" s="44" t="s">
        <v>532</v>
      </c>
      <c r="B29" s="5"/>
      <c r="C29" s="44">
        <v>1.2999999999999999E-2</v>
      </c>
      <c r="D29" s="44">
        <v>1.2999999999999999E-2</v>
      </c>
      <c r="E29" s="44">
        <v>1.4E-2</v>
      </c>
      <c r="F29" s="44" t="s">
        <v>503</v>
      </c>
      <c r="G29" s="45"/>
      <c r="H29" s="45"/>
    </row>
    <row r="30" spans="1:9" x14ac:dyDescent="0.25">
      <c r="A30" s="44" t="s">
        <v>533</v>
      </c>
      <c r="B30" s="5"/>
      <c r="C30" s="44">
        <v>1.4999999999999999E-2</v>
      </c>
      <c r="D30" s="44">
        <v>1.2999999999999999E-2</v>
      </c>
      <c r="E30" s="44">
        <v>1.4999999999999999E-2</v>
      </c>
      <c r="F30" s="44" t="s">
        <v>503</v>
      </c>
      <c r="G30" s="45"/>
      <c r="H30" s="45"/>
    </row>
    <row r="31" spans="1:9" x14ac:dyDescent="0.25">
      <c r="A31" s="44" t="s">
        <v>534</v>
      </c>
      <c r="B31" s="5"/>
      <c r="C31" s="44" t="s">
        <v>692</v>
      </c>
      <c r="D31" s="44" t="s">
        <v>692</v>
      </c>
      <c r="E31" s="44" t="s">
        <v>692</v>
      </c>
      <c r="F31" s="44" t="s">
        <v>503</v>
      </c>
      <c r="G31" s="45"/>
      <c r="H31" s="45"/>
      <c r="I31" s="45"/>
    </row>
    <row r="32" spans="1:9" x14ac:dyDescent="0.25">
      <c r="A32" s="44" t="s">
        <v>535</v>
      </c>
      <c r="B32" s="5"/>
      <c r="C32" s="44" t="s">
        <v>692</v>
      </c>
      <c r="D32" s="44" t="s">
        <v>692</v>
      </c>
      <c r="E32" s="44" t="s">
        <v>692</v>
      </c>
      <c r="F32" s="44" t="s">
        <v>503</v>
      </c>
      <c r="G32" s="45"/>
      <c r="H32" s="45"/>
      <c r="I32" s="45"/>
    </row>
    <row r="33" spans="1:9" x14ac:dyDescent="0.25">
      <c r="A33" s="44" t="s">
        <v>536</v>
      </c>
      <c r="B33" s="5"/>
      <c r="C33" s="44" t="s">
        <v>692</v>
      </c>
      <c r="D33" s="44" t="s">
        <v>692</v>
      </c>
      <c r="E33" s="44" t="s">
        <v>692</v>
      </c>
      <c r="F33" s="44" t="s">
        <v>503</v>
      </c>
      <c r="G33" s="45"/>
      <c r="H33" s="45"/>
      <c r="I33" s="45"/>
    </row>
    <row r="34" spans="1:9" x14ac:dyDescent="0.25">
      <c r="A34" s="44" t="s">
        <v>537</v>
      </c>
      <c r="B34" s="5"/>
      <c r="C34" s="44" t="s">
        <v>692</v>
      </c>
      <c r="D34" s="44" t="s">
        <v>692</v>
      </c>
      <c r="E34" s="44" t="s">
        <v>692</v>
      </c>
      <c r="F34" s="44" t="s">
        <v>503</v>
      </c>
      <c r="G34" s="45"/>
      <c r="H34" s="45"/>
      <c r="I34" s="45"/>
    </row>
    <row r="35" spans="1:9" x14ac:dyDescent="0.25">
      <c r="A35" s="44" t="s">
        <v>538</v>
      </c>
      <c r="B35" s="5"/>
      <c r="C35" s="44" t="s">
        <v>692</v>
      </c>
      <c r="D35" s="44" t="s">
        <v>692</v>
      </c>
      <c r="E35" s="44" t="s">
        <v>692</v>
      </c>
      <c r="F35" s="44" t="s">
        <v>503</v>
      </c>
      <c r="G35" s="45"/>
      <c r="H35" s="45"/>
      <c r="I35" s="45"/>
    </row>
    <row r="36" spans="1:9" x14ac:dyDescent="0.25">
      <c r="A36" s="44" t="s">
        <v>542</v>
      </c>
      <c r="B36" s="5"/>
      <c r="C36" s="44" t="s">
        <v>692</v>
      </c>
      <c r="D36" s="44" t="s">
        <v>692</v>
      </c>
      <c r="E36" s="44" t="s">
        <v>692</v>
      </c>
      <c r="F36" s="44" t="s">
        <v>503</v>
      </c>
      <c r="G36" s="45"/>
      <c r="H36" s="45"/>
      <c r="I36" s="45"/>
    </row>
    <row r="37" spans="1:9" x14ac:dyDescent="0.25">
      <c r="A37" s="44" t="s">
        <v>543</v>
      </c>
      <c r="B37" s="5"/>
      <c r="C37" s="44" t="s">
        <v>692</v>
      </c>
      <c r="D37" s="44" t="s">
        <v>692</v>
      </c>
      <c r="E37" s="44" t="s">
        <v>692</v>
      </c>
      <c r="F37" s="44" t="s">
        <v>503</v>
      </c>
      <c r="G37" s="45"/>
      <c r="H37" s="45"/>
      <c r="I37" s="45"/>
    </row>
    <row r="38" spans="1:9" x14ac:dyDescent="0.25">
      <c r="A38" s="44" t="s">
        <v>544</v>
      </c>
      <c r="B38" s="5"/>
      <c r="C38" s="44" t="s">
        <v>692</v>
      </c>
      <c r="D38" s="44" t="s">
        <v>692</v>
      </c>
      <c r="E38" s="44" t="s">
        <v>692</v>
      </c>
      <c r="F38" s="44" t="s">
        <v>503</v>
      </c>
      <c r="G38" s="45"/>
      <c r="H38" s="45"/>
      <c r="I38" s="45"/>
    </row>
    <row r="39" spans="1:9" x14ac:dyDescent="0.25">
      <c r="A39" s="44" t="s">
        <v>552</v>
      </c>
      <c r="B39" s="5"/>
      <c r="C39" s="44">
        <v>0.17</v>
      </c>
      <c r="D39" s="44">
        <v>0.17</v>
      </c>
      <c r="E39" s="44">
        <v>0.22</v>
      </c>
      <c r="F39" s="44" t="s">
        <v>503</v>
      </c>
      <c r="G39" s="45"/>
      <c r="H39" s="45"/>
    </row>
  </sheetData>
  <mergeCells count="1">
    <mergeCell ref="A18:A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85"/>
  <sheetViews>
    <sheetView workbookViewId="0">
      <selection activeCell="T16" sqref="T16"/>
    </sheetView>
  </sheetViews>
  <sheetFormatPr defaultRowHeight="15" x14ac:dyDescent="0.25"/>
  <cols>
    <col min="1" max="1" width="23.42578125" bestFit="1" customWidth="1"/>
    <col min="2" max="2" width="12" bestFit="1" customWidth="1"/>
    <col min="3" max="3" width="12.7109375" bestFit="1" customWidth="1"/>
    <col min="4" max="8" width="12" bestFit="1" customWidth="1"/>
    <col min="9" max="12" width="12.7109375" bestFit="1" customWidth="1"/>
    <col min="13" max="14" width="12" bestFit="1" customWidth="1"/>
    <col min="15" max="16" width="12.7109375" bestFit="1" customWidth="1"/>
  </cols>
  <sheetData>
    <row r="1" spans="1:16" s="15" customFormat="1" x14ac:dyDescent="0.25">
      <c r="A1" s="97" t="s">
        <v>0</v>
      </c>
      <c r="B1" s="97" t="s">
        <v>218</v>
      </c>
      <c r="C1" s="97" t="s">
        <v>219</v>
      </c>
      <c r="D1" s="97" t="s">
        <v>25</v>
      </c>
      <c r="E1" s="97" t="s">
        <v>220</v>
      </c>
      <c r="F1" s="97" t="s">
        <v>221</v>
      </c>
      <c r="G1" s="97" t="s">
        <v>222</v>
      </c>
      <c r="H1" s="97" t="s">
        <v>223</v>
      </c>
      <c r="I1" s="97" t="s">
        <v>224</v>
      </c>
      <c r="J1" s="97" t="s">
        <v>225</v>
      </c>
      <c r="K1" s="97" t="s">
        <v>226</v>
      </c>
      <c r="L1" s="97" t="s">
        <v>227</v>
      </c>
      <c r="M1" s="97" t="s">
        <v>740</v>
      </c>
      <c r="N1" s="97" t="s">
        <v>229</v>
      </c>
      <c r="O1" s="97" t="s">
        <v>230</v>
      </c>
      <c r="P1" s="97" t="s">
        <v>231</v>
      </c>
    </row>
    <row r="2" spans="1:16" x14ac:dyDescent="0.25">
      <c r="A2" s="96" t="s">
        <v>26</v>
      </c>
      <c r="B2" s="96">
        <v>4011.0658261859476</v>
      </c>
      <c r="C2" s="96">
        <v>1.307078092691831E-2</v>
      </c>
      <c r="D2" s="96">
        <v>27.058937975713317</v>
      </c>
      <c r="E2" s="96">
        <v>11.038691889671732</v>
      </c>
      <c r="F2" s="96">
        <v>24.582274060622538</v>
      </c>
      <c r="G2" s="96">
        <v>30.974344856303173</v>
      </c>
      <c r="H2" s="96">
        <v>4.7005851876973512</v>
      </c>
      <c r="I2" s="96">
        <v>-0.20546052152643082</v>
      </c>
      <c r="J2" s="96">
        <v>-1.0062530423263489</v>
      </c>
      <c r="K2" s="96">
        <v>-1.2241993307322516</v>
      </c>
      <c r="L2" s="96">
        <v>6.2627542643907708</v>
      </c>
      <c r="M2" s="96">
        <v>17.328124638316588</v>
      </c>
      <c r="N2" s="96">
        <v>41.898130512352097</v>
      </c>
      <c r="O2" s="96">
        <v>-2.9151401832934815E-2</v>
      </c>
      <c r="P2" s="96">
        <v>-9.250254945769372E-2</v>
      </c>
    </row>
    <row r="3" spans="1:16" x14ac:dyDescent="0.25">
      <c r="A3" s="96" t="s">
        <v>27</v>
      </c>
      <c r="B3" s="96">
        <v>4102.7346236734129</v>
      </c>
      <c r="C3" s="96">
        <v>0.15761077583720895</v>
      </c>
      <c r="D3" s="96">
        <v>29.887227311893902</v>
      </c>
      <c r="E3" s="96">
        <v>1.3212464101210073</v>
      </c>
      <c r="F3" s="96">
        <v>24.613822965905214</v>
      </c>
      <c r="G3" s="96">
        <v>31.48744090423866</v>
      </c>
      <c r="H3" s="96">
        <v>5.1873382945991793</v>
      </c>
      <c r="I3" s="96">
        <v>-0.1485367556486055</v>
      </c>
      <c r="J3" s="96">
        <v>-1.8222814731210866</v>
      </c>
      <c r="K3" s="96">
        <v>-1.9306698869916874</v>
      </c>
      <c r="L3" s="96">
        <v>6.7326638864084201</v>
      </c>
      <c r="M3" s="96">
        <v>2.8533994962106148</v>
      </c>
      <c r="N3" s="96">
        <v>15.334163333278862</v>
      </c>
      <c r="O3" s="96">
        <v>-2.2702859954915576E-2</v>
      </c>
      <c r="P3" s="96">
        <v>-3.5512543781320433E-2</v>
      </c>
    </row>
    <row r="4" spans="1:16" x14ac:dyDescent="0.25">
      <c r="A4" s="96" t="s">
        <v>28</v>
      </c>
      <c r="B4" s="96">
        <v>4116.9720118390405</v>
      </c>
      <c r="C4" s="96">
        <v>3.9537573536915629E-2</v>
      </c>
      <c r="D4" s="96">
        <v>31.410607745909129</v>
      </c>
      <c r="E4" s="96">
        <v>1.9523816269735428</v>
      </c>
      <c r="F4" s="96">
        <v>23.432549735739908</v>
      </c>
      <c r="G4" s="96">
        <v>32.620158475977384</v>
      </c>
      <c r="H4" s="96">
        <v>5.0602327876531916</v>
      </c>
      <c r="I4" s="96">
        <v>-0.18227918838695253</v>
      </c>
      <c r="J4" s="96">
        <v>-1.0800551926561639</v>
      </c>
      <c r="K4" s="96">
        <v>-1.6926418449723171</v>
      </c>
      <c r="L4" s="96">
        <v>6.8019879860944759</v>
      </c>
      <c r="M4" s="96">
        <v>3.8671844402479114</v>
      </c>
      <c r="N4" s="96">
        <v>15.202401738715508</v>
      </c>
      <c r="O4" s="96">
        <v>-3.7320817726984055E-2</v>
      </c>
      <c r="P4" s="96">
        <v>-6.4841832031039978E-2</v>
      </c>
    </row>
    <row r="5" spans="1:16" x14ac:dyDescent="0.25">
      <c r="A5" s="96" t="s">
        <v>29</v>
      </c>
      <c r="B5" s="96">
        <v>4067.9796961713528</v>
      </c>
      <c r="C5" s="96">
        <v>4.7368947772879824E-2</v>
      </c>
      <c r="D5" s="96">
        <v>27.019651710560346</v>
      </c>
      <c r="E5" s="96">
        <v>4.3726236084364798</v>
      </c>
      <c r="F5" s="96">
        <v>25.412659517969661</v>
      </c>
      <c r="G5" s="96">
        <v>30.830500586504208</v>
      </c>
      <c r="H5" s="96">
        <v>5.0342070694998204</v>
      </c>
      <c r="I5" s="96">
        <v>-9.2946980198153756E-2</v>
      </c>
      <c r="J5" s="96">
        <v>-0.85464712357242634</v>
      </c>
      <c r="K5" s="96">
        <v>-1.2836249610373456</v>
      </c>
      <c r="L5" s="96">
        <v>6.5045165301753753</v>
      </c>
      <c r="M5" s="96">
        <v>6.5065927697214976</v>
      </c>
      <c r="N5" s="96">
        <v>23.764494247435398</v>
      </c>
      <c r="O5" s="96">
        <v>-3.8958635164763666E-2</v>
      </c>
      <c r="P5" s="96">
        <v>-2.6984207392763113E-2</v>
      </c>
    </row>
    <row r="6" spans="1:16" x14ac:dyDescent="0.25">
      <c r="A6" s="96" t="s">
        <v>30</v>
      </c>
      <c r="B6" s="96">
        <v>4080.1888238951706</v>
      </c>
      <c r="C6" s="96">
        <v>7.6083955479155932E-2</v>
      </c>
      <c r="D6" s="96">
        <v>6.8120893461051022</v>
      </c>
      <c r="E6" s="96">
        <v>2.5225795972628835</v>
      </c>
      <c r="F6" s="96">
        <v>186.58031987214613</v>
      </c>
      <c r="G6" s="96">
        <v>35.265107596304482</v>
      </c>
      <c r="H6" s="96">
        <v>3.8992401502534126</v>
      </c>
      <c r="I6" s="96">
        <v>-0.16605393939358148</v>
      </c>
      <c r="J6" s="96">
        <v>-0.72738095029344929</v>
      </c>
      <c r="K6" s="96">
        <v>-1.8584814418712801</v>
      </c>
      <c r="L6" s="96">
        <v>3.0989806188948932</v>
      </c>
      <c r="M6" s="96">
        <v>3.9512695755464451</v>
      </c>
      <c r="N6" s="96">
        <v>47.692704895310172</v>
      </c>
      <c r="O6" s="96">
        <v>-4.4403522517298177E-2</v>
      </c>
      <c r="P6" s="96">
        <v>-7.0440534762323745E-2</v>
      </c>
    </row>
    <row r="7" spans="1:16" x14ac:dyDescent="0.25">
      <c r="A7" s="96" t="s">
        <v>31</v>
      </c>
      <c r="B7" s="96">
        <v>4065.6898970619864</v>
      </c>
      <c r="C7" s="96">
        <v>9.679323388789951E-2</v>
      </c>
      <c r="D7" s="96">
        <v>7.7259353413420868</v>
      </c>
      <c r="E7" s="96">
        <v>4.5175538415844674</v>
      </c>
      <c r="F7" s="96">
        <v>183.5188347059109</v>
      </c>
      <c r="G7" s="96">
        <v>37.278890061930568</v>
      </c>
      <c r="H7" s="96">
        <v>3.9534354951975792</v>
      </c>
      <c r="I7" s="96">
        <v>0.25988807338602948</v>
      </c>
      <c r="J7" s="96">
        <v>-0.70799277211681666</v>
      </c>
      <c r="K7" s="96">
        <v>-0.86680468094371654</v>
      </c>
      <c r="L7" s="96">
        <v>2.7077621965035146</v>
      </c>
      <c r="M7" s="96">
        <v>5.3716846601201915</v>
      </c>
      <c r="N7" s="96">
        <v>46.648954504359217</v>
      </c>
      <c r="O7" s="96">
        <v>2.9514267872359248E-2</v>
      </c>
      <c r="P7" s="96">
        <v>-4.2384006063074277E-2</v>
      </c>
    </row>
    <row r="8" spans="1:16" x14ac:dyDescent="0.25">
      <c r="A8" s="96" t="s">
        <v>32</v>
      </c>
      <c r="B8" s="96">
        <v>4100.8095198356996</v>
      </c>
      <c r="C8" s="96">
        <v>1.1398336824073233E-2</v>
      </c>
      <c r="D8" s="96">
        <v>5.3294501601487125</v>
      </c>
      <c r="E8" s="96">
        <v>1.1786796296026294</v>
      </c>
      <c r="F8" s="96">
        <v>205.44185731830993</v>
      </c>
      <c r="G8" s="96">
        <v>36.297617881212183</v>
      </c>
      <c r="H8" s="96">
        <v>4.5208756594333694</v>
      </c>
      <c r="I8" s="96">
        <v>7.7823113499046845E-2</v>
      </c>
      <c r="J8" s="96">
        <v>-1.1597700593266331</v>
      </c>
      <c r="K8" s="96">
        <v>-1.3926015952477653</v>
      </c>
      <c r="L8" s="96">
        <v>2.8243259069736877</v>
      </c>
      <c r="M8" s="96">
        <v>2.7911903453833724</v>
      </c>
      <c r="N8" s="96">
        <v>49.96234616806651</v>
      </c>
      <c r="O8" s="96">
        <v>3.7388515922758353E-2</v>
      </c>
      <c r="P8" s="96">
        <v>-4.8152060814234095E-3</v>
      </c>
    </row>
    <row r="9" spans="1:16" x14ac:dyDescent="0.25">
      <c r="A9" s="96" t="s">
        <v>33</v>
      </c>
      <c r="B9" s="96">
        <v>4089.6041763819048</v>
      </c>
      <c r="C9" s="96">
        <v>9.4584620298217209E-2</v>
      </c>
      <c r="D9" s="96">
        <v>5.642738350610224</v>
      </c>
      <c r="E9" s="96">
        <v>2.0979520179524451</v>
      </c>
      <c r="F9" s="96">
        <v>206.97963742212397</v>
      </c>
      <c r="G9" s="96">
        <v>36.322812031955031</v>
      </c>
      <c r="H9" s="96">
        <v>4.2581006508383865</v>
      </c>
      <c r="I9" s="96">
        <v>7.3928800644127587E-2</v>
      </c>
      <c r="J9" s="96">
        <v>-1.4121993214804396</v>
      </c>
      <c r="K9" s="96">
        <v>-1.5061095720548963</v>
      </c>
      <c r="L9" s="96">
        <v>2.9016345744600676</v>
      </c>
      <c r="M9" s="96">
        <v>3.2637680824262998</v>
      </c>
      <c r="N9" s="96">
        <v>52.570299172859109</v>
      </c>
      <c r="O9" s="96">
        <v>-4.0069305407542631E-2</v>
      </c>
      <c r="P9" s="96">
        <v>-8.4442931664269236E-2</v>
      </c>
    </row>
    <row r="10" spans="1:16" x14ac:dyDescent="0.25">
      <c r="A10" s="96" t="s">
        <v>34</v>
      </c>
      <c r="B10" s="96">
        <v>4034.6469160841025</v>
      </c>
      <c r="C10" s="96">
        <v>6.4349587767024041E-2</v>
      </c>
      <c r="D10" s="96">
        <v>11.60261432584349</v>
      </c>
      <c r="E10" s="96">
        <v>2.5902513403672862</v>
      </c>
      <c r="F10" s="96">
        <v>106.28036291951662</v>
      </c>
      <c r="G10" s="96">
        <v>35.28744814861102</v>
      </c>
      <c r="H10" s="96">
        <v>5.1597401137730605</v>
      </c>
      <c r="I10" s="96">
        <v>0.30465520703759991</v>
      </c>
      <c r="J10" s="96">
        <v>-0.51884626698873093</v>
      </c>
      <c r="K10" s="96">
        <v>-2.266956391288919</v>
      </c>
      <c r="L10" s="96">
        <v>3.6465018901139663</v>
      </c>
      <c r="M10" s="96">
        <v>4.2754533516549689</v>
      </c>
      <c r="N10" s="96">
        <v>18.902133738272067</v>
      </c>
      <c r="O10" s="96">
        <v>-4.4096262895138044E-2</v>
      </c>
      <c r="P10" s="96">
        <v>-5.9040188436194956E-2</v>
      </c>
    </row>
    <row r="11" spans="1:16" x14ac:dyDescent="0.25">
      <c r="A11" s="96" t="s">
        <v>35</v>
      </c>
      <c r="B11" s="96">
        <v>4109.8271198691446</v>
      </c>
      <c r="C11" s="96">
        <v>1.5780288658202767E-2</v>
      </c>
      <c r="D11" s="96">
        <v>9.1478868926174997</v>
      </c>
      <c r="E11" s="96">
        <v>3.057071145170819</v>
      </c>
      <c r="F11" s="96">
        <v>125.45191961152217</v>
      </c>
      <c r="G11" s="96">
        <v>35.485336501864886</v>
      </c>
      <c r="H11" s="96">
        <v>5.968279838064209</v>
      </c>
      <c r="I11" s="96">
        <v>-0.29238635411320357</v>
      </c>
      <c r="J11" s="96">
        <v>-0.93302886735391577</v>
      </c>
      <c r="K11" s="96">
        <v>-1.2892855684066544</v>
      </c>
      <c r="L11" s="96">
        <v>3.3978428781619554</v>
      </c>
      <c r="M11" s="96">
        <v>4.1864570105166843</v>
      </c>
      <c r="N11" s="96">
        <v>20.500364206809952</v>
      </c>
      <c r="O11" s="96">
        <v>-6.3497447353516825E-2</v>
      </c>
      <c r="P11" s="96">
        <v>-2.1233311080005191E-2</v>
      </c>
    </row>
    <row r="12" spans="1:16" x14ac:dyDescent="0.25">
      <c r="A12" s="96" t="s">
        <v>36</v>
      </c>
      <c r="B12" s="96">
        <v>4066.6621387736786</v>
      </c>
      <c r="C12" s="96">
        <v>-1.2876788838804373E-2</v>
      </c>
      <c r="D12" s="96">
        <v>9.583306588903973</v>
      </c>
      <c r="E12" s="96">
        <v>2.2040676908792887</v>
      </c>
      <c r="F12" s="96">
        <v>94.573407824309456</v>
      </c>
      <c r="G12" s="96">
        <v>34.029833372379414</v>
      </c>
      <c r="H12" s="96">
        <v>4.4150587478133136</v>
      </c>
      <c r="I12" s="96">
        <v>9.3640559367726361E-2</v>
      </c>
      <c r="J12" s="96">
        <v>-0.93294845675961824</v>
      </c>
      <c r="K12" s="96">
        <v>-1.0548022861330539</v>
      </c>
      <c r="L12" s="96">
        <v>3.6411661965788649</v>
      </c>
      <c r="M12" s="96">
        <v>3.202521815299225</v>
      </c>
      <c r="N12" s="96">
        <v>16.986123951394433</v>
      </c>
      <c r="O12" s="96">
        <v>-2.4590035048222519E-2</v>
      </c>
      <c r="P12" s="96">
        <v>-9.1857906569973349E-2</v>
      </c>
    </row>
    <row r="13" spans="1:16" x14ac:dyDescent="0.25">
      <c r="A13" s="96" t="s">
        <v>37</v>
      </c>
      <c r="B13" s="96">
        <v>4056.6954737034639</v>
      </c>
      <c r="C13" s="96">
        <v>1.4597664093320271E-2</v>
      </c>
      <c r="D13" s="96">
        <v>9.2112165522080556</v>
      </c>
      <c r="E13" s="96">
        <v>1.616560267870212</v>
      </c>
      <c r="F13" s="96">
        <v>94.772708622256644</v>
      </c>
      <c r="G13" s="96">
        <v>33.361578470384522</v>
      </c>
      <c r="H13" s="96">
        <v>5.0850249937306105</v>
      </c>
      <c r="I13" s="96">
        <v>-1.4343216965059129E-2</v>
      </c>
      <c r="J13" s="96">
        <v>-1.1442489422821625</v>
      </c>
      <c r="K13" s="96">
        <v>-1.3574774133018754</v>
      </c>
      <c r="L13" s="96">
        <v>3.5461960827261509</v>
      </c>
      <c r="M13" s="96">
        <v>2.7592105910919495</v>
      </c>
      <c r="N13" s="96">
        <v>18.612854807227361</v>
      </c>
      <c r="O13" s="96">
        <v>-6.0270016691088821E-2</v>
      </c>
      <c r="P13" s="96">
        <v>-0.12089509162278936</v>
      </c>
    </row>
    <row r="14" spans="1:16" x14ac:dyDescent="0.25">
      <c r="A14" s="96" t="s">
        <v>38</v>
      </c>
      <c r="B14" s="96">
        <v>4026.9743078937545</v>
      </c>
      <c r="C14" s="96">
        <v>0.1120370232917455</v>
      </c>
      <c r="D14" s="96">
        <v>10.376820460720745</v>
      </c>
      <c r="E14" s="96">
        <v>3.3061347643216688</v>
      </c>
      <c r="F14" s="96">
        <v>119.26069338877448</v>
      </c>
      <c r="G14" s="96">
        <v>36.330190969920388</v>
      </c>
      <c r="H14" s="96">
        <v>5.7958919624132026</v>
      </c>
      <c r="I14" s="96">
        <v>-0.15444041709175491</v>
      </c>
      <c r="J14" s="96">
        <v>0.59244984717017668</v>
      </c>
      <c r="K14" s="96">
        <v>-1.6061411077244649</v>
      </c>
      <c r="L14" s="96">
        <v>4.308554893107301</v>
      </c>
      <c r="M14" s="96">
        <v>4.0324281295594835</v>
      </c>
      <c r="N14" s="96">
        <v>18.672609820433873</v>
      </c>
      <c r="O14" s="96">
        <v>-2.6218311678974343E-2</v>
      </c>
      <c r="P14" s="96">
        <v>-5.2103929511075397E-2</v>
      </c>
    </row>
    <row r="15" spans="1:16" x14ac:dyDescent="0.25">
      <c r="A15" s="96" t="s">
        <v>39</v>
      </c>
      <c r="B15" s="96">
        <v>4018.8063903178759</v>
      </c>
      <c r="C15" s="96">
        <v>8.2802742783906647E-2</v>
      </c>
      <c r="D15" s="96">
        <v>12.58583538255607</v>
      </c>
      <c r="E15" s="96">
        <v>2.0758702507888436</v>
      </c>
      <c r="F15" s="96">
        <v>113.03463322633051</v>
      </c>
      <c r="G15" s="96">
        <v>36.251705765246243</v>
      </c>
      <c r="H15" s="96">
        <v>5.5594922680311694</v>
      </c>
      <c r="I15" s="96">
        <v>-0.15033740884815139</v>
      </c>
      <c r="J15" s="96">
        <v>-1.2237024583411711</v>
      </c>
      <c r="K15" s="96">
        <v>-1.4979119125135594</v>
      </c>
      <c r="L15" s="96">
        <v>4.5953144760544751</v>
      </c>
      <c r="M15" s="96">
        <v>3.0568708510452551</v>
      </c>
      <c r="N15" s="96">
        <v>18.163443879946499</v>
      </c>
      <c r="O15" s="96">
        <v>-1.8048678737827494E-3</v>
      </c>
      <c r="P15" s="96">
        <v>-0.12403118194904952</v>
      </c>
    </row>
    <row r="16" spans="1:16" x14ac:dyDescent="0.25">
      <c r="A16" s="96" t="s">
        <v>40</v>
      </c>
      <c r="B16" s="96">
        <v>4103.9246892665087</v>
      </c>
      <c r="C16" s="96">
        <v>0.11747420275884798</v>
      </c>
      <c r="D16" s="96">
        <v>10.885465011481434</v>
      </c>
      <c r="E16" s="96">
        <v>2.1771734099602278</v>
      </c>
      <c r="F16" s="96">
        <v>119.65342519300275</v>
      </c>
      <c r="G16" s="96">
        <v>36.267362788230955</v>
      </c>
      <c r="H16" s="96">
        <v>5.5435292500187003</v>
      </c>
      <c r="I16" s="96">
        <v>-0.32376539974349883</v>
      </c>
      <c r="J16" s="96">
        <v>-1.3148870995173514</v>
      </c>
      <c r="K16" s="96">
        <v>-1.2251026840551358</v>
      </c>
      <c r="L16" s="96">
        <v>4.2565450890547245</v>
      </c>
      <c r="M16" s="96">
        <v>4.0143401363580322</v>
      </c>
      <c r="N16" s="96">
        <v>19.34349993540452</v>
      </c>
      <c r="O16" s="96">
        <v>-4.60484516960716E-2</v>
      </c>
      <c r="P16" s="96">
        <v>-6.2551450434661385E-2</v>
      </c>
    </row>
    <row r="17" spans="1:16" x14ac:dyDescent="0.25">
      <c r="A17" s="96" t="s">
        <v>41</v>
      </c>
      <c r="B17" s="96">
        <v>4014.6866073300421</v>
      </c>
      <c r="C17" s="96">
        <v>8.6895694634756229E-2</v>
      </c>
      <c r="D17" s="96">
        <v>8.3494781511982659</v>
      </c>
      <c r="E17" s="96">
        <v>0.94792579362146367</v>
      </c>
      <c r="F17" s="96">
        <v>95.325671595304911</v>
      </c>
      <c r="G17" s="96">
        <v>36.206935683548757</v>
      </c>
      <c r="H17" s="96">
        <v>5.5389608863111848</v>
      </c>
      <c r="I17" s="96">
        <v>8.1016212322642372E-3</v>
      </c>
      <c r="J17" s="96">
        <v>-1.5671421500374803</v>
      </c>
      <c r="K17" s="96">
        <v>-1.5015128950752377</v>
      </c>
      <c r="L17" s="96">
        <v>6.4507054305753266</v>
      </c>
      <c r="M17" s="96">
        <v>2.486840048590452</v>
      </c>
      <c r="N17" s="96">
        <v>17.521851364711654</v>
      </c>
      <c r="O17" s="96">
        <v>-3.7219776828165671E-2</v>
      </c>
      <c r="P17" s="96">
        <v>-5.3804616853195993E-2</v>
      </c>
    </row>
    <row r="18" spans="1:16" x14ac:dyDescent="0.25">
      <c r="A18" s="96" t="s">
        <v>42</v>
      </c>
      <c r="B18" s="96">
        <v>4008.8120794746101</v>
      </c>
      <c r="C18" s="96">
        <v>2.7736798097688111E-2</v>
      </c>
      <c r="D18" s="96">
        <v>2.837221561218132</v>
      </c>
      <c r="E18" s="96">
        <v>3.5639702809641469</v>
      </c>
      <c r="F18" s="96">
        <v>579.50406219509591</v>
      </c>
      <c r="G18" s="96">
        <v>49.442620586939015</v>
      </c>
      <c r="H18" s="96">
        <v>2.0420002626989642</v>
      </c>
      <c r="I18" s="96">
        <v>-3.2251642983906932E-2</v>
      </c>
      <c r="J18" s="96">
        <v>1.1933740363466612</v>
      </c>
      <c r="K18" s="96">
        <v>-1.7861362215172372</v>
      </c>
      <c r="L18" s="96">
        <v>0.44996562549897284</v>
      </c>
      <c r="M18" s="96">
        <v>4.2328183088159239</v>
      </c>
      <c r="N18" s="96">
        <v>161.65487394084272</v>
      </c>
      <c r="O18" s="96">
        <v>-2.5445801566041194E-2</v>
      </c>
      <c r="P18" s="96">
        <v>1.1736716171679728E-4</v>
      </c>
    </row>
    <row r="19" spans="1:16" x14ac:dyDescent="0.25">
      <c r="A19" s="96" t="s">
        <v>43</v>
      </c>
      <c r="B19" s="96">
        <v>3899.6577437609221</v>
      </c>
      <c r="C19" s="96">
        <v>5.2721634322307885E-2</v>
      </c>
      <c r="D19" s="96">
        <v>3.1076079896362101</v>
      </c>
      <c r="E19" s="96">
        <v>2.3949953153713506</v>
      </c>
      <c r="F19" s="96">
        <v>559.40675372322698</v>
      </c>
      <c r="G19" s="96">
        <v>46.084395785522553</v>
      </c>
      <c r="H19" s="96">
        <v>1.9543068346155044</v>
      </c>
      <c r="I19" s="96">
        <v>-0.14802096116923102</v>
      </c>
      <c r="J19" s="96">
        <v>1.1506482838913656</v>
      </c>
      <c r="K19" s="96">
        <v>-1.8884620595187429</v>
      </c>
      <c r="L19" s="96">
        <v>0.18410648325723378</v>
      </c>
      <c r="M19" s="96">
        <v>4.1445494022985869</v>
      </c>
      <c r="N19" s="96">
        <v>154.70784426310161</v>
      </c>
      <c r="O19" s="96">
        <v>-1.0537238649835929E-2</v>
      </c>
      <c r="P19" s="96">
        <v>-0.15835364002663127</v>
      </c>
    </row>
    <row r="20" spans="1:16" x14ac:dyDescent="0.25">
      <c r="A20" s="96" t="s">
        <v>44</v>
      </c>
      <c r="B20" s="96">
        <v>4013.136450648477</v>
      </c>
      <c r="C20" s="96">
        <v>-1.0829806456425155E-2</v>
      </c>
      <c r="D20" s="96">
        <v>1.6519470220685706</v>
      </c>
      <c r="E20" s="96">
        <v>2.1598985496684486</v>
      </c>
      <c r="F20" s="96">
        <v>603.1636247888282</v>
      </c>
      <c r="G20" s="96">
        <v>47.580171725331439</v>
      </c>
      <c r="H20" s="96">
        <v>1.8461928070277285</v>
      </c>
      <c r="I20" s="96">
        <v>1.8085847008112541E-2</v>
      </c>
      <c r="J20" s="96">
        <v>0.95429758710867163</v>
      </c>
      <c r="K20" s="96">
        <v>-2.3845280788773504</v>
      </c>
      <c r="L20" s="96">
        <v>0.22954419888719285</v>
      </c>
      <c r="M20" s="96">
        <v>4.0837975819225196</v>
      </c>
      <c r="N20" s="96">
        <v>167.03022767757321</v>
      </c>
      <c r="O20" s="96">
        <v>2.8147987791969732E-2</v>
      </c>
      <c r="P20" s="96">
        <v>-7.7198833568700428E-2</v>
      </c>
    </row>
    <row r="21" spans="1:16" x14ac:dyDescent="0.25">
      <c r="A21" s="96" t="s">
        <v>45</v>
      </c>
      <c r="B21" s="96">
        <v>3858.6482904620852</v>
      </c>
      <c r="C21" s="96">
        <v>1.1642502391611824E-2</v>
      </c>
      <c r="D21" s="96">
        <v>2.3576975180973032</v>
      </c>
      <c r="E21" s="96">
        <v>1.7243932640380908</v>
      </c>
      <c r="F21" s="96">
        <v>558.84298828828867</v>
      </c>
      <c r="G21" s="96">
        <v>46.695215409196777</v>
      </c>
      <c r="H21" s="96">
        <v>1.9764599629965445</v>
      </c>
      <c r="I21" s="96">
        <v>0.22708108098458579</v>
      </c>
      <c r="J21" s="96">
        <v>1.0739881372420952</v>
      </c>
      <c r="K21" s="96">
        <v>-1.4768939995322019</v>
      </c>
      <c r="L21" s="96">
        <v>0.31647081056276793</v>
      </c>
      <c r="M21" s="96">
        <v>2.8731833047621005</v>
      </c>
      <c r="N21" s="96">
        <v>165.87429923428721</v>
      </c>
      <c r="O21" s="96">
        <v>-2.2592042743096657E-2</v>
      </c>
      <c r="P21" s="96">
        <v>-0.14772017517508967</v>
      </c>
    </row>
    <row r="22" spans="1:16" x14ac:dyDescent="0.25">
      <c r="A22" s="96" t="s">
        <v>46</v>
      </c>
      <c r="B22" s="96">
        <v>4045.8564070284642</v>
      </c>
      <c r="C22" s="96">
        <v>7.5402044465298884E-2</v>
      </c>
      <c r="D22" s="96">
        <v>4.0017634613452353</v>
      </c>
      <c r="E22" s="96">
        <v>2.9861257278197986</v>
      </c>
      <c r="F22" s="96">
        <v>261.25669176762113</v>
      </c>
      <c r="G22" s="96">
        <v>43.506576222064652</v>
      </c>
      <c r="H22" s="96">
        <v>3.5392447111642857</v>
      </c>
      <c r="I22" s="96">
        <v>-0.180735965687921</v>
      </c>
      <c r="J22" s="96">
        <v>-0.81279046740526539</v>
      </c>
      <c r="K22" s="96">
        <v>-1.430260556960302</v>
      </c>
      <c r="L22" s="96">
        <v>0.85880481769281303</v>
      </c>
      <c r="M22" s="96">
        <v>3.8829710070089156</v>
      </c>
      <c r="N22" s="96">
        <v>26.32953520576644</v>
      </c>
      <c r="O22" s="96">
        <v>-9.3756250457110845E-3</v>
      </c>
      <c r="P22" s="96">
        <v>-0.15119902042182598</v>
      </c>
    </row>
    <row r="23" spans="1:16" x14ac:dyDescent="0.25">
      <c r="A23" s="96" t="s">
        <v>47</v>
      </c>
      <c r="B23" s="96">
        <v>4179.6634543738683</v>
      </c>
      <c r="C23" s="96">
        <v>5.0013164546595192E-2</v>
      </c>
      <c r="D23" s="96">
        <v>3.1178821403025414</v>
      </c>
      <c r="E23" s="96">
        <v>2.2289062264825197</v>
      </c>
      <c r="F23" s="96">
        <v>267.5230824556462</v>
      </c>
      <c r="G23" s="96">
        <v>43.43309399750423</v>
      </c>
      <c r="H23" s="96">
        <v>3.7598948788531712</v>
      </c>
      <c r="I23" s="96">
        <v>-0.23056138283009142</v>
      </c>
      <c r="J23" s="96">
        <v>-0.33379722526657912</v>
      </c>
      <c r="K23" s="96">
        <v>-2.3193993987489638</v>
      </c>
      <c r="L23" s="96">
        <v>0.87620831338654825</v>
      </c>
      <c r="M23" s="96">
        <v>4.0733403739662908</v>
      </c>
      <c r="N23" s="96">
        <v>28.29396693094769</v>
      </c>
      <c r="O23" s="96">
        <v>-2.4658773273846277E-2</v>
      </c>
      <c r="P23" s="96">
        <v>-6.9818391859101867E-2</v>
      </c>
    </row>
    <row r="24" spans="1:16" x14ac:dyDescent="0.25">
      <c r="A24" s="96" t="s">
        <v>48</v>
      </c>
      <c r="B24" s="96">
        <v>4087.5874120566632</v>
      </c>
      <c r="C24" s="96">
        <v>0.12813137212159387</v>
      </c>
      <c r="D24" s="96">
        <v>4.7961568164203827</v>
      </c>
      <c r="E24" s="96">
        <v>2.494511479604737</v>
      </c>
      <c r="F24" s="96">
        <v>246.52280255134778</v>
      </c>
      <c r="G24" s="96">
        <v>43.058405405419663</v>
      </c>
      <c r="H24" s="96">
        <v>3.9113451814878673</v>
      </c>
      <c r="I24" s="96">
        <v>-5.1718347231074477E-2</v>
      </c>
      <c r="J24" s="96">
        <v>-0.77581706228313629</v>
      </c>
      <c r="K24" s="96">
        <v>-1.4401353867039732</v>
      </c>
      <c r="L24" s="96">
        <v>1.1896349464993403</v>
      </c>
      <c r="M24" s="96">
        <v>4.4069247269022886</v>
      </c>
      <c r="N24" s="96">
        <v>27.0648124336977</v>
      </c>
      <c r="O24" s="96">
        <v>-5.1507926671873227E-4</v>
      </c>
      <c r="P24" s="96">
        <v>-9.1267586084253755E-2</v>
      </c>
    </row>
    <row r="25" spans="1:16" x14ac:dyDescent="0.25">
      <c r="A25" s="96" t="s">
        <v>49</v>
      </c>
      <c r="B25" s="96">
        <v>4081.0725977417665</v>
      </c>
      <c r="C25" s="96">
        <v>7.1275388026782183E-2</v>
      </c>
      <c r="D25" s="96">
        <v>3.6552342043636847</v>
      </c>
      <c r="E25" s="96">
        <v>1.8694331425476429</v>
      </c>
      <c r="F25" s="96">
        <v>266.05557352528109</v>
      </c>
      <c r="G25" s="96">
        <v>43.229577547500917</v>
      </c>
      <c r="H25" s="96">
        <v>4.2070944974217008</v>
      </c>
      <c r="I25" s="96">
        <v>-0.13545413587058319</v>
      </c>
      <c r="J25" s="96">
        <v>-0.372219343441965</v>
      </c>
      <c r="K25" s="96">
        <v>-1.1391456845603407</v>
      </c>
      <c r="L25" s="96">
        <v>0.96366939484059233</v>
      </c>
      <c r="M25" s="96">
        <v>3.6427940528052956</v>
      </c>
      <c r="N25" s="96">
        <v>27.883961041766689</v>
      </c>
      <c r="O25" s="96">
        <v>5.1515316618311723E-3</v>
      </c>
      <c r="P25" s="96">
        <v>-8.7324512855572647E-2</v>
      </c>
    </row>
    <row r="26" spans="1:16" x14ac:dyDescent="0.25">
      <c r="A26" s="96" t="s">
        <v>50</v>
      </c>
      <c r="B26" s="96">
        <v>4114.6749246357977</v>
      </c>
      <c r="C26" s="96">
        <v>6.4778142331999786E-2</v>
      </c>
      <c r="D26" s="96">
        <v>6.4291473129967818</v>
      </c>
      <c r="E26" s="96">
        <v>3.6872574732144781</v>
      </c>
      <c r="F26" s="96">
        <v>383.57541203918424</v>
      </c>
      <c r="G26" s="96">
        <v>52.183148376588953</v>
      </c>
      <c r="H26" s="96">
        <v>4.9255486886695543</v>
      </c>
      <c r="I26" s="96">
        <v>8.4081515453547778E-2</v>
      </c>
      <c r="J26" s="96">
        <v>0.50775279116507288</v>
      </c>
      <c r="K26" s="96">
        <v>-1.4500676657386602</v>
      </c>
      <c r="L26" s="96">
        <v>1.3852914228982882</v>
      </c>
      <c r="M26" s="96">
        <v>5.0656947916899542</v>
      </c>
      <c r="N26" s="96">
        <v>30.093893377982457</v>
      </c>
      <c r="O26" s="96">
        <v>-2.55188494140411E-2</v>
      </c>
      <c r="P26" s="96">
        <v>-7.4207301839023618E-2</v>
      </c>
    </row>
    <row r="27" spans="1:16" x14ac:dyDescent="0.25">
      <c r="A27" s="96" t="s">
        <v>51</v>
      </c>
      <c r="B27" s="96">
        <v>4212.1736531733168</v>
      </c>
      <c r="C27" s="96">
        <v>5.4513547868194907E-2</v>
      </c>
      <c r="D27" s="96">
        <v>4.8372213169957643</v>
      </c>
      <c r="E27" s="96">
        <v>3.4865696241834785</v>
      </c>
      <c r="F27" s="96">
        <v>297.42288549182194</v>
      </c>
      <c r="G27" s="96">
        <v>45.71188674001224</v>
      </c>
      <c r="H27" s="96">
        <v>4.7476358110874468</v>
      </c>
      <c r="I27" s="96">
        <v>-0.13495882147305546</v>
      </c>
      <c r="J27" s="96">
        <v>-0.35184896601243554</v>
      </c>
      <c r="K27" s="96">
        <v>-1.6231743813315562</v>
      </c>
      <c r="L27" s="96">
        <v>0.99044453550155276</v>
      </c>
      <c r="M27" s="96">
        <v>5.0086543961799173</v>
      </c>
      <c r="N27" s="96">
        <v>26.857769005864753</v>
      </c>
      <c r="O27" s="96">
        <v>-2.014205563888595E-2</v>
      </c>
      <c r="P27" s="96">
        <v>-0.10915894412067047</v>
      </c>
    </row>
    <row r="28" spans="1:16" x14ac:dyDescent="0.25">
      <c r="A28" s="96" t="s">
        <v>52</v>
      </c>
      <c r="B28" s="96">
        <v>4216.2180448756144</v>
      </c>
      <c r="C28" s="96">
        <v>6.6640657150050103E-2</v>
      </c>
      <c r="D28" s="96">
        <v>3.5826638062589442</v>
      </c>
      <c r="E28" s="96">
        <v>2.9531689129667495</v>
      </c>
      <c r="F28" s="96">
        <v>292.66322487775318</v>
      </c>
      <c r="G28" s="96">
        <v>43.294182933650937</v>
      </c>
      <c r="H28" s="96">
        <v>4.8610325769018363</v>
      </c>
      <c r="I28" s="96">
        <v>0.35748005504772074</v>
      </c>
      <c r="J28" s="96">
        <v>-0.12006787557311474</v>
      </c>
      <c r="K28" s="96">
        <v>-1.7733555599496105</v>
      </c>
      <c r="L28" s="96">
        <v>1.2812673219912341</v>
      </c>
      <c r="M28" s="96">
        <v>3.8997281870169602</v>
      </c>
      <c r="N28" s="96">
        <v>26.778538949717543</v>
      </c>
      <c r="O28" s="96">
        <v>-1.0713404449762329E-2</v>
      </c>
      <c r="P28" s="96">
        <v>-0.17217533372278801</v>
      </c>
    </row>
    <row r="29" spans="1:16" x14ac:dyDescent="0.25">
      <c r="A29" s="96" t="s">
        <v>53</v>
      </c>
      <c r="B29" s="96">
        <v>4164.1465017085393</v>
      </c>
      <c r="C29" s="96">
        <v>5.5885441524430146E-2</v>
      </c>
      <c r="D29" s="96">
        <v>5.1359394410970811</v>
      </c>
      <c r="E29" s="96">
        <v>7.5089972185363134</v>
      </c>
      <c r="F29" s="96">
        <v>270.19218858618564</v>
      </c>
      <c r="G29" s="96">
        <v>42.283213751445999</v>
      </c>
      <c r="H29" s="96">
        <v>5.5193626244402108</v>
      </c>
      <c r="I29" s="96">
        <v>-0.37903475293119021</v>
      </c>
      <c r="J29" s="96">
        <v>-0.48711223119341812</v>
      </c>
      <c r="K29" s="96">
        <v>-1.4909773653004716</v>
      </c>
      <c r="L29" s="96">
        <v>1.246811281476536</v>
      </c>
      <c r="M29" s="96">
        <v>8.5422071770555235</v>
      </c>
      <c r="N29" s="96">
        <v>37.809027744849558</v>
      </c>
      <c r="O29" s="96">
        <v>-8.6235145689701094E-3</v>
      </c>
      <c r="P29" s="96">
        <v>-0.12223923115082039</v>
      </c>
    </row>
    <row r="30" spans="1:16" x14ac:dyDescent="0.25">
      <c r="A30" s="96" t="s">
        <v>54</v>
      </c>
      <c r="B30" s="96">
        <v>4208.4589965286987</v>
      </c>
      <c r="C30" s="96">
        <v>0.17103190004143012</v>
      </c>
      <c r="D30" s="96">
        <v>18.36728875971388</v>
      </c>
      <c r="E30" s="96">
        <v>4.223086150190019</v>
      </c>
      <c r="F30" s="96">
        <v>27.744484012874111</v>
      </c>
      <c r="G30" s="96">
        <v>33.397826342881025</v>
      </c>
      <c r="H30" s="96">
        <v>5.1925861669491455</v>
      </c>
      <c r="I30" s="96">
        <v>5.6607875121803722E-2</v>
      </c>
      <c r="J30" s="96">
        <v>-1.0305615614217325</v>
      </c>
      <c r="K30" s="96">
        <v>-1.9033826561557021</v>
      </c>
      <c r="L30" s="96">
        <v>5.0214126001599491</v>
      </c>
      <c r="M30" s="96">
        <v>6.4589986194637934</v>
      </c>
      <c r="N30" s="96">
        <v>20.396915723293858</v>
      </c>
      <c r="O30" s="96">
        <v>-2.7364932915059936E-2</v>
      </c>
      <c r="P30" s="96">
        <v>-7.8425297919765727E-2</v>
      </c>
    </row>
    <row r="31" spans="1:16" x14ac:dyDescent="0.25">
      <c r="A31" s="96" t="s">
        <v>55</v>
      </c>
      <c r="B31" s="96">
        <v>4069.2114048806552</v>
      </c>
      <c r="C31" s="96">
        <v>9.1010484191916558E-3</v>
      </c>
      <c r="D31" s="96">
        <v>16.463933747760141</v>
      </c>
      <c r="E31" s="96">
        <v>3.5286986834332219</v>
      </c>
      <c r="F31" s="96">
        <v>24.154601736174357</v>
      </c>
      <c r="G31" s="96">
        <v>32.671889704866551</v>
      </c>
      <c r="H31" s="96">
        <v>4.6567646156513947</v>
      </c>
      <c r="I31" s="96">
        <v>0.45062414744111334</v>
      </c>
      <c r="J31" s="96">
        <v>-1.0206048921880364</v>
      </c>
      <c r="K31" s="96">
        <v>-2.1885201464834969</v>
      </c>
      <c r="L31" s="96">
        <v>5.274678391775165</v>
      </c>
      <c r="M31" s="96">
        <v>4.728402604969201</v>
      </c>
      <c r="N31" s="96">
        <v>18.572857383744893</v>
      </c>
      <c r="O31" s="96">
        <v>-6.75309710606872E-2</v>
      </c>
      <c r="P31" s="96">
        <v>-0.12894088837835768</v>
      </c>
    </row>
    <row r="32" spans="1:16" x14ac:dyDescent="0.25">
      <c r="A32" s="96" t="s">
        <v>56</v>
      </c>
      <c r="B32" s="96">
        <v>4079.9089973531022</v>
      </c>
      <c r="C32" s="96">
        <v>8.4495367822514364E-2</v>
      </c>
      <c r="D32" s="96">
        <v>14.943972595972138</v>
      </c>
      <c r="E32" s="96">
        <v>1.6258161727289329</v>
      </c>
      <c r="F32" s="96">
        <v>28.261016190285165</v>
      </c>
      <c r="G32" s="96">
        <v>34.390387703012557</v>
      </c>
      <c r="H32" s="96">
        <v>4.8175886952963936</v>
      </c>
      <c r="I32" s="96">
        <v>4.8046180942005925E-2</v>
      </c>
      <c r="J32" s="96">
        <v>-0.94360582707884599</v>
      </c>
      <c r="K32" s="96">
        <v>-1.6669013777439379</v>
      </c>
      <c r="L32" s="96">
        <v>4.8663678921114712</v>
      </c>
      <c r="M32" s="96">
        <v>2.5285576964671077</v>
      </c>
      <c r="N32" s="96">
        <v>15.31354322289644</v>
      </c>
      <c r="O32" s="96">
        <v>2.6390431566723296E-2</v>
      </c>
      <c r="P32" s="96">
        <v>-8.6872215216472898E-2</v>
      </c>
    </row>
    <row r="33" spans="1:16" x14ac:dyDescent="0.25">
      <c r="A33" s="96" t="s">
        <v>57</v>
      </c>
      <c r="B33" s="96">
        <v>4269.5676518562577</v>
      </c>
      <c r="C33" s="96">
        <v>0.12188928622900301</v>
      </c>
      <c r="D33" s="96">
        <v>10.882559229250072</v>
      </c>
      <c r="E33" s="96">
        <v>2.2596616778837482</v>
      </c>
      <c r="F33" s="96">
        <v>31.016072553905108</v>
      </c>
      <c r="G33" s="96">
        <v>35.845108573038239</v>
      </c>
      <c r="H33" s="96">
        <v>5.1935930545903179</v>
      </c>
      <c r="I33" s="96">
        <v>0.11337214074777299</v>
      </c>
      <c r="J33" s="96">
        <v>-1.69242389573332</v>
      </c>
      <c r="K33" s="96">
        <v>-1.4809500287257162</v>
      </c>
      <c r="L33" s="96">
        <v>4.2292489899641144</v>
      </c>
      <c r="M33" s="96">
        <v>4.0197723919771668</v>
      </c>
      <c r="N33" s="96">
        <v>15.947729334869203</v>
      </c>
      <c r="O33" s="96">
        <v>-6.5847143768396399E-2</v>
      </c>
      <c r="P33" s="96">
        <v>-1.6318153951778699E-2</v>
      </c>
    </row>
    <row r="34" spans="1:16" x14ac:dyDescent="0.25">
      <c r="A34" s="96" t="s">
        <v>58</v>
      </c>
      <c r="B34" s="96">
        <v>4164.7614915163931</v>
      </c>
      <c r="C34" s="96">
        <v>0.12827815414864077</v>
      </c>
      <c r="D34" s="96">
        <v>10.081766666826788</v>
      </c>
      <c r="E34" s="96">
        <v>2.0630871669410307</v>
      </c>
      <c r="F34" s="96">
        <v>30.681453234593491</v>
      </c>
      <c r="G34" s="96">
        <v>37.527619215970709</v>
      </c>
      <c r="H34" s="96">
        <v>4.8833931522152652</v>
      </c>
      <c r="I34" s="96">
        <v>-0.18686127214724907</v>
      </c>
      <c r="J34" s="96">
        <v>-1.3685244130709666</v>
      </c>
      <c r="K34" s="96">
        <v>-2.0162966720098598</v>
      </c>
      <c r="L34" s="96">
        <v>4.1933257033170861</v>
      </c>
      <c r="M34" s="96">
        <v>3.8115951118973501</v>
      </c>
      <c r="N34" s="96">
        <v>15.531081757636237</v>
      </c>
      <c r="O34" s="96">
        <v>-2.3403369531509361E-2</v>
      </c>
      <c r="P34" s="96">
        <v>-9.0829521330283741E-2</v>
      </c>
    </row>
    <row r="35" spans="1:16" x14ac:dyDescent="0.25">
      <c r="A35" s="96" t="s">
        <v>59</v>
      </c>
      <c r="B35" s="96">
        <v>4213.0115305669697</v>
      </c>
      <c r="C35" s="96">
        <v>2.9461026100195239E-2</v>
      </c>
      <c r="D35" s="96">
        <v>10.072191755836664</v>
      </c>
      <c r="E35" s="96">
        <v>1.8534916414421845</v>
      </c>
      <c r="F35" s="96">
        <v>36.207687408706953</v>
      </c>
      <c r="G35" s="96">
        <v>44.240025852860533</v>
      </c>
      <c r="H35" s="96">
        <v>4.0410180383850802</v>
      </c>
      <c r="I35" s="96">
        <v>0.25390536014066128</v>
      </c>
      <c r="J35" s="96">
        <v>-1.1025338509298894</v>
      </c>
      <c r="K35" s="96">
        <v>-1.8027455467236055</v>
      </c>
      <c r="L35" s="96">
        <v>3.9197011512638347</v>
      </c>
      <c r="M35" s="96">
        <v>3.7022041125004548</v>
      </c>
      <c r="N35" s="96">
        <v>15.040177758893092</v>
      </c>
      <c r="O35" s="96">
        <v>-3.2433203485610018E-2</v>
      </c>
      <c r="P35" s="96">
        <v>-0.11450332133216948</v>
      </c>
    </row>
    <row r="36" spans="1:16" x14ac:dyDescent="0.25">
      <c r="A36" s="96" t="s">
        <v>60</v>
      </c>
      <c r="B36" s="96">
        <v>4189.3708051139365</v>
      </c>
      <c r="C36" s="96">
        <v>8.6509105242195031E-2</v>
      </c>
      <c r="D36" s="96">
        <v>6.5642807848470417</v>
      </c>
      <c r="E36" s="96">
        <v>1.7540399560377706</v>
      </c>
      <c r="F36" s="96">
        <v>37.861142761308777</v>
      </c>
      <c r="G36" s="96">
        <v>46.589566037060258</v>
      </c>
      <c r="H36" s="96">
        <v>4.036238299316838</v>
      </c>
      <c r="I36" s="96">
        <v>-1.1456683467658274E-2</v>
      </c>
      <c r="J36" s="96">
        <v>-1.4295754858781051</v>
      </c>
      <c r="K36" s="96">
        <v>-1.3316082626258281</v>
      </c>
      <c r="L36" s="96">
        <v>3.5951204057292179</v>
      </c>
      <c r="M36" s="96">
        <v>2.9565902189625608</v>
      </c>
      <c r="N36" s="96">
        <v>13.590672392769088</v>
      </c>
      <c r="O36" s="96">
        <v>-2.1542541079173798E-2</v>
      </c>
      <c r="P36" s="96">
        <v>-0.10662881935089114</v>
      </c>
    </row>
    <row r="37" spans="1:16" x14ac:dyDescent="0.25">
      <c r="A37" s="96" t="s">
        <v>61</v>
      </c>
      <c r="B37" s="96">
        <v>4124.0090421770219</v>
      </c>
      <c r="C37" s="96">
        <v>8.0424995402397406E-2</v>
      </c>
      <c r="D37" s="96">
        <v>5.3533456736468255</v>
      </c>
      <c r="E37" s="96">
        <v>1.595917425719833</v>
      </c>
      <c r="F37" s="96">
        <v>40.408074087028503</v>
      </c>
      <c r="G37" s="96">
        <v>51.063234811196878</v>
      </c>
      <c r="H37" s="96">
        <v>4.9892677904320726</v>
      </c>
      <c r="I37" s="96">
        <v>-0.46348440066528451</v>
      </c>
      <c r="J37" s="96">
        <v>-1.0182605939000842</v>
      </c>
      <c r="K37" s="96">
        <v>-1.2518349146636587</v>
      </c>
      <c r="L37" s="96">
        <v>2.8979077738116081</v>
      </c>
      <c r="M37" s="96">
        <v>3.4930261578478796</v>
      </c>
      <c r="N37" s="96">
        <v>16.700253883899951</v>
      </c>
      <c r="O37" s="96">
        <v>-4.0372396398369356E-2</v>
      </c>
      <c r="P37" s="96">
        <v>-4.6298388577357623E-2</v>
      </c>
    </row>
    <row r="38" spans="1:16" x14ac:dyDescent="0.25">
      <c r="A38" s="96" t="s">
        <v>62</v>
      </c>
      <c r="B38" s="96">
        <v>4148.3254032580071</v>
      </c>
      <c r="C38" s="96">
        <v>-4.0898721863914571E-2</v>
      </c>
      <c r="D38" s="96">
        <v>5.0354860303914437</v>
      </c>
      <c r="E38" s="96">
        <v>3.7247523513193039</v>
      </c>
      <c r="F38" s="96">
        <v>213.66526925777367</v>
      </c>
      <c r="G38" s="96">
        <v>44.241939131516588</v>
      </c>
      <c r="H38" s="96">
        <v>3.649210482780183</v>
      </c>
      <c r="I38" s="96">
        <v>4.2328447082123986E-2</v>
      </c>
      <c r="J38" s="96">
        <v>-0.82816359085772173</v>
      </c>
      <c r="K38" s="96">
        <v>-0.97990142101434641</v>
      </c>
      <c r="L38" s="96">
        <v>1.863177196064616</v>
      </c>
      <c r="M38" s="96">
        <v>7.5446142079050222</v>
      </c>
      <c r="N38" s="96">
        <v>51.997443304663825</v>
      </c>
      <c r="O38" s="96">
        <v>-3.5883636630331117E-2</v>
      </c>
      <c r="P38" s="96">
        <v>-0.10061311143023967</v>
      </c>
    </row>
    <row r="39" spans="1:16" x14ac:dyDescent="0.25">
      <c r="A39" s="96" t="s">
        <v>63</v>
      </c>
      <c r="B39" s="96">
        <v>4052.022973182733</v>
      </c>
      <c r="C39" s="96">
        <v>4.7059535550052191E-2</v>
      </c>
      <c r="D39" s="96">
        <v>5.3676271712053243</v>
      </c>
      <c r="E39" s="96">
        <v>4.0570044895945268</v>
      </c>
      <c r="F39" s="96">
        <v>206.06237687666916</v>
      </c>
      <c r="G39" s="96">
        <v>44.410611683457255</v>
      </c>
      <c r="H39" s="96">
        <v>3.7738215730003102</v>
      </c>
      <c r="I39" s="96">
        <v>-0.18101624640688205</v>
      </c>
      <c r="J39" s="96">
        <v>-0.41282382386010219</v>
      </c>
      <c r="K39" s="96">
        <v>-1.9060983918417407</v>
      </c>
      <c r="L39" s="96">
        <v>2.2814839326082144</v>
      </c>
      <c r="M39" s="96">
        <v>5.4063290440643632</v>
      </c>
      <c r="N39" s="96">
        <v>45.655868253150643</v>
      </c>
      <c r="O39" s="96">
        <v>-2.7395656729306682E-2</v>
      </c>
      <c r="P39" s="96">
        <v>-3.3739444767173971E-2</v>
      </c>
    </row>
    <row r="40" spans="1:16" x14ac:dyDescent="0.25">
      <c r="A40" s="96" t="s">
        <v>64</v>
      </c>
      <c r="B40" s="96">
        <v>4116.7356390792984</v>
      </c>
      <c r="C40" s="96">
        <v>-3.3550391218802433E-2</v>
      </c>
      <c r="D40" s="96">
        <v>4.5246554635158516</v>
      </c>
      <c r="E40" s="96">
        <v>2.7483518389356378</v>
      </c>
      <c r="F40" s="96">
        <v>188.12604470925777</v>
      </c>
      <c r="G40" s="96">
        <v>45.335572528352664</v>
      </c>
      <c r="H40" s="96">
        <v>3.9605187121977536</v>
      </c>
      <c r="I40" s="96">
        <v>-0.10923752456721274</v>
      </c>
      <c r="J40" s="96">
        <v>-0.72499761931908702</v>
      </c>
      <c r="K40" s="96">
        <v>-2.0165250052645076</v>
      </c>
      <c r="L40" s="96">
        <v>1.2999802326208434</v>
      </c>
      <c r="M40" s="96">
        <v>3.7002480181759854</v>
      </c>
      <c r="N40" s="96">
        <v>41.896415050647356</v>
      </c>
      <c r="O40" s="96">
        <v>-4.6456939094628787E-2</v>
      </c>
      <c r="P40" s="96">
        <v>-0.14688074653548105</v>
      </c>
    </row>
    <row r="41" spans="1:16" x14ac:dyDescent="0.25">
      <c r="A41" s="96" t="s">
        <v>65</v>
      </c>
      <c r="B41" s="96">
        <v>4116.0938605745387</v>
      </c>
      <c r="C41" s="96">
        <v>5.9042523175714484E-2</v>
      </c>
      <c r="D41" s="96">
        <v>4.6726095366961315</v>
      </c>
      <c r="E41" s="96">
        <v>1.6704456294778194</v>
      </c>
      <c r="F41" s="96">
        <v>187.93729268590383</v>
      </c>
      <c r="G41" s="96">
        <v>40.475931105674867</v>
      </c>
      <c r="H41" s="96">
        <v>3.8403811622069681</v>
      </c>
      <c r="I41" s="96">
        <v>-0.11065931853935305</v>
      </c>
      <c r="J41" s="96">
        <v>-0.99032196994841104</v>
      </c>
      <c r="K41" s="96">
        <v>-1.1865936830337784</v>
      </c>
      <c r="L41" s="96">
        <v>2.3098366573436255</v>
      </c>
      <c r="M41" s="96">
        <v>3.017709628046263</v>
      </c>
      <c r="N41" s="96">
        <v>39.397907465683339</v>
      </c>
      <c r="O41" s="96">
        <v>-1.283443420859044E-3</v>
      </c>
      <c r="P41" s="96">
        <v>-8.5291821386330957E-2</v>
      </c>
    </row>
    <row r="42" spans="1:16" x14ac:dyDescent="0.25">
      <c r="A42" s="96" t="s">
        <v>66</v>
      </c>
      <c r="B42" s="96">
        <v>4083.2078145201172</v>
      </c>
      <c r="C42" s="96">
        <v>-1.575842407708878E-2</v>
      </c>
      <c r="D42" s="96">
        <v>4.7588511715322808</v>
      </c>
      <c r="E42" s="96">
        <v>2.1717652589355447</v>
      </c>
      <c r="F42" s="96">
        <v>120.83560919034251</v>
      </c>
      <c r="G42" s="96">
        <v>40.506386819274994</v>
      </c>
      <c r="H42" s="96">
        <v>5.0003784804982496</v>
      </c>
      <c r="I42" s="96">
        <v>-0.1450401106291557</v>
      </c>
      <c r="J42" s="96">
        <v>-0.46410137637117199</v>
      </c>
      <c r="K42" s="96">
        <v>-0.96005440505310746</v>
      </c>
      <c r="L42" s="96">
        <v>1.9457932178390915</v>
      </c>
      <c r="M42" s="96">
        <v>4.1222693337559217</v>
      </c>
      <c r="N42" s="96">
        <v>21.609183484953526</v>
      </c>
      <c r="O42" s="96">
        <v>-2.1011252474467446E-2</v>
      </c>
      <c r="P42" s="96">
        <v>-6.6962193624660521E-2</v>
      </c>
    </row>
    <row r="43" spans="1:16" x14ac:dyDescent="0.25">
      <c r="A43" s="96" t="s">
        <v>67</v>
      </c>
      <c r="B43" s="96">
        <v>4105.6272402455816</v>
      </c>
      <c r="C43" s="96">
        <v>-3.6694017774865001E-2</v>
      </c>
      <c r="D43" s="96">
        <v>7.2613935767357809</v>
      </c>
      <c r="E43" s="96">
        <v>3.1223496615599835</v>
      </c>
      <c r="F43" s="96">
        <v>116.70678589458218</v>
      </c>
      <c r="G43" s="96">
        <v>42.621292452458817</v>
      </c>
      <c r="H43" s="96">
        <v>4.3519871458030899</v>
      </c>
      <c r="I43" s="96">
        <v>-5.1777025757971717E-2</v>
      </c>
      <c r="J43" s="96">
        <v>-0.75110023628795608</v>
      </c>
      <c r="K43" s="96">
        <v>-1.1794029035070905</v>
      </c>
      <c r="L43" s="96">
        <v>2.4219048235383132</v>
      </c>
      <c r="M43" s="96">
        <v>4.5129558344559317</v>
      </c>
      <c r="N43" s="96">
        <v>18.037528912323442</v>
      </c>
      <c r="O43" s="96">
        <v>-4.2712427761644335E-2</v>
      </c>
      <c r="P43" s="96">
        <v>-0.13997932744105396</v>
      </c>
    </row>
    <row r="44" spans="1:16" x14ac:dyDescent="0.25">
      <c r="A44" s="96" t="s">
        <v>68</v>
      </c>
      <c r="B44" s="96">
        <v>4130.1920655619988</v>
      </c>
      <c r="C44" s="96">
        <v>4.0370348842474799E-2</v>
      </c>
      <c r="D44" s="96">
        <v>6.1073164692483219</v>
      </c>
      <c r="E44" s="96">
        <v>2.2594219921730119</v>
      </c>
      <c r="F44" s="96">
        <v>135.31215488170898</v>
      </c>
      <c r="G44" s="96">
        <v>44.90425616919741</v>
      </c>
      <c r="H44" s="96">
        <v>4.3251841963504774</v>
      </c>
      <c r="I44" s="96">
        <v>-0.20210383601171994</v>
      </c>
      <c r="J44" s="96">
        <v>-0.87949770998745358</v>
      </c>
      <c r="K44" s="96">
        <v>-1.3357895877017136</v>
      </c>
      <c r="L44" s="96">
        <v>2.0312389132086413</v>
      </c>
      <c r="M44" s="96">
        <v>3.6766024854765629</v>
      </c>
      <c r="N44" s="96">
        <v>19.817546810325346</v>
      </c>
      <c r="O44" s="96">
        <v>3.0105457253848743E-2</v>
      </c>
      <c r="P44" s="96">
        <v>-0.14986651802289264</v>
      </c>
    </row>
    <row r="45" spans="1:16" x14ac:dyDescent="0.25">
      <c r="A45" s="96" t="s">
        <v>69</v>
      </c>
      <c r="B45" s="96">
        <v>4072.8383831638425</v>
      </c>
      <c r="C45" s="96">
        <v>0.11075289998378399</v>
      </c>
      <c r="D45" s="96">
        <v>6.6171622897964362</v>
      </c>
      <c r="E45" s="96">
        <v>3.7920974353800796</v>
      </c>
      <c r="F45" s="96">
        <v>120.91734217188818</v>
      </c>
      <c r="G45" s="96">
        <v>43.462331792173664</v>
      </c>
      <c r="H45" s="96">
        <v>3.9951787774447785</v>
      </c>
      <c r="I45" s="96">
        <v>-0.25799944207889175</v>
      </c>
      <c r="J45" s="96">
        <v>-0.60191289633336265</v>
      </c>
      <c r="K45" s="96">
        <v>-1.4410541540725861</v>
      </c>
      <c r="L45" s="96">
        <v>2.4399304609983532</v>
      </c>
      <c r="M45" s="96">
        <v>4.7238933670379843</v>
      </c>
      <c r="N45" s="96">
        <v>18.521324822242075</v>
      </c>
      <c r="O45" s="96">
        <v>-3.4864829545968165E-3</v>
      </c>
      <c r="P45" s="96">
        <v>-8.4564015048163271E-2</v>
      </c>
    </row>
    <row r="46" spans="1:16" x14ac:dyDescent="0.25">
      <c r="A46" s="96" t="s">
        <v>70</v>
      </c>
      <c r="B46" s="96">
        <v>4290.2696085164134</v>
      </c>
      <c r="C46" s="96">
        <v>6.7780349134801091E-2</v>
      </c>
      <c r="D46" s="96">
        <v>4.5195296172395638</v>
      </c>
      <c r="E46" s="96">
        <v>1.1850979142557241</v>
      </c>
      <c r="F46" s="96">
        <v>106.94105881469378</v>
      </c>
      <c r="G46" s="96">
        <v>41.146706885495327</v>
      </c>
      <c r="H46" s="96">
        <v>4.5514210519751064</v>
      </c>
      <c r="I46" s="96">
        <v>0.10912981053073768</v>
      </c>
      <c r="J46" s="96">
        <v>-1.2561557734755271</v>
      </c>
      <c r="K46" s="96">
        <v>-1.424412185931532</v>
      </c>
      <c r="L46" s="96">
        <v>2.2445987721967344</v>
      </c>
      <c r="M46" s="96">
        <v>3.1979568554232514</v>
      </c>
      <c r="N46" s="96">
        <v>18.617081348693393</v>
      </c>
      <c r="O46" s="96">
        <v>-1.5682836398875903E-2</v>
      </c>
      <c r="P46" s="96">
        <v>-9.6997909968997861E-2</v>
      </c>
    </row>
    <row r="47" spans="1:16" x14ac:dyDescent="0.25">
      <c r="A47" s="96" t="s">
        <v>71</v>
      </c>
      <c r="B47" s="96">
        <v>4148.85097719653</v>
      </c>
      <c r="C47" s="96">
        <v>0.14450273495213459</v>
      </c>
      <c r="D47" s="96">
        <v>4.6245773081849055</v>
      </c>
      <c r="E47" s="96">
        <v>2.3123701749882568</v>
      </c>
      <c r="F47" s="96">
        <v>104.13857910498743</v>
      </c>
      <c r="G47" s="96">
        <v>45.885720423098221</v>
      </c>
      <c r="H47" s="96">
        <v>4.477005055042885</v>
      </c>
      <c r="I47" s="96">
        <v>-0.34092302300818306</v>
      </c>
      <c r="J47" s="96">
        <v>-0.86255684829831147</v>
      </c>
      <c r="K47" s="96">
        <v>-1.725784896306934</v>
      </c>
      <c r="L47" s="96">
        <v>2.049027603979015</v>
      </c>
      <c r="M47" s="96">
        <v>3.302395418877432</v>
      </c>
      <c r="N47" s="96">
        <v>18.112586088497302</v>
      </c>
      <c r="O47" s="96">
        <v>-2.5488299591814281E-2</v>
      </c>
      <c r="P47" s="96">
        <v>-0.13432470174430164</v>
      </c>
    </row>
    <row r="48" spans="1:16" x14ac:dyDescent="0.25">
      <c r="A48" s="96" t="s">
        <v>72</v>
      </c>
      <c r="B48" s="96">
        <v>4112.9697036604321</v>
      </c>
      <c r="C48" s="96">
        <v>9.1836640320527158E-2</v>
      </c>
      <c r="D48" s="96">
        <v>8.5892825595795372</v>
      </c>
      <c r="E48" s="96">
        <v>4.1912058662787288</v>
      </c>
      <c r="F48" s="96">
        <v>83.608497401651192</v>
      </c>
      <c r="G48" s="96">
        <v>35.534420676546013</v>
      </c>
      <c r="H48" s="96">
        <v>4.8032579732387681</v>
      </c>
      <c r="I48" s="96">
        <v>-0.10850145543667238</v>
      </c>
      <c r="J48" s="96">
        <v>-0.86178687324984116</v>
      </c>
      <c r="K48" s="96">
        <v>-1.7695739904374508</v>
      </c>
      <c r="L48" s="96">
        <v>3.3817840091603224</v>
      </c>
      <c r="M48" s="96">
        <v>7.3776720598950849</v>
      </c>
      <c r="N48" s="96">
        <v>24.984506898549512</v>
      </c>
      <c r="O48" s="96">
        <v>-2.118515118441594E-2</v>
      </c>
      <c r="P48" s="96">
        <v>-2.1170741035786689E-2</v>
      </c>
    </row>
    <row r="49" spans="1:16" x14ac:dyDescent="0.25">
      <c r="A49" s="96" t="s">
        <v>73</v>
      </c>
      <c r="B49" s="96">
        <v>4134.2485484639283</v>
      </c>
      <c r="C49" s="96">
        <v>8.9556462783675309E-2</v>
      </c>
      <c r="D49" s="96">
        <v>7.652255868603409</v>
      </c>
      <c r="E49" s="96">
        <v>0.9550412883758429</v>
      </c>
      <c r="F49" s="96">
        <v>93.705585334199469</v>
      </c>
      <c r="G49" s="96">
        <v>36.729344045815992</v>
      </c>
      <c r="H49" s="96">
        <v>5.4530948814705162</v>
      </c>
      <c r="I49" s="96">
        <v>-7.2401839248211267E-2</v>
      </c>
      <c r="J49" s="96">
        <v>-1.2222522321412852</v>
      </c>
      <c r="K49" s="96">
        <v>-2.0416815927245238</v>
      </c>
      <c r="L49" s="96">
        <v>3.6522819290821453</v>
      </c>
      <c r="M49" s="96">
        <v>2.1488386804159623</v>
      </c>
      <c r="N49" s="96">
        <v>17.686887169573751</v>
      </c>
      <c r="O49" s="96">
        <v>2.6352501258250218E-3</v>
      </c>
      <c r="P49" s="96">
        <v>-6.1115767916636601E-2</v>
      </c>
    </row>
    <row r="50" spans="1:16" x14ac:dyDescent="0.25">
      <c r="A50" s="96" t="s">
        <v>74</v>
      </c>
      <c r="B50" s="96">
        <v>3947.1865294382656</v>
      </c>
      <c r="C50" s="96">
        <v>2.2154133999272671E-2</v>
      </c>
      <c r="D50" s="96">
        <v>4.0948086733874032</v>
      </c>
      <c r="E50" s="96">
        <v>6.6065801960863695</v>
      </c>
      <c r="F50" s="96">
        <v>587.62610673182678</v>
      </c>
      <c r="G50" s="96">
        <v>51.187543785366408</v>
      </c>
      <c r="H50" s="96">
        <v>1.7650432479591174</v>
      </c>
      <c r="I50" s="96">
        <v>-0.27368880373025545</v>
      </c>
      <c r="J50" s="96">
        <v>1.7319686564683139</v>
      </c>
      <c r="K50" s="96">
        <v>-1.2702556140378507</v>
      </c>
      <c r="L50" s="96">
        <v>0.43524514896749733</v>
      </c>
      <c r="M50" s="96">
        <v>10.451780660796455</v>
      </c>
      <c r="N50" s="96">
        <v>166.66496493149489</v>
      </c>
      <c r="O50" s="96">
        <v>2.2272832559971194E-2</v>
      </c>
      <c r="P50" s="96">
        <v>-0.10754202039171626</v>
      </c>
    </row>
    <row r="51" spans="1:16" x14ac:dyDescent="0.25">
      <c r="A51" s="96" t="s">
        <v>75</v>
      </c>
      <c r="B51" s="96">
        <v>3975.1163497140378</v>
      </c>
      <c r="C51" s="96">
        <v>-8.9278768621480781E-3</v>
      </c>
      <c r="D51" s="96">
        <v>2.5729649860909558</v>
      </c>
      <c r="E51" s="96">
        <v>2.175382951899421</v>
      </c>
      <c r="F51" s="96">
        <v>541.12634365694771</v>
      </c>
      <c r="G51" s="96">
        <v>50.819664060572727</v>
      </c>
      <c r="H51" s="96">
        <v>1.5557235170069843</v>
      </c>
      <c r="I51" s="96">
        <v>-0.4209294524943416</v>
      </c>
      <c r="J51" s="96">
        <v>0.53851220221928942</v>
      </c>
      <c r="K51" s="96">
        <v>-2.2968150699211929</v>
      </c>
      <c r="L51" s="96">
        <v>-2.9621678273028199E-2</v>
      </c>
      <c r="M51" s="96">
        <v>3.5654270999660573</v>
      </c>
      <c r="N51" s="96">
        <v>132.40607931690158</v>
      </c>
      <c r="O51" s="96">
        <v>4.1517212467849247E-3</v>
      </c>
      <c r="P51" s="96">
        <v>-6.9551033645669849E-2</v>
      </c>
    </row>
    <row r="52" spans="1:16" x14ac:dyDescent="0.25">
      <c r="A52" s="96" t="s">
        <v>76</v>
      </c>
      <c r="B52" s="96">
        <v>3890.4990720486503</v>
      </c>
      <c r="C52" s="96">
        <v>2.107340714696939E-2</v>
      </c>
      <c r="D52" s="96">
        <v>2.9676336487350028</v>
      </c>
      <c r="E52" s="96">
        <v>2.9363107362915279</v>
      </c>
      <c r="F52" s="96">
        <v>505.46415011309335</v>
      </c>
      <c r="G52" s="96">
        <v>51.196087440177187</v>
      </c>
      <c r="H52" s="96">
        <v>1.7452281180486851</v>
      </c>
      <c r="I52" s="96">
        <v>0.25314941242281624</v>
      </c>
      <c r="J52" s="96">
        <v>1.2909613100422845</v>
      </c>
      <c r="K52" s="96">
        <v>-1.5374051894911198</v>
      </c>
      <c r="L52" s="96">
        <v>0.72039417405920003</v>
      </c>
      <c r="M52" s="96">
        <v>4.5346179759369853</v>
      </c>
      <c r="N52" s="96">
        <v>118.51339805397446</v>
      </c>
      <c r="O52" s="96">
        <v>-4.9733938772885365E-2</v>
      </c>
      <c r="P52" s="96">
        <v>-0.12443061241959318</v>
      </c>
    </row>
    <row r="53" spans="1:16" x14ac:dyDescent="0.25">
      <c r="A53" s="96" t="s">
        <v>77</v>
      </c>
      <c r="B53" s="96">
        <v>4066.2841780111144</v>
      </c>
      <c r="C53" s="96">
        <v>-5.7679771758727724E-2</v>
      </c>
      <c r="D53" s="96">
        <v>3.4896632554705955</v>
      </c>
      <c r="E53" s="96">
        <v>3.1192161108403678</v>
      </c>
      <c r="F53" s="96">
        <v>534.03845561938624</v>
      </c>
      <c r="G53" s="96">
        <v>53.217918222752267</v>
      </c>
      <c r="H53" s="96">
        <v>2.2111896553780239</v>
      </c>
      <c r="I53" s="96">
        <v>-0.31911890669669946</v>
      </c>
      <c r="J53" s="96">
        <v>0.67187191964484316</v>
      </c>
      <c r="K53" s="96">
        <v>-1.6122613080136343</v>
      </c>
      <c r="L53" s="96">
        <v>0.46121696173219207</v>
      </c>
      <c r="M53" s="96">
        <v>3.7691583562468858</v>
      </c>
      <c r="N53" s="96">
        <v>138.97223458685519</v>
      </c>
      <c r="O53" s="96">
        <v>-5.2569852091115766E-3</v>
      </c>
      <c r="P53" s="96">
        <v>-0.10337013836193873</v>
      </c>
    </row>
    <row r="54" spans="1:16" x14ac:dyDescent="0.25">
      <c r="A54" s="96" t="s">
        <v>78</v>
      </c>
      <c r="B54" s="96">
        <v>4077.1025420969163</v>
      </c>
      <c r="C54" s="96">
        <v>3.1636633118624545E-2</v>
      </c>
      <c r="D54" s="96">
        <v>2.1604017591979292</v>
      </c>
      <c r="E54" s="96">
        <v>1.6915252518767185</v>
      </c>
      <c r="F54" s="96">
        <v>275.00370722266592</v>
      </c>
      <c r="G54" s="96">
        <v>49.511661634185266</v>
      </c>
      <c r="H54" s="96">
        <v>3.5087821696106136</v>
      </c>
      <c r="I54" s="96">
        <v>2.5013775885210726E-2</v>
      </c>
      <c r="J54" s="96">
        <v>0.18341402198131679</v>
      </c>
      <c r="K54" s="96">
        <v>-1.7612151200522776</v>
      </c>
      <c r="L54" s="96">
        <v>0.20955280350177613</v>
      </c>
      <c r="M54" s="96">
        <v>3.262025117379332</v>
      </c>
      <c r="N54" s="96">
        <v>29.064454898254066</v>
      </c>
      <c r="O54" s="96">
        <v>-3.9964794245933057E-2</v>
      </c>
      <c r="P54" s="96">
        <v>-9.2826835527444126E-2</v>
      </c>
    </row>
    <row r="55" spans="1:16" x14ac:dyDescent="0.25">
      <c r="A55" s="96" t="s">
        <v>79</v>
      </c>
      <c r="B55" s="96">
        <v>3942.009310958304</v>
      </c>
      <c r="C55" s="96">
        <v>3.7504024994565094E-2</v>
      </c>
      <c r="D55" s="96">
        <v>2.7373953156587807</v>
      </c>
      <c r="E55" s="96">
        <v>2.0725778824384835</v>
      </c>
      <c r="F55" s="96">
        <v>277.94551516208486</v>
      </c>
      <c r="G55" s="96">
        <v>48.306019174852416</v>
      </c>
      <c r="H55" s="96">
        <v>3.1521382130884632</v>
      </c>
      <c r="I55" s="96">
        <v>-0.3114580650707337</v>
      </c>
      <c r="J55" s="96">
        <v>0.41825038571904161</v>
      </c>
      <c r="K55" s="96">
        <v>-1.9912292606122191</v>
      </c>
      <c r="L55" s="96">
        <v>0.45769761282852495</v>
      </c>
      <c r="M55" s="96">
        <v>3.7020663074225557</v>
      </c>
      <c r="N55" s="96">
        <v>27.932851280060618</v>
      </c>
      <c r="O55" s="96">
        <v>-3.886786720881677E-2</v>
      </c>
      <c r="P55" s="96">
        <v>-0.12393885317348678</v>
      </c>
    </row>
    <row r="56" spans="1:16" x14ac:dyDescent="0.25">
      <c r="A56" s="96" t="s">
        <v>80</v>
      </c>
      <c r="B56" s="96">
        <v>4090.438853602062</v>
      </c>
      <c r="C56" s="96">
        <v>8.2398323272954849E-2</v>
      </c>
      <c r="D56" s="96">
        <v>4.0565933882660454</v>
      </c>
      <c r="E56" s="96">
        <v>2.6135309901975727</v>
      </c>
      <c r="F56" s="96">
        <v>265.09543782797215</v>
      </c>
      <c r="G56" s="96">
        <v>43.520491827609455</v>
      </c>
      <c r="H56" s="96">
        <v>3.8543736239915254</v>
      </c>
      <c r="I56" s="96">
        <v>-0.38903297214803384</v>
      </c>
      <c r="J56" s="96">
        <v>0.27812465990006108</v>
      </c>
      <c r="K56" s="96">
        <v>-1.2951037096260094</v>
      </c>
      <c r="L56" s="96">
        <v>0.77772253112404066</v>
      </c>
      <c r="M56" s="96">
        <v>4.2473345811920424</v>
      </c>
      <c r="N56" s="96">
        <v>29.747664970325985</v>
      </c>
      <c r="O56" s="96">
        <v>3.1329207628339973E-3</v>
      </c>
      <c r="P56" s="96">
        <v>-0.10888623102743922</v>
      </c>
    </row>
    <row r="57" spans="1:16" x14ac:dyDescent="0.25">
      <c r="A57" s="96" t="s">
        <v>81</v>
      </c>
      <c r="B57" s="96">
        <v>3988.9387098223579</v>
      </c>
      <c r="C57" s="96">
        <v>5.8136611811059377E-2</v>
      </c>
      <c r="D57" s="96">
        <v>4.8629198556171414</v>
      </c>
      <c r="E57" s="96">
        <v>3.1256189696307812</v>
      </c>
      <c r="F57" s="96">
        <v>288.22464754819356</v>
      </c>
      <c r="G57" s="96">
        <v>51.178523358695585</v>
      </c>
      <c r="H57" s="96">
        <v>3.464630276496687</v>
      </c>
      <c r="I57" s="96">
        <v>-0.23625780132875418</v>
      </c>
      <c r="J57" s="96">
        <v>5.5439615039107555E-2</v>
      </c>
      <c r="K57" s="96">
        <v>-1.6535820934059724</v>
      </c>
      <c r="L57" s="96">
        <v>0.43278478486547017</v>
      </c>
      <c r="M57" s="96">
        <v>4.7273209451484135</v>
      </c>
      <c r="N57" s="96">
        <v>28.649801005495135</v>
      </c>
      <c r="O57" s="96">
        <v>-6.3846967531046E-3</v>
      </c>
      <c r="P57" s="96">
        <v>-0.13120161508281311</v>
      </c>
    </row>
    <row r="58" spans="1:16" x14ac:dyDescent="0.25">
      <c r="A58" s="96" t="s">
        <v>82</v>
      </c>
      <c r="B58" s="96">
        <v>4087.07663566988</v>
      </c>
      <c r="C58" s="96">
        <v>8.242541173237368E-2</v>
      </c>
      <c r="D58" s="96">
        <v>8.2625812301347263</v>
      </c>
      <c r="E58" s="96">
        <v>9.7692884010661203</v>
      </c>
      <c r="F58" s="96">
        <v>232.58986240072031</v>
      </c>
      <c r="G58" s="96">
        <v>43.631184252045962</v>
      </c>
      <c r="H58" s="96">
        <v>4.4520213013209284</v>
      </c>
      <c r="I58" s="96">
        <v>-2.5752927206374461E-2</v>
      </c>
      <c r="J58" s="96">
        <v>0.10685527351095343</v>
      </c>
      <c r="K58" s="96">
        <v>-1.6276639802048039</v>
      </c>
      <c r="L58" s="96">
        <v>1.0748829928406816</v>
      </c>
      <c r="M58" s="96">
        <v>12.398038133734779</v>
      </c>
      <c r="N58" s="96">
        <v>35.91757847657825</v>
      </c>
      <c r="O58" s="96">
        <v>-4.3390354691857813E-2</v>
      </c>
      <c r="P58" s="96">
        <v>-0.13101795926202858</v>
      </c>
    </row>
    <row r="59" spans="1:16" x14ac:dyDescent="0.25">
      <c r="A59" s="96" t="s">
        <v>83</v>
      </c>
      <c r="B59" s="96">
        <v>4122.9492485444271</v>
      </c>
      <c r="C59" s="96">
        <v>7.5840736166166753E-2</v>
      </c>
      <c r="D59" s="96">
        <v>3.8186378357511752</v>
      </c>
      <c r="E59" s="96">
        <v>2.6828079879018691</v>
      </c>
      <c r="F59" s="96">
        <v>254.92224441210644</v>
      </c>
      <c r="G59" s="96">
        <v>45.900222749169146</v>
      </c>
      <c r="H59" s="96">
        <v>3.725132733228004</v>
      </c>
      <c r="I59" s="96">
        <v>0.21321429559842089</v>
      </c>
      <c r="J59" s="96">
        <v>-0.42694261904611991</v>
      </c>
      <c r="K59" s="96">
        <v>-1.3461665693796443</v>
      </c>
      <c r="L59" s="96">
        <v>0.70854032196734174</v>
      </c>
      <c r="M59" s="96">
        <v>3.5711812612151546</v>
      </c>
      <c r="N59" s="96">
        <v>23.852690750990163</v>
      </c>
      <c r="O59" s="96">
        <v>-2.0837165595156103E-3</v>
      </c>
      <c r="P59" s="96">
        <v>-0.11314131594556716</v>
      </c>
    </row>
    <row r="60" spans="1:16" x14ac:dyDescent="0.25">
      <c r="A60" s="96" t="s">
        <v>84</v>
      </c>
      <c r="B60" s="96">
        <v>4042.3079029358823</v>
      </c>
      <c r="C60" s="96">
        <v>1.4805357303959503E-2</v>
      </c>
      <c r="D60" s="96">
        <v>2.6658788867714254</v>
      </c>
      <c r="E60" s="96">
        <v>2.2933340098762529</v>
      </c>
      <c r="F60" s="96">
        <v>252.70340221517566</v>
      </c>
      <c r="G60" s="96">
        <v>45.678991747155649</v>
      </c>
      <c r="H60" s="96">
        <v>4.0253611673617735</v>
      </c>
      <c r="I60" s="96">
        <v>-0.2626596948743235</v>
      </c>
      <c r="J60" s="96">
        <v>-1.3496723311571821E-2</v>
      </c>
      <c r="K60" s="96">
        <v>-2.1998586999436496</v>
      </c>
      <c r="L60" s="96">
        <v>0.69513167729066705</v>
      </c>
      <c r="M60" s="96">
        <v>3.2585321887652232</v>
      </c>
      <c r="N60" s="96">
        <v>23.527075069991415</v>
      </c>
      <c r="O60" s="96">
        <v>-1.5116964692317833E-2</v>
      </c>
      <c r="P60" s="96">
        <v>-0.16687938203043082</v>
      </c>
    </row>
    <row r="61" spans="1:16" x14ac:dyDescent="0.25">
      <c r="A61" s="96" t="s">
        <v>85</v>
      </c>
      <c r="B61" s="96">
        <v>4121.4725646811166</v>
      </c>
      <c r="C61" s="96">
        <v>0.1337559682370717</v>
      </c>
      <c r="D61" s="96">
        <v>6.6688867057134189</v>
      </c>
      <c r="E61" s="96">
        <v>7.6829719650508395</v>
      </c>
      <c r="F61" s="96">
        <v>229.59301679359177</v>
      </c>
      <c r="G61" s="96">
        <v>45.414057689731898</v>
      </c>
      <c r="H61" s="96">
        <v>4.417732859617062</v>
      </c>
      <c r="I61" s="96">
        <v>-0.18717826296104556</v>
      </c>
      <c r="J61" s="96">
        <v>-8.5156121667486762E-2</v>
      </c>
      <c r="K61" s="96">
        <v>-1.114562785754172</v>
      </c>
      <c r="L61" s="96">
        <v>1.261518819362242</v>
      </c>
      <c r="M61" s="96">
        <v>10.785242862959787</v>
      </c>
      <c r="N61" s="96">
        <v>31.13140733787062</v>
      </c>
      <c r="O61" s="96">
        <v>1.8586884080380134E-3</v>
      </c>
      <c r="P61" s="96">
        <v>-0.17208320049835973</v>
      </c>
    </row>
    <row r="62" spans="1:16" x14ac:dyDescent="0.25">
      <c r="A62" s="96" t="s">
        <v>86</v>
      </c>
      <c r="B62" s="96">
        <v>4182.9401391458423</v>
      </c>
      <c r="C62" s="96">
        <v>8.9308920586421411E-2</v>
      </c>
      <c r="D62" s="96">
        <v>5.0037218077328198</v>
      </c>
      <c r="E62" s="96">
        <v>2.4593272857206103</v>
      </c>
      <c r="F62" s="96">
        <v>192.11701325859613</v>
      </c>
      <c r="G62" s="96">
        <v>46.695031656762815</v>
      </c>
      <c r="H62" s="96">
        <v>3.4642737690546168</v>
      </c>
      <c r="I62" s="96">
        <v>-1.2260142019904588E-2</v>
      </c>
      <c r="J62" s="96">
        <v>-1.1269801394181009</v>
      </c>
      <c r="K62" s="96">
        <v>-1.4279071786082245</v>
      </c>
      <c r="L62" s="96">
        <v>1.7463996701312292</v>
      </c>
      <c r="M62" s="96">
        <v>3.6979531011917062</v>
      </c>
      <c r="N62" s="96">
        <v>34.921761748269567</v>
      </c>
      <c r="O62" s="96">
        <v>-2.9022120985814574E-2</v>
      </c>
      <c r="P62" s="96">
        <v>-9.1699595479495855E-2</v>
      </c>
    </row>
    <row r="63" spans="1:16" x14ac:dyDescent="0.25">
      <c r="A63" s="96" t="s">
        <v>87</v>
      </c>
      <c r="B63" s="96">
        <v>4090.3298490252073</v>
      </c>
      <c r="C63" s="96">
        <v>3.8438162980911302E-2</v>
      </c>
      <c r="D63" s="96">
        <v>4.0574415861965845</v>
      </c>
      <c r="E63" s="96">
        <v>1.990722246469985</v>
      </c>
      <c r="F63" s="96">
        <v>187.98927139271788</v>
      </c>
      <c r="G63" s="96">
        <v>44.345118276385861</v>
      </c>
      <c r="H63" s="96">
        <v>3.1681714917846739</v>
      </c>
      <c r="I63" s="96">
        <v>-0.20887408190516357</v>
      </c>
      <c r="J63" s="96">
        <v>-0.83537271917746547</v>
      </c>
      <c r="K63" s="96">
        <v>-1.3595752790141784</v>
      </c>
      <c r="L63" s="96">
        <v>1.6103913490913437</v>
      </c>
      <c r="M63" s="96">
        <v>3.1629789530629964</v>
      </c>
      <c r="N63" s="96">
        <v>34.74007767332921</v>
      </c>
      <c r="O63" s="96">
        <v>-4.7975493419893413E-2</v>
      </c>
      <c r="P63" s="96">
        <v>-8.5082822016798926E-2</v>
      </c>
    </row>
    <row r="64" spans="1:16" x14ac:dyDescent="0.25">
      <c r="A64" s="96" t="s">
        <v>88</v>
      </c>
      <c r="B64" s="96">
        <v>4163.0666863302558</v>
      </c>
      <c r="C64" s="96">
        <v>4.5751363408725092E-2</v>
      </c>
      <c r="D64" s="96">
        <v>3.1706561718264528</v>
      </c>
      <c r="E64" s="96">
        <v>1.388845761236704</v>
      </c>
      <c r="F64" s="96">
        <v>195.86878503936401</v>
      </c>
      <c r="G64" s="96">
        <v>45.592754520507405</v>
      </c>
      <c r="H64" s="96">
        <v>2.8353285291368429</v>
      </c>
      <c r="I64" s="96">
        <v>4.93675421463712E-2</v>
      </c>
      <c r="J64" s="96">
        <v>-0.84367657337108048</v>
      </c>
      <c r="K64" s="96">
        <v>-1.8077431729212419</v>
      </c>
      <c r="L64" s="96">
        <v>1.5784915798758601</v>
      </c>
      <c r="M64" s="96">
        <v>2.2881723432753822</v>
      </c>
      <c r="N64" s="96">
        <v>37.532123852649825</v>
      </c>
      <c r="O64" s="96">
        <v>4.1315253262297905E-4</v>
      </c>
      <c r="P64" s="96">
        <v>-9.4391507792823903E-2</v>
      </c>
    </row>
    <row r="65" spans="1:16" x14ac:dyDescent="0.25">
      <c r="A65" s="96" t="s">
        <v>89</v>
      </c>
      <c r="B65" s="96">
        <v>4133.906911017204</v>
      </c>
      <c r="C65" s="96">
        <v>-2.0520668035452164E-2</v>
      </c>
      <c r="D65" s="96">
        <v>3.9860869160466552</v>
      </c>
      <c r="E65" s="96">
        <v>2.8933191933006666</v>
      </c>
      <c r="F65" s="96">
        <v>193.40416567651368</v>
      </c>
      <c r="G65" s="96">
        <v>43.295616435801399</v>
      </c>
      <c r="H65" s="96">
        <v>3.0899022329531278</v>
      </c>
      <c r="I65" s="96">
        <v>0.21540247937355425</v>
      </c>
      <c r="J65" s="96">
        <v>-1.0671013710024326</v>
      </c>
      <c r="K65" s="96">
        <v>-1.6452397336597542</v>
      </c>
      <c r="L65" s="96">
        <v>1.6862669839421216</v>
      </c>
      <c r="M65" s="96">
        <v>3.6444324638650114</v>
      </c>
      <c r="N65" s="96">
        <v>37.674311389559684</v>
      </c>
      <c r="O65" s="96">
        <v>-4.7936391483770172E-2</v>
      </c>
      <c r="P65" s="96">
        <v>-7.763992607230473E-2</v>
      </c>
    </row>
    <row r="66" spans="1:16" x14ac:dyDescent="0.25">
      <c r="A66" s="96" t="s">
        <v>90</v>
      </c>
      <c r="B66" s="96">
        <v>4105.3298730821907</v>
      </c>
      <c r="C66" s="96">
        <v>2.4462178096901266E-2</v>
      </c>
      <c r="D66" s="96">
        <v>8.9212504920695874</v>
      </c>
      <c r="E66" s="96">
        <v>10.361384919466911</v>
      </c>
      <c r="F66" s="96">
        <v>135.58898718731891</v>
      </c>
      <c r="G66" s="96">
        <v>49.918458089794385</v>
      </c>
      <c r="H66" s="96">
        <v>5.6471545505996659</v>
      </c>
      <c r="I66" s="96">
        <v>-0.18964956138963826</v>
      </c>
      <c r="J66" s="96">
        <v>-0.16402248604059447</v>
      </c>
      <c r="K66" s="96">
        <v>-0.59468219349284657</v>
      </c>
      <c r="L66" s="96">
        <v>2.7649850904671744</v>
      </c>
      <c r="M66" s="96">
        <v>15.34803539615436</v>
      </c>
      <c r="N66" s="96">
        <v>42.388918819971302</v>
      </c>
      <c r="O66" s="96">
        <v>3.149080791191327E-2</v>
      </c>
      <c r="P66" s="96">
        <v>-3.0667956673260166E-2</v>
      </c>
    </row>
    <row r="67" spans="1:16" x14ac:dyDescent="0.25">
      <c r="A67" s="96" t="s">
        <v>91</v>
      </c>
      <c r="B67" s="96">
        <v>4215.0024421410444</v>
      </c>
      <c r="C67" s="96">
        <v>5.992739011158283E-2</v>
      </c>
      <c r="D67" s="96">
        <v>6.0772415206708388</v>
      </c>
      <c r="E67" s="96">
        <v>2.1741250988562144</v>
      </c>
      <c r="F67" s="96">
        <v>109.71192178633328</v>
      </c>
      <c r="G67" s="96">
        <v>43.628906559983882</v>
      </c>
      <c r="H67" s="96">
        <v>4.1995933987636382</v>
      </c>
      <c r="I67" s="96">
        <v>2.4978058427330335E-2</v>
      </c>
      <c r="J67" s="96">
        <v>-1.0837280473689948</v>
      </c>
      <c r="K67" s="96">
        <v>-1.8173195016720489</v>
      </c>
      <c r="L67" s="96">
        <v>2.5478784781085979</v>
      </c>
      <c r="M67" s="96">
        <v>3.1419987968165937</v>
      </c>
      <c r="N67" s="96">
        <v>18.213870224442928</v>
      </c>
      <c r="O67" s="96">
        <v>7.6867122187922474E-3</v>
      </c>
      <c r="P67" s="96">
        <v>-0.10287882655418935</v>
      </c>
    </row>
    <row r="68" spans="1:16" x14ac:dyDescent="0.25">
      <c r="A68" s="96" t="s">
        <v>92</v>
      </c>
      <c r="B68" s="96">
        <v>4249.2615107021156</v>
      </c>
      <c r="C68" s="96">
        <v>7.1241108839010473E-3</v>
      </c>
      <c r="D68" s="96">
        <v>4.8996880293143183</v>
      </c>
      <c r="E68" s="96">
        <v>2.866899723506235</v>
      </c>
      <c r="F68" s="96">
        <v>128.32641963674669</v>
      </c>
      <c r="G68" s="96">
        <v>47.197779594805858</v>
      </c>
      <c r="H68" s="96">
        <v>4.341649882217129</v>
      </c>
      <c r="I68" s="96">
        <v>-0.23827258743798255</v>
      </c>
      <c r="J68" s="96">
        <v>-0.69848558674066752</v>
      </c>
      <c r="K68" s="96">
        <v>-1.6573556566637822</v>
      </c>
      <c r="L68" s="96">
        <v>2.0585704790430355</v>
      </c>
      <c r="M68" s="96">
        <v>3.3301502061760182</v>
      </c>
      <c r="N68" s="96">
        <v>20.153579244682334</v>
      </c>
      <c r="O68" s="96">
        <v>-1.4014439503929962E-2</v>
      </c>
      <c r="P68" s="96">
        <v>-0.13857448392711899</v>
      </c>
    </row>
    <row r="69" spans="1:16" x14ac:dyDescent="0.25">
      <c r="A69" s="96" t="s">
        <v>93</v>
      </c>
      <c r="B69" s="96">
        <v>4150.9118541337857</v>
      </c>
      <c r="C69" s="96">
        <v>1.8699825010508729E-2</v>
      </c>
      <c r="D69" s="96">
        <v>4.9626824287935669</v>
      </c>
      <c r="E69" s="96">
        <v>2.8982807544596589</v>
      </c>
      <c r="F69" s="96">
        <v>120.36603239599981</v>
      </c>
      <c r="G69" s="96">
        <v>45.475039627296127</v>
      </c>
      <c r="H69" s="96">
        <v>4.568934936271325</v>
      </c>
      <c r="I69" s="96">
        <v>-0.15750370469160155</v>
      </c>
      <c r="J69" s="96">
        <v>-0.78286362239050156</v>
      </c>
      <c r="K69" s="96">
        <v>-2.2621172093683715</v>
      </c>
      <c r="L69" s="96">
        <v>1.7712510587193731</v>
      </c>
      <c r="M69" s="96">
        <v>4.0761303833554212</v>
      </c>
      <c r="N69" s="96">
        <v>20.279366238985691</v>
      </c>
      <c r="O69" s="96">
        <v>-2.6910346970045608E-2</v>
      </c>
      <c r="P69" s="96">
        <v>-0.10317627731954424</v>
      </c>
    </row>
    <row r="70" spans="1:16" x14ac:dyDescent="0.25">
      <c r="A70" s="96" t="s">
        <v>94</v>
      </c>
      <c r="B70" s="96">
        <v>4213.4837299374658</v>
      </c>
      <c r="C70" s="96">
        <v>2.8646227557241114E-2</v>
      </c>
      <c r="D70" s="96">
        <v>4.5800469097833156</v>
      </c>
      <c r="E70" s="96">
        <v>2.2201351409191004</v>
      </c>
      <c r="F70" s="96">
        <v>103.46715614101569</v>
      </c>
      <c r="G70" s="96">
        <v>53.228068425885532</v>
      </c>
      <c r="H70" s="96">
        <v>4.087341750700344</v>
      </c>
      <c r="I70" s="96">
        <v>-0.12734310577300173</v>
      </c>
      <c r="J70" s="96">
        <v>-0.944777245279112</v>
      </c>
      <c r="K70" s="96">
        <v>-1.3403067338359744</v>
      </c>
      <c r="L70" s="96">
        <v>1.73805547138672</v>
      </c>
      <c r="M70" s="96">
        <v>3.7953114645311938</v>
      </c>
      <c r="N70" s="96">
        <v>18.180666709586024</v>
      </c>
      <c r="O70" s="96">
        <v>4.9166871061232624E-3</v>
      </c>
      <c r="P70" s="96">
        <v>-3.0210269841589532E-2</v>
      </c>
    </row>
    <row r="71" spans="1:16" x14ac:dyDescent="0.25">
      <c r="A71" s="96" t="s">
        <v>95</v>
      </c>
      <c r="B71" s="96">
        <v>4171.8805479918437</v>
      </c>
      <c r="C71" s="96">
        <v>4.7130450512267476E-2</v>
      </c>
      <c r="D71" s="96">
        <v>3.511010154957003</v>
      </c>
      <c r="E71" s="96">
        <v>2.7532024191647904</v>
      </c>
      <c r="F71" s="96">
        <v>129.68016788278962</v>
      </c>
      <c r="G71" s="96">
        <v>64.146193870777751</v>
      </c>
      <c r="H71" s="96">
        <v>3.0344955179708371</v>
      </c>
      <c r="I71" s="96">
        <v>-0.16728021839106005</v>
      </c>
      <c r="J71" s="96">
        <v>-0.40182565607680859</v>
      </c>
      <c r="K71" s="96">
        <v>-1.2709773595317451</v>
      </c>
      <c r="L71" s="96">
        <v>1.190299469078459</v>
      </c>
      <c r="M71" s="96">
        <v>3.5502225360860433</v>
      </c>
      <c r="N71" s="96">
        <v>16.179562132906426</v>
      </c>
      <c r="O71" s="96">
        <v>-2.2816518429099975E-2</v>
      </c>
      <c r="P71" s="96">
        <v>-0.14800868934953867</v>
      </c>
    </row>
    <row r="72" spans="1:16" x14ac:dyDescent="0.25">
      <c r="A72" s="96" t="s">
        <v>96</v>
      </c>
      <c r="B72" s="96">
        <v>4216.5614239891429</v>
      </c>
      <c r="C72" s="96">
        <v>-3.6151876908326816E-2</v>
      </c>
      <c r="D72" s="96">
        <v>7.1187929007366311</v>
      </c>
      <c r="E72" s="96">
        <v>4.3721822938399413</v>
      </c>
      <c r="F72" s="96">
        <v>95.975927031114566</v>
      </c>
      <c r="G72" s="96">
        <v>45.564752713643585</v>
      </c>
      <c r="H72" s="96">
        <v>3.7726310675177621</v>
      </c>
      <c r="I72" s="96">
        <v>-7.6794877541378079E-2</v>
      </c>
      <c r="J72" s="96">
        <v>-0.64172287549539331</v>
      </c>
      <c r="K72" s="96">
        <v>-0.95664627100417865</v>
      </c>
      <c r="L72" s="96">
        <v>1.8731321649536223</v>
      </c>
      <c r="M72" s="96">
        <v>7.4008086332941971</v>
      </c>
      <c r="N72" s="96">
        <v>21.368754402662759</v>
      </c>
      <c r="O72" s="96">
        <v>-1.0051096842537981E-2</v>
      </c>
      <c r="P72" s="96">
        <v>-9.9211328997134848E-2</v>
      </c>
    </row>
    <row r="73" spans="1:16" x14ac:dyDescent="0.25">
      <c r="A73" s="96" t="s">
        <v>97</v>
      </c>
      <c r="B73" s="96">
        <v>4179.9549688568331</v>
      </c>
      <c r="C73" s="96">
        <v>-1.69220239016773E-2</v>
      </c>
      <c r="D73" s="96">
        <v>3.374568637734416</v>
      </c>
      <c r="E73" s="96">
        <v>1.6952092768710938</v>
      </c>
      <c r="F73" s="96">
        <v>101.49039597594501</v>
      </c>
      <c r="G73" s="96">
        <v>52.904493511102906</v>
      </c>
      <c r="H73" s="96">
        <v>3.5215705112097577</v>
      </c>
      <c r="I73" s="96">
        <v>-3.3228632879114525E-2</v>
      </c>
      <c r="J73" s="96">
        <v>-0.3656555373217022</v>
      </c>
      <c r="K73" s="96">
        <v>-1.137016419240354</v>
      </c>
      <c r="L73" s="96">
        <v>1.1223424334139995</v>
      </c>
      <c r="M73" s="96">
        <v>3.0946376837536032</v>
      </c>
      <c r="N73" s="96">
        <v>17.732966469594217</v>
      </c>
      <c r="O73" s="96">
        <v>-1.0116154878074993E-2</v>
      </c>
      <c r="P73" s="96">
        <v>-0.10419938559766305</v>
      </c>
    </row>
    <row r="74" spans="1:16" x14ac:dyDescent="0.25">
      <c r="A74" s="96" t="s">
        <v>98</v>
      </c>
      <c r="B74" s="96">
        <v>4051.8908865941321</v>
      </c>
      <c r="C74" s="96">
        <v>5.7872385446719382E-2</v>
      </c>
      <c r="D74" s="96">
        <v>7.6686674308637031</v>
      </c>
      <c r="E74" s="96">
        <v>4.797278372951526</v>
      </c>
      <c r="F74" s="96">
        <v>530.78617153814469</v>
      </c>
      <c r="G74" s="96">
        <v>56.782405367717523</v>
      </c>
      <c r="H74" s="96">
        <v>1.647517252674894</v>
      </c>
      <c r="I74" s="96">
        <v>-0.28972712616303059</v>
      </c>
      <c r="J74" s="96">
        <v>1.4579158672134873</v>
      </c>
      <c r="K74" s="96">
        <v>-1.8181999242030695</v>
      </c>
      <c r="L74" s="96">
        <v>0.28584308463716057</v>
      </c>
      <c r="M74" s="96">
        <v>7.0246182747970476</v>
      </c>
      <c r="N74" s="96">
        <v>125.79869880831517</v>
      </c>
      <c r="O74" s="96">
        <v>3.147010171428048E-3</v>
      </c>
      <c r="P74" s="96">
        <v>-6.4943590591841238E-2</v>
      </c>
    </row>
    <row r="75" spans="1:16" x14ac:dyDescent="0.25">
      <c r="A75" s="96" t="s">
        <v>99</v>
      </c>
      <c r="B75" s="96">
        <v>4043.2450300442974</v>
      </c>
      <c r="C75" s="96">
        <v>1.8523762431760633E-2</v>
      </c>
      <c r="D75" s="96">
        <v>3.4821125805312478</v>
      </c>
      <c r="E75" s="96">
        <v>2.5378001553414005</v>
      </c>
      <c r="F75" s="96">
        <v>562.34775605681159</v>
      </c>
      <c r="G75" s="96">
        <v>56.213419860275337</v>
      </c>
      <c r="H75" s="96">
        <v>1.4900910001550882</v>
      </c>
      <c r="I75" s="96">
        <v>-0.15320870248656263</v>
      </c>
      <c r="J75" s="96">
        <v>1.1389690384640068</v>
      </c>
      <c r="K75" s="96">
        <v>-1.7568109788193802</v>
      </c>
      <c r="L75" s="96">
        <v>0.54533533427131808</v>
      </c>
      <c r="M75" s="96">
        <v>3.8309545616287344</v>
      </c>
      <c r="N75" s="96">
        <v>136.18921275959457</v>
      </c>
      <c r="O75" s="96">
        <v>-7.4075405454066906E-2</v>
      </c>
      <c r="P75" s="96">
        <v>-0.10157030586450218</v>
      </c>
    </row>
    <row r="76" spans="1:16" x14ac:dyDescent="0.25">
      <c r="A76" s="96" t="s">
        <v>100</v>
      </c>
      <c r="B76" s="96">
        <v>4034.4532518649298</v>
      </c>
      <c r="C76" s="96">
        <v>1.149073016809979E-2</v>
      </c>
      <c r="D76" s="96">
        <v>2.2961890357788239</v>
      </c>
      <c r="E76" s="96">
        <v>2.3630519098373832</v>
      </c>
      <c r="F76" s="96">
        <v>546.71277737722164</v>
      </c>
      <c r="G76" s="96">
        <v>54.515122920425505</v>
      </c>
      <c r="H76" s="96">
        <v>1.3439472921418139</v>
      </c>
      <c r="I76" s="96">
        <v>-0.23405416379958977</v>
      </c>
      <c r="J76" s="96">
        <v>2.0143529907671947</v>
      </c>
      <c r="K76" s="96">
        <v>-1.5291708346935564</v>
      </c>
      <c r="L76" s="96">
        <v>0.38830820408121819</v>
      </c>
      <c r="M76" s="96">
        <v>3.6658694015092816</v>
      </c>
      <c r="N76" s="96">
        <v>138.60495378360901</v>
      </c>
      <c r="O76" s="96">
        <v>5.5216062487091259E-2</v>
      </c>
      <c r="P76" s="96">
        <v>-0.1171938436086848</v>
      </c>
    </row>
    <row r="77" spans="1:16" x14ac:dyDescent="0.25">
      <c r="A77" s="96" t="s">
        <v>101</v>
      </c>
      <c r="B77" s="96">
        <v>4017.1980191726434</v>
      </c>
      <c r="C77" s="96">
        <v>5.0781864572928097E-2</v>
      </c>
      <c r="D77" s="96">
        <v>2.8120124881604598</v>
      </c>
      <c r="E77" s="96">
        <v>1.81856125779683</v>
      </c>
      <c r="F77" s="96">
        <v>606.56219636612161</v>
      </c>
      <c r="G77" s="96">
        <v>59.25751779445126</v>
      </c>
      <c r="H77" s="96">
        <v>1.4996891837518767</v>
      </c>
      <c r="I77" s="96">
        <v>-0.18006113982459368</v>
      </c>
      <c r="J77" s="96">
        <v>1.5828637200863969</v>
      </c>
      <c r="K77" s="96">
        <v>-1.8400659997197173</v>
      </c>
      <c r="L77" s="96">
        <v>0.38909864928835802</v>
      </c>
      <c r="M77" s="96">
        <v>2.7681071112147309</v>
      </c>
      <c r="N77" s="96">
        <v>154.04336595808789</v>
      </c>
      <c r="O77" s="96">
        <v>-1.2804048484460991E-3</v>
      </c>
      <c r="P77" s="96">
        <v>-5.7079890137804117E-2</v>
      </c>
    </row>
    <row r="78" spans="1:16" x14ac:dyDescent="0.25">
      <c r="A78" s="96" t="s">
        <v>102</v>
      </c>
      <c r="B78" s="96">
        <v>4225.430200274006</v>
      </c>
      <c r="C78" s="96">
        <v>4.5760486820085919E-2</v>
      </c>
      <c r="D78" s="96">
        <v>6.2469837581481231</v>
      </c>
      <c r="E78" s="96">
        <v>3.6013638978927993</v>
      </c>
      <c r="F78" s="96">
        <v>226.31822295824125</v>
      </c>
      <c r="G78" s="96">
        <v>51.751388997984776</v>
      </c>
      <c r="H78" s="96">
        <v>2.5894737687097651</v>
      </c>
      <c r="I78" s="96">
        <v>-0.14111666562799058</v>
      </c>
      <c r="J78" s="96">
        <v>-0.39371357506533089</v>
      </c>
      <c r="K78" s="96">
        <v>-1.0160551599277801</v>
      </c>
      <c r="L78" s="96">
        <v>0.5314974372430582</v>
      </c>
      <c r="M78" s="96">
        <v>6.3165931199248941</v>
      </c>
      <c r="N78" s="96">
        <v>25.902901510475786</v>
      </c>
      <c r="O78" s="96">
        <v>-1.6453583575258709E-3</v>
      </c>
      <c r="P78" s="96">
        <v>-0.16154466238002937</v>
      </c>
    </row>
    <row r="79" spans="1:16" x14ac:dyDescent="0.25">
      <c r="A79" s="96" t="s">
        <v>103</v>
      </c>
      <c r="B79" s="96">
        <v>4254.187981578968</v>
      </c>
      <c r="C79" s="96">
        <v>2.5924787215690501E-2</v>
      </c>
      <c r="D79" s="96">
        <v>5.6266468427500351</v>
      </c>
      <c r="E79" s="96">
        <v>5.3349481924678122</v>
      </c>
      <c r="F79" s="96">
        <v>245.72181867959605</v>
      </c>
      <c r="G79" s="96">
        <v>52.34656732464903</v>
      </c>
      <c r="H79" s="96">
        <v>3.3687854500683025</v>
      </c>
      <c r="I79" s="96">
        <v>-4.3455908484865628E-2</v>
      </c>
      <c r="J79" s="96">
        <v>0.50107565816021715</v>
      </c>
      <c r="K79" s="96">
        <v>-2.2642015653014282</v>
      </c>
      <c r="L79" s="96">
        <v>0.62803869804793844</v>
      </c>
      <c r="M79" s="96">
        <v>7.8657423405511828</v>
      </c>
      <c r="N79" s="96">
        <v>32.317774289695166</v>
      </c>
      <c r="O79" s="96">
        <v>2.9642970399911608E-2</v>
      </c>
      <c r="P79" s="96">
        <v>-0.20849882330732994</v>
      </c>
    </row>
    <row r="80" spans="1:16" x14ac:dyDescent="0.25">
      <c r="A80" s="96" t="s">
        <v>104</v>
      </c>
      <c r="B80" s="96">
        <v>4175.3053142844383</v>
      </c>
      <c r="C80" s="96">
        <v>-4.0086688229497194E-2</v>
      </c>
      <c r="D80" s="96">
        <v>2.6929873633569064</v>
      </c>
      <c r="E80" s="96">
        <v>1.5399880886333774</v>
      </c>
      <c r="F80" s="96">
        <v>229.47075295987602</v>
      </c>
      <c r="G80" s="96">
        <v>52.329197313398744</v>
      </c>
      <c r="H80" s="96">
        <v>3.0896584826913505</v>
      </c>
      <c r="I80" s="96">
        <v>4.0184369919953826E-2</v>
      </c>
      <c r="J80" s="96">
        <v>-0.71381140383171071</v>
      </c>
      <c r="K80" s="96">
        <v>-2.069666217677848</v>
      </c>
      <c r="L80" s="96">
        <v>0.92198932695021185</v>
      </c>
      <c r="M80" s="96">
        <v>3.3023655269465992</v>
      </c>
      <c r="N80" s="96">
        <v>25.336495159188622</v>
      </c>
      <c r="O80" s="96">
        <v>-2.3361847553111371E-2</v>
      </c>
      <c r="P80" s="96">
        <v>-0.14016842342786423</v>
      </c>
    </row>
    <row r="81" spans="1:16" x14ac:dyDescent="0.25">
      <c r="A81" s="96" t="s">
        <v>105</v>
      </c>
      <c r="B81" s="96">
        <v>4238.3455906056233</v>
      </c>
      <c r="C81" s="96">
        <v>1.123228240619705E-2</v>
      </c>
      <c r="D81" s="96">
        <v>5.9272972873611485</v>
      </c>
      <c r="E81" s="96">
        <v>6.7133221641130403</v>
      </c>
      <c r="F81" s="96">
        <v>247.67705401680308</v>
      </c>
      <c r="G81" s="96">
        <v>52.658716644470367</v>
      </c>
      <c r="H81" s="96">
        <v>3.3877968453063776</v>
      </c>
      <c r="I81" s="96">
        <v>0.30194252735308452</v>
      </c>
      <c r="J81" s="96">
        <v>0.6805258756003294</v>
      </c>
      <c r="K81" s="96">
        <v>-1.6841866969920349</v>
      </c>
      <c r="L81" s="96">
        <v>0.67115768519243157</v>
      </c>
      <c r="M81" s="96">
        <v>11.682181154310204</v>
      </c>
      <c r="N81" s="96">
        <v>38.45338863228595</v>
      </c>
      <c r="O81" s="96">
        <v>-2.1171522602252864E-2</v>
      </c>
      <c r="P81" s="96">
        <v>-2.2270664048090322E-2</v>
      </c>
    </row>
    <row r="82" spans="1:16" x14ac:dyDescent="0.25">
      <c r="A82" s="96" t="s">
        <v>106</v>
      </c>
      <c r="B82" s="96">
        <v>4209.3052780534917</v>
      </c>
      <c r="C82" s="96">
        <v>5.7742718753177026E-2</v>
      </c>
      <c r="D82" s="96">
        <v>5.6978490738057328</v>
      </c>
      <c r="E82" s="96">
        <v>2.9112932687982167</v>
      </c>
      <c r="F82" s="96">
        <v>242.88598180182953</v>
      </c>
      <c r="G82" s="96">
        <v>54.183784742331575</v>
      </c>
      <c r="H82" s="96">
        <v>3.7432309247975875</v>
      </c>
      <c r="I82" s="96">
        <v>-0.27945880609139823</v>
      </c>
      <c r="J82" s="96">
        <v>-0.52020676322176729</v>
      </c>
      <c r="K82" s="96">
        <v>-1.6977891898208612</v>
      </c>
      <c r="L82" s="96">
        <v>0.78436055544578398</v>
      </c>
      <c r="M82" s="96">
        <v>4.8158655732497371</v>
      </c>
      <c r="N82" s="96">
        <v>23.341701986327294</v>
      </c>
      <c r="O82" s="96">
        <v>2.005993944289032E-2</v>
      </c>
      <c r="P82" s="96">
        <v>-5.622073919957133E-2</v>
      </c>
    </row>
    <row r="83" spans="1:16" x14ac:dyDescent="0.25">
      <c r="A83" s="96" t="s">
        <v>107</v>
      </c>
      <c r="B83" s="96">
        <v>4160.8285403086138</v>
      </c>
      <c r="C83" s="96">
        <v>2.4871129534100498E-3</v>
      </c>
      <c r="D83" s="96">
        <v>4.9618925485073184</v>
      </c>
      <c r="E83" s="96">
        <v>4.1423096971161018</v>
      </c>
      <c r="F83" s="96">
        <v>235.02843133785171</v>
      </c>
      <c r="G83" s="96">
        <v>53.09728302080061</v>
      </c>
      <c r="H83" s="96">
        <v>4.2560735079313998</v>
      </c>
      <c r="I83" s="96">
        <v>-1.0742166226830394E-2</v>
      </c>
      <c r="J83" s="96">
        <v>-0.23313723750043211</v>
      </c>
      <c r="K83" s="96">
        <v>-1.5954288598255548</v>
      </c>
      <c r="L83" s="96">
        <v>0.81671254668805449</v>
      </c>
      <c r="M83" s="96">
        <v>5.6845734969744148</v>
      </c>
      <c r="N83" s="96">
        <v>26.03363634531064</v>
      </c>
      <c r="O83" s="96">
        <v>-2.7998436337762098E-2</v>
      </c>
      <c r="P83" s="96">
        <v>-7.9897398469219255E-2</v>
      </c>
    </row>
    <row r="84" spans="1:16" x14ac:dyDescent="0.25">
      <c r="A84" s="96" t="s">
        <v>108</v>
      </c>
      <c r="B84" s="96">
        <v>4178.2173324461892</v>
      </c>
      <c r="C84" s="96">
        <v>-8.7908590470858455E-3</v>
      </c>
      <c r="D84" s="96">
        <v>2.9462636977773089</v>
      </c>
      <c r="E84" s="96">
        <v>1.4539811023117764</v>
      </c>
      <c r="F84" s="96">
        <v>243.21600959776293</v>
      </c>
      <c r="G84" s="96">
        <v>48.499340359904863</v>
      </c>
      <c r="H84" s="96">
        <v>3.9657415072203825</v>
      </c>
      <c r="I84" s="96">
        <v>-3.8602602561640283E-2</v>
      </c>
      <c r="J84" s="96">
        <v>-1.4055799299661096</v>
      </c>
      <c r="K84" s="96">
        <v>-1.0256028626516349</v>
      </c>
      <c r="L84" s="96">
        <v>0.90472041016958116</v>
      </c>
      <c r="M84" s="96">
        <v>3.42003991787975</v>
      </c>
      <c r="N84" s="96">
        <v>24.980654254164545</v>
      </c>
      <c r="O84" s="96">
        <v>7.6155269469736714E-3</v>
      </c>
      <c r="P84" s="96">
        <v>-0.15005670808644411</v>
      </c>
    </row>
    <row r="85" spans="1:16" x14ac:dyDescent="0.25">
      <c r="A85" s="96" t="s">
        <v>109</v>
      </c>
      <c r="B85" s="96">
        <v>4269.6911465480534</v>
      </c>
      <c r="C85" s="96">
        <v>0.12588276769788528</v>
      </c>
      <c r="D85" s="96">
        <v>2.6759540009462834</v>
      </c>
      <c r="E85" s="96">
        <v>3.0405584457254711</v>
      </c>
      <c r="F85" s="96">
        <v>224.01033875582499</v>
      </c>
      <c r="G85" s="96">
        <v>69.894191559905323</v>
      </c>
      <c r="H85" s="96">
        <v>4.1829778043902239</v>
      </c>
      <c r="I85" s="96">
        <v>-4.5751907089185209E-2</v>
      </c>
      <c r="J85" s="96">
        <v>-0.96377887732842893</v>
      </c>
      <c r="K85" s="96">
        <v>-1.2400683050528705</v>
      </c>
      <c r="L85" s="96">
        <v>0.74338420934232363</v>
      </c>
      <c r="M85" s="96">
        <v>1.8318414192535879</v>
      </c>
      <c r="N85" s="96">
        <v>22.116871126970572</v>
      </c>
      <c r="O85" s="96">
        <v>-4.2171819594020069E-2</v>
      </c>
      <c r="P85" s="96">
        <v>-0.15488359798913187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87"/>
  <sheetViews>
    <sheetView workbookViewId="0">
      <selection activeCell="M26" sqref="M26"/>
    </sheetView>
  </sheetViews>
  <sheetFormatPr defaultRowHeight="15" x14ac:dyDescent="0.25"/>
  <cols>
    <col min="1" max="1" width="26.5703125" bestFit="1" customWidth="1"/>
    <col min="2" max="2" width="12" style="5" bestFit="1" customWidth="1"/>
    <col min="4" max="4" width="21.28515625" customWidth="1"/>
    <col min="5" max="7" width="12" bestFit="1" customWidth="1"/>
  </cols>
  <sheetData>
    <row r="1" spans="1:9" s="15" customFormat="1" x14ac:dyDescent="0.25">
      <c r="A1" s="82" t="s">
        <v>0</v>
      </c>
      <c r="B1" s="11" t="s">
        <v>25</v>
      </c>
      <c r="D1" s="86" t="s">
        <v>0</v>
      </c>
      <c r="E1" s="11" t="s">
        <v>412</v>
      </c>
      <c r="F1" s="13" t="s">
        <v>413</v>
      </c>
      <c r="G1" s="81" t="s">
        <v>414</v>
      </c>
    </row>
    <row r="2" spans="1:9" x14ac:dyDescent="0.25">
      <c r="A2" s="16"/>
      <c r="D2" s="5" t="s">
        <v>3</v>
      </c>
      <c r="E2" s="5">
        <v>21.76575798608599</v>
      </c>
      <c r="F2" s="5">
        <v>0.85367136653334064</v>
      </c>
      <c r="G2" s="5">
        <v>0.42683568326667032</v>
      </c>
      <c r="I2" s="96"/>
    </row>
    <row r="3" spans="1:9" x14ac:dyDescent="0.25">
      <c r="A3" s="16"/>
      <c r="D3" s="4" t="s">
        <v>4</v>
      </c>
      <c r="E3" s="5">
        <v>5.7214237520767579</v>
      </c>
      <c r="F3" s="5">
        <v>0.40039387522519904</v>
      </c>
      <c r="G3" s="5">
        <v>0.20019693761259952</v>
      </c>
    </row>
    <row r="4" spans="1:9" x14ac:dyDescent="0.25">
      <c r="A4" s="16" t="s">
        <v>233</v>
      </c>
      <c r="B4" s="5">
        <v>22.745431958266035</v>
      </c>
      <c r="D4" s="4" t="s">
        <v>5</v>
      </c>
      <c r="E4" s="5">
        <v>4.9529579162417559</v>
      </c>
      <c r="F4" s="5">
        <v>0.82147408890182083</v>
      </c>
      <c r="G4" s="5">
        <v>0.41073704445091042</v>
      </c>
    </row>
    <row r="5" spans="1:9" x14ac:dyDescent="0.25">
      <c r="A5" s="16" t="s">
        <v>234</v>
      </c>
      <c r="B5" s="5">
        <v>21.678395487317932</v>
      </c>
      <c r="D5" s="4" t="s">
        <v>6</v>
      </c>
      <c r="E5" s="5">
        <v>8.1090751655244446</v>
      </c>
      <c r="F5" s="5">
        <v>0.70735406405498358</v>
      </c>
      <c r="G5" s="5">
        <v>0.35367703202749179</v>
      </c>
    </row>
    <row r="6" spans="1:9" x14ac:dyDescent="0.25">
      <c r="A6" s="16" t="s">
        <v>235</v>
      </c>
      <c r="B6" s="5">
        <v>20.43939885600826</v>
      </c>
      <c r="D6" s="4" t="s">
        <v>7</v>
      </c>
      <c r="E6" s="5">
        <v>3.118575845210406</v>
      </c>
      <c r="F6" s="5">
        <v>0.31271659918096972</v>
      </c>
      <c r="G6" s="5">
        <v>0.15635829959048486</v>
      </c>
    </row>
    <row r="7" spans="1:9" x14ac:dyDescent="0.25">
      <c r="A7" s="16" t="s">
        <v>236</v>
      </c>
      <c r="B7" s="5">
        <v>22.199805642751738</v>
      </c>
      <c r="D7" s="4" t="s">
        <v>8</v>
      </c>
      <c r="E7" s="5">
        <v>3.5027531485870402</v>
      </c>
      <c r="F7" s="5">
        <v>0.53270728813880197</v>
      </c>
      <c r="G7" s="5">
        <v>0.26635364406940099</v>
      </c>
    </row>
    <row r="8" spans="1:9" x14ac:dyDescent="0.25">
      <c r="A8" s="16" t="s">
        <v>237</v>
      </c>
      <c r="B8" s="5">
        <v>5.6609945809572739</v>
      </c>
      <c r="D8" s="4" t="s">
        <v>9</v>
      </c>
      <c r="E8" s="5">
        <v>3.7569513250224738</v>
      </c>
      <c r="F8" s="5">
        <v>0.5038782438848759</v>
      </c>
      <c r="G8" s="5">
        <v>0.25193912194243795</v>
      </c>
    </row>
    <row r="9" spans="1:9" x14ac:dyDescent="0.25">
      <c r="A9" s="16" t="s">
        <v>238</v>
      </c>
      <c r="B9" s="5">
        <v>6.0631353810340327</v>
      </c>
      <c r="D9" s="4" t="s">
        <v>10</v>
      </c>
      <c r="E9" s="5">
        <v>9.1549066065333005</v>
      </c>
      <c r="F9" s="5">
        <v>0.75688531057472752</v>
      </c>
      <c r="G9" s="5">
        <v>0.37844265528736376</v>
      </c>
    </row>
    <row r="10" spans="1:9" x14ac:dyDescent="0.25">
      <c r="A10" s="16" t="s">
        <v>239</v>
      </c>
      <c r="B10" s="5">
        <v>6.0713345533447498</v>
      </c>
      <c r="D10" s="4" t="s">
        <v>11</v>
      </c>
      <c r="E10" s="5">
        <v>6.4817698649451412</v>
      </c>
      <c r="F10" s="5">
        <v>0.30229957218122089</v>
      </c>
      <c r="G10" s="5">
        <v>0.15114978609061044</v>
      </c>
    </row>
    <row r="11" spans="1:9" x14ac:dyDescent="0.25">
      <c r="A11" s="16" t="s">
        <v>240</v>
      </c>
      <c r="B11" s="5">
        <v>5.0902304929709761</v>
      </c>
      <c r="D11" s="6" t="s">
        <v>12</v>
      </c>
      <c r="E11" s="5">
        <v>4.1453394436362005</v>
      </c>
      <c r="F11" s="5">
        <v>0.44599459532599472</v>
      </c>
      <c r="G11" s="5">
        <v>0.22299729766299736</v>
      </c>
    </row>
    <row r="12" spans="1:9" x14ac:dyDescent="0.25">
      <c r="A12" s="16" t="s">
        <v>241</v>
      </c>
      <c r="B12" s="5">
        <v>4.8977724018326123</v>
      </c>
      <c r="D12" s="6" t="s">
        <v>13</v>
      </c>
      <c r="E12" s="5">
        <v>4.5125066424418616</v>
      </c>
      <c r="F12" s="5">
        <v>0.59443781186037126</v>
      </c>
      <c r="G12" s="5">
        <v>0.29721890593018563</v>
      </c>
    </row>
    <row r="13" spans="1:9" x14ac:dyDescent="0.25">
      <c r="A13" s="16" t="s">
        <v>242</v>
      </c>
      <c r="B13" s="5">
        <v>4.0962874185912765</v>
      </c>
      <c r="D13" s="6" t="s">
        <v>14</v>
      </c>
      <c r="E13" s="5">
        <v>5.4249585245822054</v>
      </c>
      <c r="F13" s="5">
        <v>0.52348070862125351</v>
      </c>
      <c r="G13" s="5">
        <v>0.26174035431062675</v>
      </c>
    </row>
    <row r="14" spans="1:9" x14ac:dyDescent="0.25">
      <c r="A14" s="16" t="s">
        <v>243</v>
      </c>
      <c r="B14" s="5">
        <v>6.2882630424647079</v>
      </c>
      <c r="D14" s="6" t="s">
        <v>15</v>
      </c>
      <c r="E14" s="5">
        <v>3.1128896556534493</v>
      </c>
      <c r="F14" s="5">
        <v>0.36397750121647326</v>
      </c>
      <c r="G14" s="5">
        <v>0.18198875060823663</v>
      </c>
    </row>
    <row r="15" spans="1:9" x14ac:dyDescent="0.25">
      <c r="A15" s="16" t="s">
        <v>244</v>
      </c>
      <c r="B15" s="5">
        <v>4.5295088020784258</v>
      </c>
      <c r="D15" s="6" t="s">
        <v>16</v>
      </c>
      <c r="E15" s="5">
        <v>2.7566785213986384</v>
      </c>
      <c r="F15" s="5">
        <v>0.70892644028259322</v>
      </c>
      <c r="G15" s="5">
        <v>0.35446322014129661</v>
      </c>
    </row>
    <row r="16" spans="1:9" x14ac:dyDescent="0.25">
      <c r="A16" s="16" t="s">
        <v>245</v>
      </c>
      <c r="B16" s="5">
        <v>8.6204508687989154</v>
      </c>
      <c r="D16" s="6" t="s">
        <v>17</v>
      </c>
      <c r="E16" s="5">
        <v>3.9444438321548323</v>
      </c>
      <c r="F16" s="5">
        <v>1.4364892721507336</v>
      </c>
      <c r="G16" s="5">
        <v>0.71824463607536682</v>
      </c>
    </row>
    <row r="17" spans="1:7" x14ac:dyDescent="0.25">
      <c r="A17" s="16" t="s">
        <v>246</v>
      </c>
      <c r="B17" s="5">
        <v>8.8030572412693644</v>
      </c>
      <c r="D17" s="6" t="s">
        <v>18</v>
      </c>
      <c r="E17" s="5">
        <v>4.4131155129776563</v>
      </c>
      <c r="F17" s="5">
        <v>0.40285334784010979</v>
      </c>
      <c r="G17" s="5">
        <v>0.20142667392005489</v>
      </c>
    </row>
    <row r="18" spans="1:7" x14ac:dyDescent="0.25">
      <c r="A18" s="16" t="s">
        <v>247</v>
      </c>
      <c r="B18" s="5">
        <v>6.9907223632246795</v>
      </c>
      <c r="D18" s="6" t="s">
        <v>19</v>
      </c>
      <c r="E18" s="5">
        <v>3.2642875312695137</v>
      </c>
      <c r="F18" s="5">
        <v>0.6073647701495023</v>
      </c>
      <c r="G18" s="5">
        <v>0.30368238507475115</v>
      </c>
    </row>
    <row r="19" spans="1:7" x14ac:dyDescent="0.25">
      <c r="A19" s="16" t="s">
        <v>248</v>
      </c>
      <c r="B19" s="5">
        <v>8.0220701888048183</v>
      </c>
      <c r="D19" s="6" t="s">
        <v>20</v>
      </c>
      <c r="E19" s="5">
        <v>3.6142642754931051</v>
      </c>
      <c r="F19" s="5">
        <v>0.53551457329111618</v>
      </c>
      <c r="G19" s="5">
        <v>0.26775728664555809</v>
      </c>
    </row>
    <row r="20" spans="1:7" x14ac:dyDescent="0.25">
      <c r="A20" s="16" t="s">
        <v>249</v>
      </c>
      <c r="B20" s="5">
        <v>3.2541561509103798</v>
      </c>
      <c r="D20" s="6" t="s">
        <v>21</v>
      </c>
      <c r="E20" s="5">
        <v>2.9221794500851987</v>
      </c>
      <c r="F20" s="5">
        <v>0.13241776277170925</v>
      </c>
      <c r="G20" s="5">
        <v>6.6208881385854623E-2</v>
      </c>
    </row>
    <row r="21" spans="1:7" x14ac:dyDescent="0.25">
      <c r="A21" s="16" t="s">
        <v>250</v>
      </c>
      <c r="B21" s="5">
        <v>3.3726945723017443</v>
      </c>
      <c r="D21" s="6" t="s">
        <v>22</v>
      </c>
      <c r="E21" s="5">
        <v>3.1500735376773004</v>
      </c>
      <c r="F21" s="5">
        <v>0.64509144689567188</v>
      </c>
      <c r="G21" s="5">
        <v>0.32254572344783594</v>
      </c>
    </row>
    <row r="22" spans="1:7" x14ac:dyDescent="0.25">
      <c r="A22" s="16" t="s">
        <v>251</v>
      </c>
      <c r="B22" s="5">
        <v>3.2645163453805104</v>
      </c>
      <c r="D22" s="6" t="s">
        <v>23</v>
      </c>
      <c r="E22" s="5">
        <v>3.4975889412207941</v>
      </c>
      <c r="F22" s="5">
        <v>0.74390812532966777</v>
      </c>
      <c r="G22" s="5">
        <v>0.37195406266483388</v>
      </c>
    </row>
    <row r="23" spans="1:7" x14ac:dyDescent="0.25">
      <c r="A23" s="16" t="s">
        <v>252</v>
      </c>
      <c r="B23" s="5">
        <v>2.5829363122489895</v>
      </c>
    </row>
    <row r="24" spans="1:7" x14ac:dyDescent="0.25">
      <c r="A24" s="16" t="s">
        <v>253</v>
      </c>
      <c r="B24" s="5">
        <v>4.068734386058753</v>
      </c>
    </row>
    <row r="25" spans="1:7" x14ac:dyDescent="0.25">
      <c r="A25" s="16" t="s">
        <v>254</v>
      </c>
      <c r="B25" s="5">
        <v>4.0001537122350088</v>
      </c>
    </row>
    <row r="26" spans="1:7" x14ac:dyDescent="0.25">
      <c r="A26" s="16" t="s">
        <v>255</v>
      </c>
      <c r="B26" s="5">
        <v>3.0024924085516123</v>
      </c>
    </row>
    <row r="27" spans="1:7" x14ac:dyDescent="0.25">
      <c r="A27" s="16" t="s">
        <v>256</v>
      </c>
      <c r="B27" s="5">
        <v>2.9396320875027873</v>
      </c>
    </row>
    <row r="28" spans="1:7" x14ac:dyDescent="0.25">
      <c r="A28" s="16" t="s">
        <v>257</v>
      </c>
      <c r="B28" s="5">
        <v>3.5629916412806941</v>
      </c>
    </row>
    <row r="29" spans="1:7" x14ac:dyDescent="0.25">
      <c r="A29" s="16" t="s">
        <v>258</v>
      </c>
      <c r="B29" s="5">
        <v>4.5671042317046942</v>
      </c>
    </row>
    <row r="30" spans="1:7" x14ac:dyDescent="0.25">
      <c r="A30" s="16" t="s">
        <v>259</v>
      </c>
      <c r="B30" s="5">
        <v>3.7055237645890764</v>
      </c>
    </row>
    <row r="31" spans="1:7" x14ac:dyDescent="0.25">
      <c r="A31" s="16" t="s">
        <v>260</v>
      </c>
      <c r="B31" s="5">
        <v>3.1921856625154312</v>
      </c>
    </row>
    <row r="32" spans="1:7" x14ac:dyDescent="0.25">
      <c r="A32" s="16" t="s">
        <v>261</v>
      </c>
      <c r="B32" s="5">
        <v>9.5998706030778518</v>
      </c>
    </row>
    <row r="33" spans="1:2" x14ac:dyDescent="0.25">
      <c r="A33" s="16" t="s">
        <v>262</v>
      </c>
      <c r="B33" s="5">
        <v>8.871129439290895</v>
      </c>
    </row>
    <row r="34" spans="1:2" x14ac:dyDescent="0.25">
      <c r="A34" s="16" t="s">
        <v>263</v>
      </c>
      <c r="B34" s="5">
        <v>10.074310306282051</v>
      </c>
    </row>
    <row r="35" spans="1:2" x14ac:dyDescent="0.25">
      <c r="A35" s="16" t="s">
        <v>264</v>
      </c>
      <c r="B35" s="5">
        <v>8.0743160774824059</v>
      </c>
    </row>
    <row r="36" spans="1:2" x14ac:dyDescent="0.25">
      <c r="A36" s="16" t="s">
        <v>265</v>
      </c>
      <c r="B36" s="5">
        <v>6.7442069383633383</v>
      </c>
    </row>
    <row r="37" spans="1:2" x14ac:dyDescent="0.25">
      <c r="A37" s="16" t="s">
        <v>266</v>
      </c>
      <c r="B37" s="5">
        <v>6.3368542613138761</v>
      </c>
    </row>
    <row r="38" spans="1:2" x14ac:dyDescent="0.25">
      <c r="A38" s="16" t="s">
        <v>267</v>
      </c>
      <c r="B38" s="5">
        <v>6.0564298563923238</v>
      </c>
    </row>
    <row r="39" spans="1:2" x14ac:dyDescent="0.25">
      <c r="A39" s="16" t="s">
        <v>268</v>
      </c>
      <c r="B39" s="5">
        <v>6.7895884037110248</v>
      </c>
    </row>
    <row r="40" spans="1:2" x14ac:dyDescent="0.25">
      <c r="A40" s="16" t="s">
        <v>269</v>
      </c>
      <c r="B40" s="5">
        <v>4.3844660794966064</v>
      </c>
    </row>
    <row r="41" spans="1:2" x14ac:dyDescent="0.25">
      <c r="A41" s="16" t="s">
        <v>270</v>
      </c>
      <c r="B41" s="5">
        <v>4.5050066243591917</v>
      </c>
    </row>
    <row r="42" spans="1:2" x14ac:dyDescent="0.25">
      <c r="A42" s="16" t="s">
        <v>271</v>
      </c>
      <c r="B42" s="5">
        <v>4.3095294581451764</v>
      </c>
    </row>
    <row r="43" spans="1:2" x14ac:dyDescent="0.25">
      <c r="A43" s="16" t="s">
        <v>272</v>
      </c>
      <c r="B43" s="5">
        <v>3.382355612543829</v>
      </c>
    </row>
    <row r="44" spans="1:2" x14ac:dyDescent="0.25">
      <c r="A44" s="16" t="s">
        <v>273</v>
      </c>
      <c r="B44" s="5">
        <v>5.1673599162194588</v>
      </c>
    </row>
    <row r="45" spans="1:2" x14ac:dyDescent="0.25">
      <c r="A45" s="16" t="s">
        <v>274</v>
      </c>
      <c r="B45" s="5">
        <v>4.9237364474832139</v>
      </c>
    </row>
    <row r="46" spans="1:2" x14ac:dyDescent="0.25">
      <c r="A46" s="16" t="s">
        <v>275</v>
      </c>
      <c r="B46" s="5">
        <v>3.6278858655383792</v>
      </c>
    </row>
    <row r="47" spans="1:2" x14ac:dyDescent="0.25">
      <c r="A47" s="16" t="s">
        <v>276</v>
      </c>
      <c r="B47" s="5">
        <v>4.3310443405263968</v>
      </c>
    </row>
    <row r="48" spans="1:2" x14ac:dyDescent="0.25">
      <c r="A48" s="16" t="s">
        <v>277</v>
      </c>
      <c r="B48" s="5">
        <v>5.7683465346999068</v>
      </c>
    </row>
    <row r="49" spans="1:2" x14ac:dyDescent="0.25">
      <c r="A49" s="16" t="s">
        <v>278</v>
      </c>
      <c r="B49" s="5">
        <v>5.9172663852736154</v>
      </c>
    </row>
    <row r="50" spans="1:2" x14ac:dyDescent="0.25">
      <c r="A50" s="16" t="s">
        <v>279</v>
      </c>
      <c r="B50" s="5">
        <v>5.44679914927422</v>
      </c>
    </row>
    <row r="51" spans="1:2" x14ac:dyDescent="0.25">
      <c r="A51" s="16" t="s">
        <v>280</v>
      </c>
      <c r="B51" s="5">
        <v>4.5674220290810785</v>
      </c>
    </row>
    <row r="52" spans="1:2" x14ac:dyDescent="0.25">
      <c r="A52" s="16" t="s">
        <v>281</v>
      </c>
      <c r="B52" s="5">
        <v>3.0043991928099181</v>
      </c>
    </row>
    <row r="53" spans="1:2" x14ac:dyDescent="0.25">
      <c r="A53" s="16" t="s">
        <v>282</v>
      </c>
      <c r="B53" s="5">
        <v>3.7262441535293371</v>
      </c>
    </row>
    <row r="54" spans="1:2" x14ac:dyDescent="0.25">
      <c r="A54" s="16" t="s">
        <v>283</v>
      </c>
      <c r="B54" s="5">
        <v>2.9456066781788124</v>
      </c>
    </row>
    <row r="55" spans="1:2" x14ac:dyDescent="0.25">
      <c r="A55" s="16" t="s">
        <v>284</v>
      </c>
      <c r="B55" s="5">
        <v>2.7753085980957297</v>
      </c>
    </row>
    <row r="56" spans="1:2" x14ac:dyDescent="0.25">
      <c r="A56" s="16" t="s">
        <v>285</v>
      </c>
      <c r="B56" s="5">
        <v>3.3142516347846618</v>
      </c>
    </row>
    <row r="57" spans="1:2" x14ac:dyDescent="0.25">
      <c r="A57" s="16" t="s">
        <v>286</v>
      </c>
      <c r="B57" s="5">
        <v>2.8587431212916781</v>
      </c>
    </row>
    <row r="58" spans="1:2" x14ac:dyDescent="0.25">
      <c r="A58" s="16" t="s">
        <v>287</v>
      </c>
      <c r="B58" s="5">
        <v>3.2846011395680015</v>
      </c>
    </row>
    <row r="59" spans="1:2" x14ac:dyDescent="0.25">
      <c r="A59" s="16" t="s">
        <v>288</v>
      </c>
      <c r="B59" s="5">
        <v>1.569118189950212</v>
      </c>
    </row>
    <row r="60" spans="1:2" x14ac:dyDescent="0.25">
      <c r="A60" s="16" t="s">
        <v>289</v>
      </c>
      <c r="B60" s="5">
        <v>2.2217500600668814</v>
      </c>
    </row>
    <row r="61" spans="1:2" x14ac:dyDescent="0.25">
      <c r="A61" s="16" t="s">
        <v>290</v>
      </c>
      <c r="B61" s="5">
        <v>5.4270957119383896</v>
      </c>
    </row>
    <row r="62" spans="1:2" x14ac:dyDescent="0.25">
      <c r="A62" s="16" t="s">
        <v>291</v>
      </c>
      <c r="B62" s="5">
        <v>5.3012479508901871</v>
      </c>
    </row>
    <row r="63" spans="1:2" x14ac:dyDescent="0.25">
      <c r="A63" s="16" t="s">
        <v>292</v>
      </c>
      <c r="B63" s="5">
        <v>2.8276816057238712</v>
      </c>
    </row>
    <row r="64" spans="1:2" x14ac:dyDescent="0.25">
      <c r="A64" s="16" t="s">
        <v>293</v>
      </c>
      <c r="B64" s="5">
        <v>4.7714479447198324</v>
      </c>
    </row>
    <row r="65" spans="1:2" x14ac:dyDescent="0.25">
      <c r="A65" s="16" t="s">
        <v>294</v>
      </c>
      <c r="B65" s="5">
        <v>3.7449624189983743</v>
      </c>
    </row>
    <row r="66" spans="1:2" x14ac:dyDescent="0.25">
      <c r="A66" s="16" t="s">
        <v>295</v>
      </c>
      <c r="B66" s="5">
        <v>4.4532692114838186</v>
      </c>
    </row>
    <row r="67" spans="1:2" x14ac:dyDescent="0.25">
      <c r="A67" s="16" t="s">
        <v>296</v>
      </c>
      <c r="B67" s="5">
        <v>4.6827824767085993</v>
      </c>
    </row>
    <row r="68" spans="1:2" x14ac:dyDescent="0.25">
      <c r="A68" s="16" t="s">
        <v>297</v>
      </c>
      <c r="B68" s="5">
        <v>2.7436178437226819</v>
      </c>
    </row>
    <row r="69" spans="1:2" x14ac:dyDescent="0.25">
      <c r="A69" s="16" t="s">
        <v>298</v>
      </c>
      <c r="B69" s="5">
        <v>3.3882348640069386</v>
      </c>
    </row>
    <row r="70" spans="1:2" x14ac:dyDescent="0.25">
      <c r="A70" s="16" t="s">
        <v>299</v>
      </c>
      <c r="B70" s="5">
        <v>4.2077707382269072</v>
      </c>
    </row>
    <row r="71" spans="1:2" x14ac:dyDescent="0.25">
      <c r="A71" s="16" t="s">
        <v>300</v>
      </c>
      <c r="B71" s="5">
        <v>2.7175266791215269</v>
      </c>
    </row>
    <row r="72" spans="1:2" x14ac:dyDescent="0.25">
      <c r="A72" s="16" t="s">
        <v>301</v>
      </c>
      <c r="B72" s="5">
        <v>3.9053865345971959</v>
      </c>
    </row>
    <row r="73" spans="1:2" x14ac:dyDescent="0.25">
      <c r="A73" s="16" t="s">
        <v>302</v>
      </c>
      <c r="B73" s="5">
        <v>3.7608205080799539</v>
      </c>
    </row>
    <row r="74" spans="1:2" x14ac:dyDescent="0.25">
      <c r="A74" s="16" t="s">
        <v>303</v>
      </c>
      <c r="B74" s="5">
        <v>2.7080054697250517</v>
      </c>
    </row>
    <row r="75" spans="1:2" x14ac:dyDescent="0.25">
      <c r="A75" s="16" t="s">
        <v>304</v>
      </c>
      <c r="B75" s="5">
        <v>4.0828445895702181</v>
      </c>
    </row>
    <row r="76" spans="1:2" x14ac:dyDescent="0.25">
      <c r="A76" s="16" t="s">
        <v>305</v>
      </c>
      <c r="B76" s="5">
        <v>2.7634134422976633</v>
      </c>
    </row>
    <row r="77" spans="1:2" x14ac:dyDescent="0.25">
      <c r="A77" s="16" t="s">
        <v>306</v>
      </c>
      <c r="B77" s="5">
        <v>2.8244082927471119</v>
      </c>
    </row>
    <row r="78" spans="1:2" x14ac:dyDescent="0.25">
      <c r="A78" s="16" t="s">
        <v>307</v>
      </c>
      <c r="B78" s="5">
        <v>3.0855646427384813</v>
      </c>
    </row>
    <row r="79" spans="1:2" x14ac:dyDescent="0.25">
      <c r="A79" s="16" t="s">
        <v>308</v>
      </c>
      <c r="B79" s="5">
        <v>3.0153314225575394</v>
      </c>
    </row>
    <row r="80" spans="1:2" x14ac:dyDescent="0.25">
      <c r="A80" s="16" t="s">
        <v>309</v>
      </c>
      <c r="B80" s="5">
        <v>2.9869838965840554</v>
      </c>
    </row>
    <row r="81" spans="1:2" x14ac:dyDescent="0.25">
      <c r="A81" s="16" t="s">
        <v>310</v>
      </c>
      <c r="B81" s="5">
        <v>4.1613723212747917</v>
      </c>
    </row>
    <row r="82" spans="1:2" x14ac:dyDescent="0.25">
      <c r="A82" s="16" t="s">
        <v>311</v>
      </c>
      <c r="B82" s="5">
        <v>2.3685343122712861</v>
      </c>
    </row>
    <row r="83" spans="1:2" x14ac:dyDescent="0.25">
      <c r="A83" s="16" t="s">
        <v>312</v>
      </c>
      <c r="B83" s="5">
        <v>3.0834036205790682</v>
      </c>
    </row>
    <row r="84" spans="1:2" x14ac:dyDescent="0.25">
      <c r="A84" s="16" t="s">
        <v>313</v>
      </c>
      <c r="B84" s="5">
        <v>4.4336611133609045</v>
      </c>
    </row>
    <row r="85" spans="1:2" x14ac:dyDescent="0.25">
      <c r="A85" s="16" t="s">
        <v>314</v>
      </c>
      <c r="B85" s="5">
        <v>2.3791964142489812</v>
      </c>
    </row>
    <row r="86" spans="1:2" x14ac:dyDescent="0.25">
      <c r="A86" s="16" t="s">
        <v>315</v>
      </c>
      <c r="B86" s="5">
        <v>3.7757569847700183</v>
      </c>
    </row>
    <row r="87" spans="1:2" x14ac:dyDescent="0.25">
      <c r="A87" s="16" t="s">
        <v>316</v>
      </c>
      <c r="B87" s="5">
        <v>3.4017412525032737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87"/>
  <sheetViews>
    <sheetView workbookViewId="0">
      <selection activeCell="F56" sqref="F56"/>
    </sheetView>
  </sheetViews>
  <sheetFormatPr defaultRowHeight="15" x14ac:dyDescent="0.25"/>
  <cols>
    <col min="1" max="1" width="26.5703125" bestFit="1" customWidth="1"/>
    <col min="2" max="2" width="12" bestFit="1" customWidth="1"/>
    <col min="3" max="3" width="12.7109375" bestFit="1" customWidth="1"/>
    <col min="4" max="8" width="12" bestFit="1" customWidth="1"/>
    <col min="9" max="12" width="12.7109375" bestFit="1" customWidth="1"/>
    <col min="13" max="14" width="12" bestFit="1" customWidth="1"/>
    <col min="15" max="16" width="12.7109375" bestFit="1" customWidth="1"/>
  </cols>
  <sheetData>
    <row r="1" spans="1:16" s="15" customFormat="1" x14ac:dyDescent="0.25">
      <c r="A1" s="10" t="s">
        <v>317</v>
      </c>
      <c r="B1" s="3" t="s">
        <v>218</v>
      </c>
      <c r="C1" s="3" t="s">
        <v>219</v>
      </c>
      <c r="D1" s="3" t="s">
        <v>25</v>
      </c>
      <c r="E1" s="3" t="s">
        <v>220</v>
      </c>
      <c r="F1" s="3" t="s">
        <v>221</v>
      </c>
      <c r="G1" s="3" t="s">
        <v>222</v>
      </c>
      <c r="H1" s="3" t="s">
        <v>223</v>
      </c>
      <c r="I1" s="3" t="s">
        <v>224</v>
      </c>
      <c r="J1" s="3" t="s">
        <v>225</v>
      </c>
      <c r="K1" s="3" t="s">
        <v>226</v>
      </c>
      <c r="L1" s="3" t="s">
        <v>227</v>
      </c>
      <c r="M1" s="3" t="s">
        <v>228</v>
      </c>
      <c r="N1" s="3" t="s">
        <v>229</v>
      </c>
      <c r="O1" s="3" t="s">
        <v>230</v>
      </c>
      <c r="P1" s="3" t="s">
        <v>231</v>
      </c>
    </row>
    <row r="2" spans="1:16" x14ac:dyDescent="0.25">
      <c r="A2" s="5" t="s">
        <v>232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25">
      <c r="A3" s="5" t="s">
        <v>232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5">
      <c r="A4" s="5" t="s">
        <v>233</v>
      </c>
      <c r="B4" s="5">
        <v>4230.7826307205078</v>
      </c>
      <c r="C4" s="5">
        <v>0.22443147759434395</v>
      </c>
      <c r="D4" s="5">
        <v>22.745431958266035</v>
      </c>
      <c r="E4" s="5">
        <v>1.9164827482055971</v>
      </c>
      <c r="F4" s="5">
        <v>23.558441078459925</v>
      </c>
      <c r="G4" s="5">
        <v>34.466935006267725</v>
      </c>
      <c r="H4" s="5">
        <v>8.3259246841533692</v>
      </c>
      <c r="I4" s="5">
        <v>0.16901210213086393</v>
      </c>
      <c r="J4" s="5">
        <v>-0.37753296560694122</v>
      </c>
      <c r="K4" s="5">
        <v>0.46663389428630964</v>
      </c>
      <c r="L4" s="5">
        <v>6.6535194923695045</v>
      </c>
      <c r="M4" s="5">
        <v>3.1843595324286782</v>
      </c>
      <c r="N4" s="5">
        <v>18.341696840771633</v>
      </c>
      <c r="O4" s="5">
        <v>4.657403447761746E-2</v>
      </c>
      <c r="P4" s="5">
        <v>-0.10112411736710505</v>
      </c>
    </row>
    <row r="5" spans="1:16" x14ac:dyDescent="0.25">
      <c r="A5" s="5" t="s">
        <v>234</v>
      </c>
      <c r="B5" s="5">
        <v>4206.8990945458063</v>
      </c>
      <c r="C5" s="5">
        <v>0.14518685719589169</v>
      </c>
      <c r="D5" s="5">
        <v>21.678395487317932</v>
      </c>
      <c r="E5" s="5">
        <v>3.1811230965985411</v>
      </c>
      <c r="F5" s="5">
        <v>22.111003666722965</v>
      </c>
      <c r="G5" s="5">
        <v>30.833728531967306</v>
      </c>
      <c r="H5" s="5">
        <v>8.5031602844702299</v>
      </c>
      <c r="I5" s="5">
        <v>0.26218697424674431</v>
      </c>
      <c r="J5" s="5">
        <v>0.12023520815618424</v>
      </c>
      <c r="K5" s="5">
        <v>0.60352888415880024</v>
      </c>
      <c r="L5" s="5">
        <v>6.338878885194374</v>
      </c>
      <c r="M5" s="5">
        <v>6.4539253752491437</v>
      </c>
      <c r="N5" s="5">
        <v>22.32218674484178</v>
      </c>
      <c r="O5" s="5">
        <v>2.5244506210346452E-2</v>
      </c>
      <c r="P5" s="5">
        <v>-9.696797986749707E-2</v>
      </c>
    </row>
    <row r="6" spans="1:16" x14ac:dyDescent="0.25">
      <c r="A6" s="5" t="s">
        <v>235</v>
      </c>
      <c r="B6" s="5">
        <v>4183.5421245229873</v>
      </c>
      <c r="C6" s="5">
        <v>0.14127848396829909</v>
      </c>
      <c r="D6" s="5">
        <v>20.43939885600826</v>
      </c>
      <c r="E6" s="5">
        <v>1.7313436084847986</v>
      </c>
      <c r="F6" s="5">
        <v>25.133192321332853</v>
      </c>
      <c r="G6" s="5">
        <v>30.276555193796106</v>
      </c>
      <c r="H6" s="5">
        <v>8.5723117730275202</v>
      </c>
      <c r="I6" s="5">
        <v>0.86911257797701447</v>
      </c>
      <c r="J6" s="5">
        <v>-0.33453514151588998</v>
      </c>
      <c r="K6" s="5">
        <v>0.28696437115444373</v>
      </c>
      <c r="L6" s="5">
        <v>6.2609403861693407</v>
      </c>
      <c r="M6" s="5">
        <v>4.2097514828385778</v>
      </c>
      <c r="N6" s="5">
        <v>17.920264745010552</v>
      </c>
      <c r="O6" s="5">
        <v>3.8331346541792502E-2</v>
      </c>
      <c r="P6" s="5">
        <v>-7.9500297403969036E-2</v>
      </c>
    </row>
    <row r="7" spans="1:16" x14ac:dyDescent="0.25">
      <c r="A7" s="5" t="s">
        <v>236</v>
      </c>
      <c r="B7" s="5">
        <v>4132.6156552622851</v>
      </c>
      <c r="C7" s="5">
        <v>0.26748169712910053</v>
      </c>
      <c r="D7" s="5">
        <v>22.199805642751738</v>
      </c>
      <c r="E7" s="5">
        <v>2.5773136247634376</v>
      </c>
      <c r="F7" s="5">
        <v>24.962109071516007</v>
      </c>
      <c r="G7" s="5">
        <v>29.759755985993415</v>
      </c>
      <c r="H7" s="5">
        <v>7.5936338804489623</v>
      </c>
      <c r="I7" s="5">
        <v>0.26784770519011708</v>
      </c>
      <c r="J7" s="5">
        <v>-0.20510953030714782</v>
      </c>
      <c r="K7" s="5">
        <v>0.75249799565460185</v>
      </c>
      <c r="L7" s="5">
        <v>6.0012346660504194</v>
      </c>
      <c r="M7" s="5">
        <v>3.9835090338591219</v>
      </c>
      <c r="N7" s="5">
        <v>17.455318006623777</v>
      </c>
      <c r="O7" s="5">
        <v>8.1969499122622691E-2</v>
      </c>
      <c r="P7" s="5">
        <v>-9.3416467825208932E-2</v>
      </c>
    </row>
    <row r="8" spans="1:16" x14ac:dyDescent="0.25">
      <c r="A8" s="5" t="s">
        <v>237</v>
      </c>
      <c r="B8" s="5">
        <v>4087.5190255402895</v>
      </c>
      <c r="C8" s="5">
        <v>0.17113354438221356</v>
      </c>
      <c r="D8" s="5">
        <v>5.6609945809572739</v>
      </c>
      <c r="E8" s="5">
        <v>2.1123023944853139</v>
      </c>
      <c r="F8" s="5">
        <v>173.89559575962278</v>
      </c>
      <c r="G8" s="5">
        <v>36.678103608382834</v>
      </c>
      <c r="H8" s="5">
        <v>5.0604662738526978</v>
      </c>
      <c r="I8" s="5">
        <v>0.22243072101896449</v>
      </c>
      <c r="J8" s="5">
        <v>-0.43129700973118756</v>
      </c>
      <c r="K8" s="5">
        <v>0.13947876948266666</v>
      </c>
      <c r="L8" s="5">
        <v>2.3439281929009694</v>
      </c>
      <c r="M8" s="5">
        <v>3.7822272655881104</v>
      </c>
      <c r="N8" s="5">
        <v>35.064002786861941</v>
      </c>
      <c r="O8" s="5">
        <v>3.1372206061981239E-2</v>
      </c>
      <c r="P8" s="5">
        <v>-6.9741487595197521E-2</v>
      </c>
    </row>
    <row r="9" spans="1:16" x14ac:dyDescent="0.25">
      <c r="A9" s="5" t="s">
        <v>238</v>
      </c>
      <c r="B9" s="5">
        <v>4069.0515983563864</v>
      </c>
      <c r="C9" s="5">
        <v>0.18331457273258714</v>
      </c>
      <c r="D9" s="5">
        <v>6.0631353810340327</v>
      </c>
      <c r="E9" s="5">
        <v>2.5403168749178975</v>
      </c>
      <c r="F9" s="5">
        <v>178.98002475101387</v>
      </c>
      <c r="G9" s="5">
        <v>37.074555856521165</v>
      </c>
      <c r="H9" s="5">
        <v>5.2723893332924003</v>
      </c>
      <c r="I9" s="5">
        <v>0.46940814750442567</v>
      </c>
      <c r="J9" s="5">
        <v>-0.15297345786266139</v>
      </c>
      <c r="K9" s="5">
        <v>0.29805360708902751</v>
      </c>
      <c r="L9" s="5">
        <v>2.6862743146206984</v>
      </c>
      <c r="M9" s="5">
        <v>4.2252033328009482</v>
      </c>
      <c r="N9" s="5">
        <v>39.420622812774809</v>
      </c>
      <c r="O9" s="5">
        <v>6.7720399714326127E-2</v>
      </c>
      <c r="P9" s="5">
        <v>-8.0435571037881223E-2</v>
      </c>
    </row>
    <row r="10" spans="1:16" x14ac:dyDescent="0.25">
      <c r="A10" s="5" t="s">
        <v>239</v>
      </c>
      <c r="B10" s="5">
        <v>4203.6644738985233</v>
      </c>
      <c r="C10" s="5">
        <v>0.20893549394098607</v>
      </c>
      <c r="D10" s="5">
        <v>6.0713345533447498</v>
      </c>
      <c r="E10" s="5">
        <v>3.9069348242477928</v>
      </c>
      <c r="F10" s="5">
        <v>182.66877459916222</v>
      </c>
      <c r="G10" s="5">
        <v>37.49938889540509</v>
      </c>
      <c r="H10" s="5">
        <v>5.5913687279250768</v>
      </c>
      <c r="I10" s="5">
        <v>2.4589267353289063E-2</v>
      </c>
      <c r="J10" s="5">
        <v>3.3352930088995092E-2</v>
      </c>
      <c r="K10" s="5">
        <v>0.6272609204825712</v>
      </c>
      <c r="L10" s="5">
        <v>2.5766426115247762</v>
      </c>
      <c r="M10" s="5">
        <v>6.1542728179735029</v>
      </c>
      <c r="N10" s="5">
        <v>42.394123392196676</v>
      </c>
      <c r="O10" s="5">
        <v>6.3107925700932654E-2</v>
      </c>
      <c r="P10" s="5">
        <v>-0.12704636362594121</v>
      </c>
    </row>
    <row r="11" spans="1:16" x14ac:dyDescent="0.25">
      <c r="A11" s="5" t="s">
        <v>240</v>
      </c>
      <c r="B11" s="5">
        <v>4049.0796964528172</v>
      </c>
      <c r="C11" s="5">
        <v>0.16763196937328345</v>
      </c>
      <c r="D11" s="5">
        <v>5.0902304929709761</v>
      </c>
      <c r="E11" s="5">
        <v>2.379439370852761</v>
      </c>
      <c r="F11" s="5">
        <v>181.40274501009418</v>
      </c>
      <c r="G11" s="5">
        <v>37.953636633622786</v>
      </c>
      <c r="H11" s="5">
        <v>4.8801641010626549</v>
      </c>
      <c r="I11" s="5">
        <v>0.30885895891763687</v>
      </c>
      <c r="J11" s="5">
        <v>-0.16254011981603333</v>
      </c>
      <c r="K11" s="5">
        <v>0.58669928937736582</v>
      </c>
      <c r="L11" s="5">
        <v>2.398892838834239</v>
      </c>
      <c r="M11" s="5">
        <v>4.9813074078380062</v>
      </c>
      <c r="N11" s="5">
        <v>38.734218852873589</v>
      </c>
      <c r="O11" s="5">
        <v>-7.3433961274209543E-3</v>
      </c>
      <c r="P11" s="5">
        <v>-0.10530797875821526</v>
      </c>
    </row>
    <row r="12" spans="1:16" x14ac:dyDescent="0.25">
      <c r="A12" s="5" t="s">
        <v>241</v>
      </c>
      <c r="B12" s="5">
        <v>4020.2690055712087</v>
      </c>
      <c r="C12" s="5">
        <v>9.0026819461714619E-2</v>
      </c>
      <c r="D12" s="5">
        <v>4.8977724018326123</v>
      </c>
      <c r="E12" s="5">
        <v>3.8132861537408815</v>
      </c>
      <c r="F12" s="5">
        <v>102.0209972225985</v>
      </c>
      <c r="G12" s="5">
        <v>39.857269126183205</v>
      </c>
      <c r="H12" s="5">
        <v>3.6741185718343039</v>
      </c>
      <c r="I12" s="5">
        <v>0.56322604920724884</v>
      </c>
      <c r="J12" s="5">
        <v>6.6620177458002888E-2</v>
      </c>
      <c r="K12" s="5">
        <v>0.22875721486459039</v>
      </c>
      <c r="L12" s="5">
        <v>2.0202111282219692</v>
      </c>
      <c r="M12" s="5">
        <v>7.2805302433613841</v>
      </c>
      <c r="N12" s="5">
        <v>24.660428536737644</v>
      </c>
      <c r="O12" s="5">
        <v>2.1885697008825009E-2</v>
      </c>
      <c r="P12" s="5">
        <v>-0.10248177264213888</v>
      </c>
    </row>
    <row r="13" spans="1:16" x14ac:dyDescent="0.25">
      <c r="A13" s="5" t="s">
        <v>242</v>
      </c>
      <c r="B13" s="5">
        <v>4267.303754540405</v>
      </c>
      <c r="C13" s="5">
        <v>9.589142557180913E-2</v>
      </c>
      <c r="D13" s="5">
        <v>4.0962874185912765</v>
      </c>
      <c r="E13" s="5">
        <v>2.4341817150100642</v>
      </c>
      <c r="F13" s="5">
        <v>95.878045630935787</v>
      </c>
      <c r="G13" s="5">
        <v>36.086914677660459</v>
      </c>
      <c r="H13" s="5">
        <v>3.6245786241756126</v>
      </c>
      <c r="I13" s="5">
        <v>1.0002457511840173</v>
      </c>
      <c r="J13" s="5">
        <v>-0.17644679780354802</v>
      </c>
      <c r="K13" s="5">
        <v>0.53106355011582174</v>
      </c>
      <c r="L13" s="5">
        <v>1.3953967213186953</v>
      </c>
      <c r="M13" s="5">
        <v>4.8320201472221305</v>
      </c>
      <c r="N13" s="5">
        <v>19.165278477386217</v>
      </c>
      <c r="O13" s="5">
        <v>4.8036174677442423E-2</v>
      </c>
      <c r="P13" s="5">
        <v>-9.218723940051618E-2</v>
      </c>
    </row>
    <row r="14" spans="1:16" x14ac:dyDescent="0.25">
      <c r="A14" s="5" t="s">
        <v>243</v>
      </c>
      <c r="B14" s="5">
        <v>4181.6615311234054</v>
      </c>
      <c r="C14" s="5">
        <v>0.23220893569038273</v>
      </c>
      <c r="D14" s="5">
        <v>6.2882630424647079</v>
      </c>
      <c r="E14" s="5">
        <v>3.7767175910318769</v>
      </c>
      <c r="F14" s="5">
        <v>91.394811439059396</v>
      </c>
      <c r="G14" s="5">
        <v>35.04582042479074</v>
      </c>
      <c r="H14" s="5">
        <v>3.8129577802010215</v>
      </c>
      <c r="I14" s="5">
        <v>0.24270513330852847</v>
      </c>
      <c r="J14" s="5">
        <v>-0.42761637810738246</v>
      </c>
      <c r="K14" s="5">
        <v>0.35420033306773552</v>
      </c>
      <c r="L14" s="5">
        <v>1.9747098051943732</v>
      </c>
      <c r="M14" s="5">
        <v>6.4483071489435053</v>
      </c>
      <c r="N14" s="5">
        <v>19.912520444749891</v>
      </c>
      <c r="O14" s="5">
        <v>5.0478465605113494E-2</v>
      </c>
      <c r="P14" s="5">
        <v>-9.0480589255984178E-2</v>
      </c>
    </row>
    <row r="15" spans="1:16" x14ac:dyDescent="0.25">
      <c r="A15" s="5" t="s">
        <v>244</v>
      </c>
      <c r="B15" s="5">
        <v>4137.3547506292334</v>
      </c>
      <c r="C15" s="5">
        <v>5.0922624498732715E-2</v>
      </c>
      <c r="D15" s="5">
        <v>4.5295088020784258</v>
      </c>
      <c r="E15" s="5">
        <v>2.5992478561447023</v>
      </c>
      <c r="F15" s="5">
        <v>98.680913277321821</v>
      </c>
      <c r="G15" s="5">
        <v>37.327863460625728</v>
      </c>
      <c r="H15" s="5">
        <v>3.5831268312367079</v>
      </c>
      <c r="I15" s="5">
        <v>3.304757961230545E-2</v>
      </c>
      <c r="J15" s="5">
        <v>0.24581627297244993</v>
      </c>
      <c r="K15" s="5">
        <v>0.58326249161837551</v>
      </c>
      <c r="L15" s="5">
        <v>1.0695280898281225</v>
      </c>
      <c r="M15" s="5">
        <v>3.246388067876909</v>
      </c>
      <c r="N15" s="5">
        <v>16.669167211888638</v>
      </c>
      <c r="O15" s="5">
        <v>6.0195949919458716E-2</v>
      </c>
      <c r="P15" s="5">
        <v>-9.9925466763922069E-2</v>
      </c>
    </row>
    <row r="16" spans="1:16" x14ac:dyDescent="0.25">
      <c r="A16" s="5" t="s">
        <v>245</v>
      </c>
      <c r="B16" s="5">
        <v>4236.1235159753223</v>
      </c>
      <c r="C16" s="5">
        <v>0.14542913541062835</v>
      </c>
      <c r="D16" s="5">
        <v>8.6204508687989154</v>
      </c>
      <c r="E16" s="5">
        <v>2.873101154936041</v>
      </c>
      <c r="F16" s="5">
        <v>113.24905482682296</v>
      </c>
      <c r="G16" s="5">
        <v>39.276470976772046</v>
      </c>
      <c r="H16" s="5">
        <v>6.109278745617468</v>
      </c>
      <c r="I16" s="5">
        <v>0.27111001629668185</v>
      </c>
      <c r="J16" s="5">
        <v>-0.13557614036957438</v>
      </c>
      <c r="K16" s="5">
        <v>0.52430945955588748</v>
      </c>
      <c r="L16" s="5">
        <v>3.1760459133049213</v>
      </c>
      <c r="M16" s="5">
        <v>4.4783206675154954</v>
      </c>
      <c r="N16" s="5">
        <v>20.218257211065431</v>
      </c>
      <c r="O16" s="5">
        <v>1.1911925075900241E-2</v>
      </c>
      <c r="P16" s="5">
        <v>-6.9727625649446429E-2</v>
      </c>
    </row>
    <row r="17" spans="1:16" x14ac:dyDescent="0.25">
      <c r="A17" s="5" t="s">
        <v>246</v>
      </c>
      <c r="B17" s="5">
        <v>4307.4356176875017</v>
      </c>
      <c r="C17" s="5">
        <v>0.23718218715234149</v>
      </c>
      <c r="D17" s="5">
        <v>8.8030572412693644</v>
      </c>
      <c r="E17" s="5">
        <v>3.3004629952976137</v>
      </c>
      <c r="F17" s="5">
        <v>100.2681894118513</v>
      </c>
      <c r="G17" s="5">
        <v>35.130342451874611</v>
      </c>
      <c r="H17" s="5">
        <v>5.4036766181914722</v>
      </c>
      <c r="I17" s="5">
        <v>0.17300141627669133</v>
      </c>
      <c r="J17" s="5">
        <v>-5.8029553445356569E-2</v>
      </c>
      <c r="K17" s="5">
        <v>0.70209162852274454</v>
      </c>
      <c r="L17" s="5">
        <v>2.954818421226995</v>
      </c>
      <c r="M17" s="5">
        <v>4.4838559679716044</v>
      </c>
      <c r="N17" s="5">
        <v>18.221086350271214</v>
      </c>
      <c r="O17" s="5">
        <v>7.7057143986254781E-2</v>
      </c>
      <c r="P17" s="5">
        <v>-8.1695784988370546E-2</v>
      </c>
    </row>
    <row r="18" spans="1:16" x14ac:dyDescent="0.25">
      <c r="A18" s="5" t="s">
        <v>247</v>
      </c>
      <c r="B18" s="5">
        <v>4274.1867263828781</v>
      </c>
      <c r="C18" s="5">
        <v>5.8294102883591221E-2</v>
      </c>
      <c r="D18" s="5">
        <v>6.9907223632246795</v>
      </c>
      <c r="E18" s="5">
        <v>1.8626796532510177</v>
      </c>
      <c r="F18" s="5">
        <v>102.04164636830257</v>
      </c>
      <c r="G18" s="5">
        <v>36.618705559991795</v>
      </c>
      <c r="H18" s="5">
        <v>5.7496686621507278</v>
      </c>
      <c r="I18" s="5">
        <v>0.22119642630198844</v>
      </c>
      <c r="J18" s="5">
        <v>-7.6779167779982933E-3</v>
      </c>
      <c r="K18" s="5">
        <v>4.1233331386638788E-2</v>
      </c>
      <c r="L18" s="5">
        <v>2.8391159072104521</v>
      </c>
      <c r="M18" s="5">
        <v>3.8898304658403822</v>
      </c>
      <c r="N18" s="5">
        <v>19.498753250493962</v>
      </c>
      <c r="O18" s="5">
        <v>7.8296043256315655E-3</v>
      </c>
      <c r="P18" s="5">
        <v>-9.8873997408272754E-2</v>
      </c>
    </row>
    <row r="19" spans="1:16" x14ac:dyDescent="0.25">
      <c r="A19" s="5" t="s">
        <v>248</v>
      </c>
      <c r="B19" s="5">
        <v>3982.7323613155354</v>
      </c>
      <c r="C19" s="5">
        <v>0.23847379195928206</v>
      </c>
      <c r="D19" s="5">
        <v>8.0220701888048183</v>
      </c>
      <c r="E19" s="5">
        <v>3.4351692872030202</v>
      </c>
      <c r="F19" s="5">
        <v>109.39849691889528</v>
      </c>
      <c r="G19" s="5">
        <v>39.972756715483122</v>
      </c>
      <c r="H19" s="5">
        <v>6.2711535548573902</v>
      </c>
      <c r="I19" s="5">
        <v>0.13532954518046833</v>
      </c>
      <c r="J19" s="5">
        <v>-0.19112462027094904</v>
      </c>
      <c r="K19" s="5">
        <v>0.54017477295170602</v>
      </c>
      <c r="L19" s="5">
        <v>2.9827322479110276</v>
      </c>
      <c r="M19" s="5">
        <v>4.4482324051111286</v>
      </c>
      <c r="N19" s="5">
        <v>23.377605873170623</v>
      </c>
      <c r="O19" s="5">
        <v>9.8414093974032238E-2</v>
      </c>
      <c r="P19" s="5">
        <v>-9.1543882035950597E-2</v>
      </c>
    </row>
    <row r="20" spans="1:16" x14ac:dyDescent="0.25">
      <c r="A20" s="5" t="s">
        <v>249</v>
      </c>
      <c r="B20" s="5">
        <v>4140.9654899564321</v>
      </c>
      <c r="C20" s="5">
        <v>0.14366443327896558</v>
      </c>
      <c r="D20" s="5">
        <v>3.2541561509103798</v>
      </c>
      <c r="E20" s="5">
        <v>4.0187123856161087</v>
      </c>
      <c r="F20" s="5">
        <v>534.81291046595561</v>
      </c>
      <c r="G20" s="5">
        <v>48.049133652065635</v>
      </c>
      <c r="H20" s="5">
        <v>1.7669953663698925</v>
      </c>
      <c r="I20" s="5">
        <v>2.9860039387943366E-2</v>
      </c>
      <c r="J20" s="5">
        <v>0.84004456276309136</v>
      </c>
      <c r="K20" s="5">
        <v>5.3018992766389605E-2</v>
      </c>
      <c r="L20" s="5">
        <v>-0.52826768205145536</v>
      </c>
      <c r="M20" s="5">
        <v>6.4764259224215399</v>
      </c>
      <c r="N20" s="5">
        <v>118.97542608517216</v>
      </c>
      <c r="O20" s="5">
        <v>9.3792830947655934E-2</v>
      </c>
      <c r="P20" s="5">
        <v>-9.1792989355183527E-2</v>
      </c>
    </row>
    <row r="21" spans="1:16" x14ac:dyDescent="0.25">
      <c r="A21" s="5" t="s">
        <v>250</v>
      </c>
      <c r="B21" s="5">
        <v>4045.544180861601</v>
      </c>
      <c r="C21" s="5">
        <v>0.12573830091090143</v>
      </c>
      <c r="D21" s="5">
        <v>3.3726945723017443</v>
      </c>
      <c r="E21" s="5">
        <v>3.127599704531538</v>
      </c>
      <c r="F21" s="5">
        <v>497.56907140023554</v>
      </c>
      <c r="G21" s="5">
        <v>45.583209973822512</v>
      </c>
      <c r="H21" s="5">
        <v>1.6532808264628422</v>
      </c>
      <c r="I21" s="5">
        <v>0.28661059533792299</v>
      </c>
      <c r="J21" s="5">
        <v>1.1332694572381159</v>
      </c>
      <c r="K21" s="5">
        <v>0.48780275530301592</v>
      </c>
      <c r="L21" s="5">
        <v>-0.18756722623324759</v>
      </c>
      <c r="M21" s="5">
        <v>4.7230763124024611</v>
      </c>
      <c r="N21" s="5">
        <v>111.08848303865568</v>
      </c>
      <c r="O21" s="5">
        <v>8.1390478947313313E-2</v>
      </c>
      <c r="P21" s="5">
        <v>-9.4408412354985899E-2</v>
      </c>
    </row>
    <row r="22" spans="1:16" x14ac:dyDescent="0.25">
      <c r="A22" s="5" t="s">
        <v>251</v>
      </c>
      <c r="B22" s="5">
        <v>4086.4658932365232</v>
      </c>
      <c r="C22" s="5">
        <v>-4.3850196007577509E-2</v>
      </c>
      <c r="D22" s="5">
        <v>3.2645163453805104</v>
      </c>
      <c r="E22" s="5">
        <v>3.0821117275187229</v>
      </c>
      <c r="F22" s="5">
        <v>562.98427928408182</v>
      </c>
      <c r="G22" s="5">
        <v>50.079988596401833</v>
      </c>
      <c r="H22" s="5">
        <v>1.8082069723937759</v>
      </c>
      <c r="I22" s="5">
        <v>0.22922796937181741</v>
      </c>
      <c r="J22" s="5">
        <v>0.8275535123231943</v>
      </c>
      <c r="K22" s="5">
        <v>0.76847869314784445</v>
      </c>
      <c r="L22" s="5">
        <v>-0.18074946749837367</v>
      </c>
      <c r="M22" s="5">
        <v>4.363578933716207</v>
      </c>
      <c r="N22" s="5">
        <v>124.72891425982745</v>
      </c>
      <c r="O22" s="5">
        <v>2.708351928687551E-2</v>
      </c>
      <c r="P22" s="5">
        <v>-0.11943003984428761</v>
      </c>
    </row>
    <row r="23" spans="1:16" x14ac:dyDescent="0.25">
      <c r="A23" s="5" t="s">
        <v>252</v>
      </c>
      <c r="B23" s="5">
        <v>3971.1855178420974</v>
      </c>
      <c r="C23" s="5">
        <v>0.11289837403734208</v>
      </c>
      <c r="D23" s="5">
        <v>2.5829363122489895</v>
      </c>
      <c r="E23" s="5">
        <v>1.8409422498276768</v>
      </c>
      <c r="F23" s="5">
        <v>558.13225114223962</v>
      </c>
      <c r="G23" s="5">
        <v>51.27803017295755</v>
      </c>
      <c r="H23" s="5">
        <v>1.6352723935784561</v>
      </c>
      <c r="I23" s="5">
        <v>-1.9206914155963112E-2</v>
      </c>
      <c r="J23" s="5">
        <v>1.1204580279321787</v>
      </c>
      <c r="K23" s="5">
        <v>-0.13272509100879476</v>
      </c>
      <c r="L23" s="5">
        <v>-0.37176277169538552</v>
      </c>
      <c r="M23" s="5">
        <v>3.5259794800538176</v>
      </c>
      <c r="N23" s="5">
        <v>115.41519963717174</v>
      </c>
      <c r="O23" s="5">
        <v>7.29934559435097E-2</v>
      </c>
      <c r="P23" s="5">
        <v>-0.11059549565368476</v>
      </c>
    </row>
    <row r="24" spans="1:16" x14ac:dyDescent="0.25">
      <c r="A24" s="5" t="s">
        <v>253</v>
      </c>
      <c r="B24" s="5">
        <v>4282.3108898690762</v>
      </c>
      <c r="C24" s="5">
        <v>0.10701003121026326</v>
      </c>
      <c r="D24" s="5">
        <v>4.068734386058753</v>
      </c>
      <c r="E24" s="5">
        <v>6.3465310346617967</v>
      </c>
      <c r="F24" s="5">
        <v>232.70808634120047</v>
      </c>
      <c r="G24" s="5">
        <v>41.163043977627474</v>
      </c>
      <c r="H24" s="5">
        <v>2.1951871926885218</v>
      </c>
      <c r="I24" s="5">
        <v>0.38213557379749585</v>
      </c>
      <c r="J24" s="5">
        <v>0.67282542136861734</v>
      </c>
      <c r="K24" s="5">
        <v>0.46007760503624545</v>
      </c>
      <c r="L24" s="5">
        <v>3.0312392175218698E-2</v>
      </c>
      <c r="M24" s="5">
        <v>11.663023181257829</v>
      </c>
      <c r="N24" s="5">
        <v>36.981603033376174</v>
      </c>
      <c r="O24" s="5">
        <v>0.10858438823725328</v>
      </c>
      <c r="P24" s="5">
        <v>-8.6088390974320764E-2</v>
      </c>
    </row>
    <row r="25" spans="1:16" x14ac:dyDescent="0.25">
      <c r="A25" s="5" t="s">
        <v>254</v>
      </c>
      <c r="B25" s="5">
        <v>4286.4481953481582</v>
      </c>
      <c r="C25" s="5">
        <v>0.16071885517846723</v>
      </c>
      <c r="D25" s="5">
        <v>4.0001537122350088</v>
      </c>
      <c r="E25" s="5">
        <v>3.2252021998072697</v>
      </c>
      <c r="F25" s="5">
        <v>259.60478340777638</v>
      </c>
      <c r="G25" s="5">
        <v>45.193167958930914</v>
      </c>
      <c r="H25" s="5">
        <v>2.1871716526174634</v>
      </c>
      <c r="I25" s="5">
        <v>0.31440465773454396</v>
      </c>
      <c r="J25" s="5">
        <v>0.17583584275668154</v>
      </c>
      <c r="K25" s="5">
        <v>0.53304568407514352</v>
      </c>
      <c r="L25" s="5">
        <v>-0.3494436138989846</v>
      </c>
      <c r="M25" s="5">
        <v>5.6047715865522791</v>
      </c>
      <c r="N25" s="5">
        <v>26.406341863887498</v>
      </c>
      <c r="O25" s="5">
        <v>-1.6385145967593627E-2</v>
      </c>
      <c r="P25" s="5">
        <v>-0.12409254606809739</v>
      </c>
    </row>
    <row r="26" spans="1:16" x14ac:dyDescent="0.25">
      <c r="A26" s="5" t="s">
        <v>255</v>
      </c>
      <c r="B26" s="5">
        <v>4355.8797036607557</v>
      </c>
      <c r="C26" s="5">
        <v>4.6673752158537231E-2</v>
      </c>
      <c r="D26" s="5">
        <v>3.0024924085516123</v>
      </c>
      <c r="E26" s="5">
        <v>4.1448549347907937</v>
      </c>
      <c r="F26" s="5">
        <v>267.60818917631559</v>
      </c>
      <c r="G26" s="5">
        <v>47.307511021762792</v>
      </c>
      <c r="H26" s="5">
        <v>2.2439395506956314</v>
      </c>
      <c r="I26" s="5">
        <v>0.1289901246909485</v>
      </c>
      <c r="J26" s="5">
        <v>0.4908129721015424</v>
      </c>
      <c r="K26" s="5">
        <v>0.44764084767817275</v>
      </c>
      <c r="L26" s="5">
        <v>-0.54037359324022327</v>
      </c>
      <c r="M26" s="5">
        <v>4.7465235963569903</v>
      </c>
      <c r="N26" s="5">
        <v>27.495342197465387</v>
      </c>
      <c r="O26" s="5">
        <v>7.0088159811902709E-2</v>
      </c>
      <c r="P26" s="5">
        <v>-0.10116937254293953</v>
      </c>
    </row>
    <row r="27" spans="1:16" x14ac:dyDescent="0.25">
      <c r="A27" s="5" t="s">
        <v>256</v>
      </c>
      <c r="B27" s="5">
        <v>4276.9700046142616</v>
      </c>
      <c r="C27" s="5">
        <v>0.1635713537539982</v>
      </c>
      <c r="D27" s="5">
        <v>2.9396320875027873</v>
      </c>
      <c r="E27" s="5">
        <v>3.7492998018052961</v>
      </c>
      <c r="F27" s="5">
        <v>259.56280809519762</v>
      </c>
      <c r="G27" s="5">
        <v>44.407138954765657</v>
      </c>
      <c r="H27" s="5">
        <v>2.207218881408425</v>
      </c>
      <c r="I27" s="5">
        <v>0.27899891952969341</v>
      </c>
      <c r="J27" s="5">
        <v>0.23848481241005257</v>
      </c>
      <c r="K27" s="5">
        <v>0.45341005254937944</v>
      </c>
      <c r="L27" s="5">
        <v>-0.18486214430832376</v>
      </c>
      <c r="M27" s="5">
        <v>6.9088151228444179</v>
      </c>
      <c r="N27" s="5">
        <v>28.957241707856912</v>
      </c>
      <c r="O27" s="5">
        <v>7.6859566974400578E-2</v>
      </c>
      <c r="P27" s="5">
        <v>-9.9832510186532372E-2</v>
      </c>
    </row>
    <row r="28" spans="1:16" x14ac:dyDescent="0.25">
      <c r="A28" s="5" t="s">
        <v>257</v>
      </c>
      <c r="B28" s="5">
        <v>4216.9038514315871</v>
      </c>
      <c r="C28" s="5">
        <v>0.16265953641880695</v>
      </c>
      <c r="D28" s="5">
        <v>3.5629916412806941</v>
      </c>
      <c r="E28" s="5">
        <v>8.2585592553985911</v>
      </c>
      <c r="F28" s="5">
        <v>289.74502832248885</v>
      </c>
      <c r="G28" s="5">
        <v>48.51547812076506</v>
      </c>
      <c r="H28" s="5">
        <v>3.7592005971739337</v>
      </c>
      <c r="I28" s="5">
        <v>0.10301472021374883</v>
      </c>
      <c r="J28" s="5">
        <v>-4.1347500397381533E-2</v>
      </c>
      <c r="K28" s="5">
        <v>0.16028087390398912</v>
      </c>
      <c r="L28" s="5">
        <v>1.5495447286114806E-2</v>
      </c>
      <c r="M28" s="5">
        <v>10.276848501493964</v>
      </c>
      <c r="N28" s="5">
        <v>38.990632149862229</v>
      </c>
      <c r="O28" s="5">
        <v>5.8918730552792661E-2</v>
      </c>
      <c r="P28" s="5">
        <v>-8.1648083586815315E-2</v>
      </c>
    </row>
    <row r="29" spans="1:16" x14ac:dyDescent="0.25">
      <c r="A29" s="5" t="s">
        <v>258</v>
      </c>
      <c r="B29" s="5">
        <v>4233.3026258759483</v>
      </c>
      <c r="C29" s="5">
        <v>0.19478595509587737</v>
      </c>
      <c r="D29" s="5">
        <v>4.5671042317046942</v>
      </c>
      <c r="E29" s="5">
        <v>6.1404487095934899</v>
      </c>
      <c r="F29" s="5">
        <v>258.9571827694329</v>
      </c>
      <c r="G29" s="5">
        <v>44.364335139214923</v>
      </c>
      <c r="H29" s="5">
        <v>3.1765071413323147</v>
      </c>
      <c r="I29" s="5">
        <v>0.16346640331395682</v>
      </c>
      <c r="J29" s="5">
        <v>0.37410938214309825</v>
      </c>
      <c r="K29" s="5">
        <v>0.44979193692300834</v>
      </c>
      <c r="L29" s="5">
        <v>1.1388722251576869E-2</v>
      </c>
      <c r="M29" s="5">
        <v>8.2211166916522238</v>
      </c>
      <c r="N29" s="5">
        <v>31.208591701523918</v>
      </c>
      <c r="O29" s="5">
        <v>1.1083296931878265E-2</v>
      </c>
      <c r="P29" s="5">
        <v>-0.10453456372616143</v>
      </c>
    </row>
    <row r="30" spans="1:16" x14ac:dyDescent="0.25">
      <c r="A30" s="5" t="s">
        <v>259</v>
      </c>
      <c r="B30" s="5">
        <v>4311.9114299785097</v>
      </c>
      <c r="C30" s="5">
        <v>8.490378113050992E-2</v>
      </c>
      <c r="D30" s="5">
        <v>3.7055237645890764</v>
      </c>
      <c r="E30" s="5">
        <v>4.8745686903778331</v>
      </c>
      <c r="F30" s="5">
        <v>256.96541637409621</v>
      </c>
      <c r="G30" s="5">
        <v>43.662362903268864</v>
      </c>
      <c r="H30" s="5">
        <v>3.4570566295615861</v>
      </c>
      <c r="I30" s="5">
        <v>0.50448259318505517</v>
      </c>
      <c r="J30" s="5">
        <v>9.4146682587857161E-2</v>
      </c>
      <c r="K30" s="5">
        <v>0.54190553441306799</v>
      </c>
      <c r="L30" s="5">
        <v>0.10860502183728726</v>
      </c>
      <c r="M30" s="5">
        <v>6.7757191343492176</v>
      </c>
      <c r="N30" s="5">
        <v>30.944204157229468</v>
      </c>
      <c r="O30" s="5">
        <v>2.2275577624743713E-2</v>
      </c>
      <c r="P30" s="5">
        <v>-7.0014649467351461E-2</v>
      </c>
    </row>
    <row r="31" spans="1:16" x14ac:dyDescent="0.25">
      <c r="A31" s="5" t="s">
        <v>260</v>
      </c>
      <c r="B31" s="5">
        <v>4295.8887742140641</v>
      </c>
      <c r="C31" s="5">
        <v>0.12788852006668902</v>
      </c>
      <c r="D31" s="5">
        <v>3.1921856625154312</v>
      </c>
      <c r="E31" s="5">
        <v>5.2896339630522693</v>
      </c>
      <c r="F31" s="5">
        <v>255.57918432952937</v>
      </c>
      <c r="G31" s="5">
        <v>45.297282553760816</v>
      </c>
      <c r="H31" s="5">
        <v>3.0008969919985025</v>
      </c>
      <c r="I31" s="5">
        <v>6.9037681019601241E-2</v>
      </c>
      <c r="J31" s="5">
        <v>0.29410779902445972</v>
      </c>
      <c r="K31" s="5">
        <v>0.48728764772522964</v>
      </c>
      <c r="L31" s="5">
        <v>-0.22834581547112529</v>
      </c>
      <c r="M31" s="5">
        <v>7.0571141837533977</v>
      </c>
      <c r="N31" s="5">
        <v>30.573367285753541</v>
      </c>
      <c r="O31" s="5">
        <v>2.7525782420171934E-2</v>
      </c>
      <c r="P31" s="5">
        <v>-9.8306880745338221E-2</v>
      </c>
    </row>
    <row r="32" spans="1:16" x14ac:dyDescent="0.25">
      <c r="A32" s="5" t="s">
        <v>261</v>
      </c>
      <c r="B32" s="5">
        <v>4101.8115353771191</v>
      </c>
      <c r="C32" s="5">
        <v>0.23847624748172869</v>
      </c>
      <c r="D32" s="5">
        <v>9.5998706030778518</v>
      </c>
      <c r="E32" s="5">
        <v>1.6333094729504618</v>
      </c>
      <c r="F32" s="5">
        <v>26.60381770816371</v>
      </c>
      <c r="G32" s="5">
        <v>38.503055657382625</v>
      </c>
      <c r="H32" s="5">
        <v>5.0347551024610002</v>
      </c>
      <c r="I32" s="5">
        <v>0.52878543054344496</v>
      </c>
      <c r="J32" s="5">
        <v>-0.18305181791387842</v>
      </c>
      <c r="K32" s="5">
        <v>1.08531106209265</v>
      </c>
      <c r="L32" s="5">
        <v>3.8493405068296846</v>
      </c>
      <c r="M32" s="5">
        <v>2.8904219482831275</v>
      </c>
      <c r="N32" s="5">
        <v>15.911957435392701</v>
      </c>
      <c r="O32" s="5">
        <v>5.5366914626168093E-2</v>
      </c>
      <c r="P32" s="5">
        <v>-9.8439384638547234E-2</v>
      </c>
    </row>
    <row r="33" spans="1:16" x14ac:dyDescent="0.25">
      <c r="A33" s="5" t="s">
        <v>262</v>
      </c>
      <c r="B33" s="5">
        <v>4245.1127524253288</v>
      </c>
      <c r="C33" s="5">
        <v>7.4014357587076932E-2</v>
      </c>
      <c r="D33" s="5">
        <v>8.871129439290895</v>
      </c>
      <c r="E33" s="5">
        <v>2.647456893347762</v>
      </c>
      <c r="F33" s="5">
        <v>27.30460232187728</v>
      </c>
      <c r="G33" s="5">
        <v>36.379097244680644</v>
      </c>
      <c r="H33" s="5">
        <v>4.7668852490479683</v>
      </c>
      <c r="I33" s="5">
        <v>0.12846672851552993</v>
      </c>
      <c r="J33" s="5">
        <v>-0.15220603871842664</v>
      </c>
      <c r="K33" s="5">
        <v>0.66547366103307104</v>
      </c>
      <c r="L33" s="5">
        <v>3.7085512594499868</v>
      </c>
      <c r="M33" s="5">
        <v>4.3637931588274927</v>
      </c>
      <c r="N33" s="5">
        <v>16.531198984795825</v>
      </c>
      <c r="O33" s="5">
        <v>2.075332057611614E-2</v>
      </c>
      <c r="P33" s="5">
        <v>-0.1057788772094657</v>
      </c>
    </row>
    <row r="34" spans="1:16" x14ac:dyDescent="0.25">
      <c r="A34" s="5" t="s">
        <v>263</v>
      </c>
      <c r="B34" s="5">
        <v>4328.1221450829134</v>
      </c>
      <c r="C34" s="5">
        <v>0.14462536106308993</v>
      </c>
      <c r="D34" s="5">
        <v>10.074310306282051</v>
      </c>
      <c r="E34" s="5">
        <v>3.2521330988221444</v>
      </c>
      <c r="F34" s="5">
        <v>32.416789181263972</v>
      </c>
      <c r="G34" s="5">
        <v>39.539032062740837</v>
      </c>
      <c r="H34" s="5">
        <v>5.3136456252539626</v>
      </c>
      <c r="I34" s="5">
        <v>0.5156913235878644</v>
      </c>
      <c r="J34" s="5">
        <v>-0.15464985890589239</v>
      </c>
      <c r="K34" s="5">
        <v>0.48044289823160508</v>
      </c>
      <c r="L34" s="5">
        <v>3.709146436991225</v>
      </c>
      <c r="M34" s="5">
        <v>5.2772697648095752</v>
      </c>
      <c r="N34" s="5">
        <v>19.078077333356703</v>
      </c>
      <c r="O34" s="5">
        <v>9.7844917493263642E-2</v>
      </c>
      <c r="P34" s="5">
        <v>-9.6794705545608373E-2</v>
      </c>
    </row>
    <row r="35" spans="1:16" x14ac:dyDescent="0.25">
      <c r="A35" s="5" t="s">
        <v>264</v>
      </c>
      <c r="B35" s="5">
        <v>4157.2890406648112</v>
      </c>
      <c r="C35" s="5">
        <v>-1.1187933222198021E-2</v>
      </c>
      <c r="D35" s="5">
        <v>8.0743160774824059</v>
      </c>
      <c r="E35" s="5">
        <v>2.9269664060878591</v>
      </c>
      <c r="F35" s="5">
        <v>23.578074692408038</v>
      </c>
      <c r="G35" s="5">
        <v>33.289002951752153</v>
      </c>
      <c r="H35" s="5">
        <v>4.8118616453212546</v>
      </c>
      <c r="I35" s="5">
        <v>0.50650140700452673</v>
      </c>
      <c r="J35" s="5">
        <v>-0.28172850865411114</v>
      </c>
      <c r="K35" s="5">
        <v>0.29143962579025118</v>
      </c>
      <c r="L35" s="5">
        <v>3.3573667512428838</v>
      </c>
      <c r="M35" s="5">
        <v>4.7932868650042906</v>
      </c>
      <c r="N35" s="5">
        <v>16.902826406651208</v>
      </c>
      <c r="O35" s="5">
        <v>1.4763784008571585E-2</v>
      </c>
      <c r="P35" s="5">
        <v>-0.10674921341204242</v>
      </c>
    </row>
    <row r="36" spans="1:16" x14ac:dyDescent="0.25">
      <c r="A36" s="5" t="s">
        <v>265</v>
      </c>
      <c r="B36" s="5">
        <v>4237.0262008071222</v>
      </c>
      <c r="C36" s="5">
        <v>0.14877928653534808</v>
      </c>
      <c r="D36" s="5">
        <v>6.7442069383633383</v>
      </c>
      <c r="E36" s="5">
        <v>2.0571940193887142</v>
      </c>
      <c r="F36" s="5">
        <v>33.146618003197347</v>
      </c>
      <c r="G36" s="5">
        <v>46.174502295403713</v>
      </c>
      <c r="H36" s="5">
        <v>4.6052003550431797</v>
      </c>
      <c r="I36" s="5">
        <v>0.52076309004373311</v>
      </c>
      <c r="J36" s="5">
        <v>-0.35530761310934877</v>
      </c>
      <c r="K36" s="5">
        <v>0.87702628279959849</v>
      </c>
      <c r="L36" s="5">
        <v>2.7618321034807818</v>
      </c>
      <c r="M36" s="5">
        <v>3.3676947647639657</v>
      </c>
      <c r="N36" s="5">
        <v>16.596436576978725</v>
      </c>
      <c r="O36" s="5">
        <v>5.438992794299582E-3</v>
      </c>
      <c r="P36" s="5">
        <v>-0.10351815693917668</v>
      </c>
    </row>
    <row r="37" spans="1:16" x14ac:dyDescent="0.25">
      <c r="A37" s="5" t="s">
        <v>266</v>
      </c>
      <c r="B37" s="5">
        <v>4292.4660942268238</v>
      </c>
      <c r="C37" s="5">
        <v>0.18406678110874583</v>
      </c>
      <c r="D37" s="5">
        <v>6.3368542613138761</v>
      </c>
      <c r="E37" s="5">
        <v>1.8523444588989828</v>
      </c>
      <c r="F37" s="5">
        <v>32.587060005676072</v>
      </c>
      <c r="G37" s="5">
        <v>41.367809573516887</v>
      </c>
      <c r="H37" s="5">
        <v>4.5489295880216831</v>
      </c>
      <c r="I37" s="5">
        <v>0.83003386397411694</v>
      </c>
      <c r="J37" s="5">
        <v>-0.17941589031789276</v>
      </c>
      <c r="K37" s="5">
        <v>0.49590848814706134</v>
      </c>
      <c r="L37" s="5">
        <v>2.9063709693702746</v>
      </c>
      <c r="M37" s="5">
        <v>3.3498518861401543</v>
      </c>
      <c r="N37" s="5">
        <v>16.506623179521441</v>
      </c>
      <c r="O37" s="5">
        <v>5.3299738772604542E-2</v>
      </c>
      <c r="P37" s="5">
        <v>-4.9858157232397629E-2</v>
      </c>
    </row>
    <row r="38" spans="1:16" x14ac:dyDescent="0.25">
      <c r="A38" s="5" t="s">
        <v>267</v>
      </c>
      <c r="B38" s="5">
        <v>4282.9879034929263</v>
      </c>
      <c r="C38" s="5">
        <v>0.12329178204655075</v>
      </c>
      <c r="D38" s="5">
        <v>6.0564298563923238</v>
      </c>
      <c r="E38" s="5">
        <v>2.2270082033680048</v>
      </c>
      <c r="F38" s="5">
        <v>30.478612973999745</v>
      </c>
      <c r="G38" s="5">
        <v>39.844241877972117</v>
      </c>
      <c r="H38" s="5">
        <v>4.5082374560233118</v>
      </c>
      <c r="I38" s="5">
        <v>0.37478847188013731</v>
      </c>
      <c r="J38" s="5">
        <v>-0.2645137326079538</v>
      </c>
      <c r="K38" s="5">
        <v>0.48608023556289859</v>
      </c>
      <c r="L38" s="5">
        <v>2.8444129873274653</v>
      </c>
      <c r="M38" s="5">
        <v>3.5010948147074408</v>
      </c>
      <c r="N38" s="5">
        <v>18.569512837077358</v>
      </c>
      <c r="O38" s="5">
        <v>3.4328830029407988E-2</v>
      </c>
      <c r="P38" s="5">
        <v>-9.740952361009815E-2</v>
      </c>
    </row>
    <row r="39" spans="1:16" x14ac:dyDescent="0.25">
      <c r="A39" s="5" t="s">
        <v>268</v>
      </c>
      <c r="B39" s="5">
        <v>4300.7783170529792</v>
      </c>
      <c r="C39" s="5">
        <v>8.078586998746938E-2</v>
      </c>
      <c r="D39" s="5">
        <v>6.7895884037110248</v>
      </c>
      <c r="E39" s="5">
        <v>2.1631116326062099</v>
      </c>
      <c r="F39" s="5">
        <v>38.395563139050225</v>
      </c>
      <c r="G39" s="5">
        <v>44.967155541554362</v>
      </c>
      <c r="H39" s="5">
        <v>4.7054253275135709</v>
      </c>
      <c r="I39" s="5">
        <v>0.52253803575509761</v>
      </c>
      <c r="J39" s="5">
        <v>-0.30695275635126129</v>
      </c>
      <c r="K39" s="5">
        <v>0.62967162394661114</v>
      </c>
      <c r="L39" s="5">
        <v>3.2016385475781282</v>
      </c>
      <c r="M39" s="5">
        <v>3.5421016472998876</v>
      </c>
      <c r="N39" s="5">
        <v>16.807651015315884</v>
      </c>
      <c r="O39" s="5">
        <v>3.7872560064088352E-2</v>
      </c>
      <c r="P39" s="5">
        <v>-8.5424240691128556E-2</v>
      </c>
    </row>
    <row r="40" spans="1:16" x14ac:dyDescent="0.25">
      <c r="A40" s="5" t="s">
        <v>269</v>
      </c>
      <c r="B40" s="5">
        <v>4163.4573870154427</v>
      </c>
      <c r="C40" s="5">
        <v>0.22209873127002164</v>
      </c>
      <c r="D40" s="5">
        <v>4.3844660794966064</v>
      </c>
      <c r="E40" s="5">
        <v>2.2136100897409099</v>
      </c>
      <c r="F40" s="5">
        <v>96.490072769180458</v>
      </c>
      <c r="G40" s="5">
        <v>40.413925510060317</v>
      </c>
      <c r="H40" s="5">
        <v>2.4545332034894041</v>
      </c>
      <c r="I40" s="5">
        <v>0.20264174430308537</v>
      </c>
      <c r="J40" s="5">
        <v>-0.23579139473392802</v>
      </c>
      <c r="K40" s="5">
        <v>0.74723977750055914</v>
      </c>
      <c r="L40" s="5">
        <v>1.3928076990143132</v>
      </c>
      <c r="M40" s="5">
        <v>3.8081277725912264</v>
      </c>
      <c r="N40" s="5">
        <v>16.545772609182311</v>
      </c>
      <c r="O40" s="5">
        <v>1.2258563747943384E-2</v>
      </c>
      <c r="P40" s="5">
        <v>-8.9683119671009379E-2</v>
      </c>
    </row>
    <row r="41" spans="1:16" x14ac:dyDescent="0.25">
      <c r="A41" s="5" t="s">
        <v>270</v>
      </c>
      <c r="B41" s="5">
        <v>4201.7838804989415</v>
      </c>
      <c r="C41" s="5">
        <v>0.10354201500810409</v>
      </c>
      <c r="D41" s="5">
        <v>4.5050066243591917</v>
      </c>
      <c r="E41" s="5">
        <v>2.464258408229651</v>
      </c>
      <c r="F41" s="5">
        <v>169.0701273659956</v>
      </c>
      <c r="G41" s="5">
        <v>42.698191449359882</v>
      </c>
      <c r="H41" s="5">
        <v>1.5917203615686677</v>
      </c>
      <c r="I41" s="5">
        <v>0.54651418187432499</v>
      </c>
      <c r="J41" s="5">
        <v>-0.15270523369574437</v>
      </c>
      <c r="K41" s="5">
        <v>0.45379329258725243</v>
      </c>
      <c r="L41" s="5">
        <v>1.1573584395885199</v>
      </c>
      <c r="M41" s="5">
        <v>4.2027027856285519</v>
      </c>
      <c r="N41" s="5">
        <v>32.944984052364681</v>
      </c>
      <c r="O41" s="5">
        <v>6.8305396418463837E-2</v>
      </c>
      <c r="P41" s="5">
        <v>-0.10135243176771135</v>
      </c>
    </row>
    <row r="42" spans="1:16" x14ac:dyDescent="0.25">
      <c r="A42" s="5" t="s">
        <v>271</v>
      </c>
      <c r="B42" s="5">
        <v>4166.2030533788338</v>
      </c>
      <c r="C42" s="5">
        <v>5.9982683819407662E-2</v>
      </c>
      <c r="D42" s="5">
        <v>4.3095294581451764</v>
      </c>
      <c r="E42" s="5">
        <v>2.8038280731130638</v>
      </c>
      <c r="F42" s="5">
        <v>175.24422193150707</v>
      </c>
      <c r="G42" s="5">
        <v>44.519473122871624</v>
      </c>
      <c r="H42" s="5">
        <v>2.015013491969305</v>
      </c>
      <c r="I42" s="5">
        <v>0.19347943543009943</v>
      </c>
      <c r="J42" s="5">
        <v>0.1374388081953867</v>
      </c>
      <c r="K42" s="5">
        <v>0.36517418490489517</v>
      </c>
      <c r="L42" s="5">
        <v>1.1977858740770673</v>
      </c>
      <c r="M42" s="5">
        <v>4.4565595425014051</v>
      </c>
      <c r="N42" s="5">
        <v>40.297102581301658</v>
      </c>
      <c r="O42" s="5">
        <v>5.6850851578190489E-2</v>
      </c>
      <c r="P42" s="5">
        <v>-0.11707962463090323</v>
      </c>
    </row>
    <row r="43" spans="1:16" x14ac:dyDescent="0.25">
      <c r="A43" s="5" t="s">
        <v>272</v>
      </c>
      <c r="B43" s="5">
        <v>4121.8586610166712</v>
      </c>
      <c r="C43" s="5">
        <v>0.15395470934541475</v>
      </c>
      <c r="D43" s="5">
        <v>3.382355612543829</v>
      </c>
      <c r="E43" s="5">
        <v>2.0467483251304754</v>
      </c>
      <c r="F43" s="5">
        <v>178.34294782945605</v>
      </c>
      <c r="G43" s="5">
        <v>44.122090357003927</v>
      </c>
      <c r="H43" s="5">
        <v>1.8070563094985579</v>
      </c>
      <c r="I43" s="5">
        <v>0.41234646117115931</v>
      </c>
      <c r="J43" s="5">
        <v>-0.1567323215351506</v>
      </c>
      <c r="K43" s="5">
        <v>0.57060320778669904</v>
      </c>
      <c r="L43" s="5">
        <v>1.4831348185602009</v>
      </c>
      <c r="M43" s="5">
        <v>3.4792093009190563</v>
      </c>
      <c r="N43" s="5">
        <v>38.767559455833236</v>
      </c>
      <c r="O43" s="5">
        <v>9.5123487513257624E-2</v>
      </c>
      <c r="P43" s="5">
        <v>-9.5773814011468839E-2</v>
      </c>
    </row>
    <row r="44" spans="1:16" x14ac:dyDescent="0.25">
      <c r="A44" s="5" t="s">
        <v>273</v>
      </c>
      <c r="B44" s="5">
        <v>4233.0017309320156</v>
      </c>
      <c r="C44" s="5">
        <v>0.14916152952954406</v>
      </c>
      <c r="D44" s="5">
        <v>5.1673599162194588</v>
      </c>
      <c r="E44" s="5">
        <v>3.7872150821211479</v>
      </c>
      <c r="F44" s="5">
        <v>102.16452571077093</v>
      </c>
      <c r="G44" s="5">
        <v>43.022321791754891</v>
      </c>
      <c r="H44" s="5">
        <v>2.4486179024892292</v>
      </c>
      <c r="I44" s="5">
        <v>0.13753356072354941</v>
      </c>
      <c r="J44" s="5">
        <v>8.7280888981912982E-2</v>
      </c>
      <c r="K44" s="5">
        <v>0.58786137207285172</v>
      </c>
      <c r="L44" s="5">
        <v>1.5822705657164016</v>
      </c>
      <c r="M44" s="5">
        <v>5.1420591671513671</v>
      </c>
      <c r="N44" s="5">
        <v>17.074513326015587</v>
      </c>
      <c r="O44" s="5">
        <v>4.3986900615989213E-2</v>
      </c>
      <c r="P44" s="5">
        <v>-0.11274165101938381</v>
      </c>
    </row>
    <row r="45" spans="1:16" x14ac:dyDescent="0.25">
      <c r="A45" s="5" t="s">
        <v>274</v>
      </c>
      <c r="B45" s="5">
        <v>4159.1696340643939</v>
      </c>
      <c r="C45" s="5">
        <v>0.15342431649693725</v>
      </c>
      <c r="D45" s="5">
        <v>4.9237364474832139</v>
      </c>
      <c r="E45" s="5">
        <v>3.0787587459898802</v>
      </c>
      <c r="F45" s="5">
        <v>176.74043871858751</v>
      </c>
      <c r="G45" s="5">
        <v>42.87380082306256</v>
      </c>
      <c r="H45" s="5">
        <v>2.1037206640030939</v>
      </c>
      <c r="I45" s="5">
        <v>0.75037641703921043</v>
      </c>
      <c r="J45" s="5">
        <v>0.22958871087397312</v>
      </c>
      <c r="K45" s="5">
        <v>0.30812911131052778</v>
      </c>
      <c r="L45" s="5">
        <v>1.4422788562419624</v>
      </c>
      <c r="M45" s="5">
        <v>4.3637378749278062</v>
      </c>
      <c r="N45" s="5">
        <v>39.503458743839509</v>
      </c>
      <c r="O45" s="5">
        <v>2.6845864375819567E-2</v>
      </c>
      <c r="P45" s="5">
        <v>-0.11482542762920299</v>
      </c>
    </row>
    <row r="46" spans="1:16" x14ac:dyDescent="0.25">
      <c r="A46" s="5" t="s">
        <v>275</v>
      </c>
      <c r="B46" s="5">
        <v>4305.7806954958696</v>
      </c>
      <c r="C46" s="5">
        <v>0.26942974493678024</v>
      </c>
      <c r="D46" s="5">
        <v>3.6278858655383792</v>
      </c>
      <c r="E46" s="5">
        <v>2.453968104464511</v>
      </c>
      <c r="F46" s="5">
        <v>100.66390828608139</v>
      </c>
      <c r="G46" s="5">
        <v>40.76995193240073</v>
      </c>
      <c r="H46" s="5">
        <v>2.3874931254874183</v>
      </c>
      <c r="I46" s="5">
        <v>0.43967694409812386</v>
      </c>
      <c r="J46" s="5">
        <v>-0.16608663935638004</v>
      </c>
      <c r="K46" s="5">
        <v>0.6667057983591359</v>
      </c>
      <c r="L46" s="5">
        <v>1.2019759239673784</v>
      </c>
      <c r="M46" s="5">
        <v>4.5202673264026121</v>
      </c>
      <c r="N46" s="5">
        <v>17.839697349817335</v>
      </c>
      <c r="O46" s="5">
        <v>5.6974600880988865E-2</v>
      </c>
      <c r="P46" s="5">
        <v>-9.540280311048363E-2</v>
      </c>
    </row>
    <row r="47" spans="1:16" x14ac:dyDescent="0.25">
      <c r="A47" s="5" t="s">
        <v>276</v>
      </c>
      <c r="B47" s="5">
        <v>4292.5413179628058</v>
      </c>
      <c r="C47" s="5">
        <v>0.16227893043957542</v>
      </c>
      <c r="D47" s="5">
        <v>4.3310443405263968</v>
      </c>
      <c r="E47" s="5">
        <v>3.0230184495546824</v>
      </c>
      <c r="F47" s="5">
        <v>98.957814936107297</v>
      </c>
      <c r="G47" s="5">
        <v>41.429844088807798</v>
      </c>
      <c r="H47" s="5">
        <v>2.7659830176232734</v>
      </c>
      <c r="I47" s="5">
        <v>0.26122990695455045</v>
      </c>
      <c r="J47" s="5">
        <v>0.19362059515753741</v>
      </c>
      <c r="K47" s="5">
        <v>2.0262271679802393E-2</v>
      </c>
      <c r="L47" s="5">
        <v>1.4906965492216218</v>
      </c>
      <c r="M47" s="5">
        <v>4.4463596630092495</v>
      </c>
      <c r="N47" s="5">
        <v>17.656186546516754</v>
      </c>
      <c r="O47" s="5">
        <v>-2.5688632614395229E-2</v>
      </c>
      <c r="P47" s="5">
        <v>-5.7746827477631581E-2</v>
      </c>
    </row>
    <row r="48" spans="1:16" x14ac:dyDescent="0.25">
      <c r="A48" s="5" t="s">
        <v>277</v>
      </c>
      <c r="B48" s="5">
        <v>4365.8092368105526</v>
      </c>
      <c r="C48" s="5">
        <v>0.15290701976817525</v>
      </c>
      <c r="D48" s="5">
        <v>5.7683465346999068</v>
      </c>
      <c r="E48" s="5">
        <v>4.599251267829306</v>
      </c>
      <c r="F48" s="5">
        <v>106.15624253277385</v>
      </c>
      <c r="G48" s="5">
        <v>40.680880707528864</v>
      </c>
      <c r="H48" s="5">
        <v>3.804836111027976</v>
      </c>
      <c r="I48" s="5">
        <v>0.35492702492458478</v>
      </c>
      <c r="J48" s="5">
        <v>0.12846447461062302</v>
      </c>
      <c r="K48" s="5">
        <v>0.30285853057461815</v>
      </c>
      <c r="L48" s="5">
        <v>1.7836607903448871</v>
      </c>
      <c r="M48" s="5">
        <v>7.3524684178284154</v>
      </c>
      <c r="N48" s="5">
        <v>23.757345029354337</v>
      </c>
      <c r="O48" s="5">
        <v>9.5771413550352458E-2</v>
      </c>
      <c r="P48" s="5">
        <v>-0.11687454937464439</v>
      </c>
    </row>
    <row r="49" spans="1:16" x14ac:dyDescent="0.25">
      <c r="A49" s="5" t="s">
        <v>278</v>
      </c>
      <c r="B49" s="5">
        <v>4509.5994081426543</v>
      </c>
      <c r="C49" s="5">
        <v>0.12322466443300883</v>
      </c>
      <c r="D49" s="5">
        <v>5.9172663852736154</v>
      </c>
      <c r="E49" s="5">
        <v>3.7572074513429374</v>
      </c>
      <c r="F49" s="5">
        <v>110.67535884669336</v>
      </c>
      <c r="G49" s="5">
        <v>43.994092473787013</v>
      </c>
      <c r="H49" s="5">
        <v>4.5301614941967649</v>
      </c>
      <c r="I49" s="5">
        <v>0.2462883840479323</v>
      </c>
      <c r="J49" s="5">
        <v>-5.2624091414849285E-2</v>
      </c>
      <c r="K49" s="5">
        <v>1.1694837611635553</v>
      </c>
      <c r="L49" s="5">
        <v>1.5579278042797935</v>
      </c>
      <c r="M49" s="5">
        <v>5.4615171814896888</v>
      </c>
      <c r="N49" s="5">
        <v>22.328545519633053</v>
      </c>
      <c r="O49" s="5">
        <v>4.9042340883717742E-2</v>
      </c>
      <c r="P49" s="5">
        <v>-0.10794827171951221</v>
      </c>
    </row>
    <row r="50" spans="1:16" x14ac:dyDescent="0.25">
      <c r="A50" s="5" t="s">
        <v>279</v>
      </c>
      <c r="B50" s="5">
        <v>4434.4132840273332</v>
      </c>
      <c r="C50" s="5">
        <v>0.17142902558329443</v>
      </c>
      <c r="D50" s="5">
        <v>5.44679914927422</v>
      </c>
      <c r="E50" s="5">
        <v>3.3451118636477006</v>
      </c>
      <c r="F50" s="5">
        <v>109.9431604506628</v>
      </c>
      <c r="G50" s="5">
        <v>45.372499403551053</v>
      </c>
      <c r="H50" s="5">
        <v>3.8315192015641779</v>
      </c>
      <c r="I50" s="5">
        <v>0.37073013845843045</v>
      </c>
      <c r="J50" s="5">
        <v>1.6011492630682581E-2</v>
      </c>
      <c r="K50" s="5">
        <v>0.83804294131273038</v>
      </c>
      <c r="L50" s="5">
        <v>1.6065270264095299</v>
      </c>
      <c r="M50" s="5">
        <v>6.4133539033667279</v>
      </c>
      <c r="N50" s="5">
        <v>20.843754419992948</v>
      </c>
      <c r="O50" s="5">
        <v>5.4630043777686932E-2</v>
      </c>
      <c r="P50" s="5">
        <v>-0.13476750817973032</v>
      </c>
    </row>
    <row r="51" spans="1:16" x14ac:dyDescent="0.25">
      <c r="A51" s="5" t="s">
        <v>280</v>
      </c>
      <c r="B51" s="5">
        <v>4459.8012949217009</v>
      </c>
      <c r="C51" s="5">
        <v>0.11514190304610257</v>
      </c>
      <c r="D51" s="5">
        <v>4.5674220290810785</v>
      </c>
      <c r="E51" s="5">
        <v>3.2197669856709172</v>
      </c>
      <c r="F51" s="5">
        <v>110.59919396499808</v>
      </c>
      <c r="G51" s="5">
        <v>43.854101250947181</v>
      </c>
      <c r="H51" s="5">
        <v>4.0609982487692733</v>
      </c>
      <c r="I51" s="5">
        <v>0.52537932927879827</v>
      </c>
      <c r="J51" s="5">
        <v>0.31961144689548188</v>
      </c>
      <c r="K51" s="5">
        <v>0.69175651008203976</v>
      </c>
      <c r="L51" s="5">
        <v>1.3717354381668043</v>
      </c>
      <c r="M51" s="5">
        <v>6.4210936493228354</v>
      </c>
      <c r="N51" s="5">
        <v>22.018477912108324</v>
      </c>
      <c r="O51" s="5">
        <v>4.2775423066434802E-2</v>
      </c>
      <c r="P51" s="5">
        <v>-0.10719524190179827</v>
      </c>
    </row>
    <row r="52" spans="1:16" x14ac:dyDescent="0.25">
      <c r="A52" s="5" t="s">
        <v>281</v>
      </c>
      <c r="B52" s="5">
        <v>4123.1374645283877</v>
      </c>
      <c r="C52" s="5">
        <v>0.17454753909054635</v>
      </c>
      <c r="D52" s="5">
        <v>3.0043991928099181</v>
      </c>
      <c r="E52" s="5">
        <v>2.3952235918294238</v>
      </c>
      <c r="F52" s="5">
        <v>454.8284601141641</v>
      </c>
      <c r="G52" s="5">
        <v>48.550631012763233</v>
      </c>
      <c r="H52" s="5">
        <v>1.8220316843630238</v>
      </c>
      <c r="I52" s="5">
        <v>0.26942019435890202</v>
      </c>
      <c r="J52" s="5">
        <v>0.98591008020245297</v>
      </c>
      <c r="K52" s="5">
        <v>0.12452828714499672</v>
      </c>
      <c r="L52" s="5">
        <v>4.6810713618318338E-2</v>
      </c>
      <c r="M52" s="5">
        <v>4.210511636459267</v>
      </c>
      <c r="N52" s="5">
        <v>108.20056813074879</v>
      </c>
      <c r="O52" s="5">
        <v>5.1212172408920828E-2</v>
      </c>
      <c r="P52" s="5">
        <v>-9.9142266828985151E-2</v>
      </c>
    </row>
    <row r="53" spans="1:16" x14ac:dyDescent="0.25">
      <c r="A53" s="5" t="s">
        <v>282</v>
      </c>
      <c r="B53" s="5">
        <v>4088.1584272961481</v>
      </c>
      <c r="C53" s="5">
        <v>0.11949636285150422</v>
      </c>
      <c r="D53" s="5">
        <v>3.7262441535293371</v>
      </c>
      <c r="E53" s="5">
        <v>4.5513564647345106</v>
      </c>
      <c r="F53" s="5">
        <v>489.3058207613829</v>
      </c>
      <c r="G53" s="5">
        <v>52.232793058714073</v>
      </c>
      <c r="H53" s="5">
        <v>1.8468770657122016</v>
      </c>
      <c r="I53" s="5">
        <v>0.31439200420063274</v>
      </c>
      <c r="J53" s="5">
        <v>1.2000088454369711</v>
      </c>
      <c r="K53" s="5">
        <v>0.64833088084434254</v>
      </c>
      <c r="L53" s="5">
        <v>-4.3465815836564343E-2</v>
      </c>
      <c r="M53" s="5">
        <v>6.4517140192616846</v>
      </c>
      <c r="N53" s="5">
        <v>115.73623183474196</v>
      </c>
      <c r="O53" s="5">
        <v>4.7877269322712711E-2</v>
      </c>
      <c r="P53" s="5">
        <v>-0.11608319535397153</v>
      </c>
    </row>
    <row r="54" spans="1:16" x14ac:dyDescent="0.25">
      <c r="A54" s="5" t="s">
        <v>283</v>
      </c>
      <c r="B54" s="5">
        <v>4190.7636031773854</v>
      </c>
      <c r="C54" s="5">
        <v>4.3251572375382297E-2</v>
      </c>
      <c r="D54" s="5">
        <v>2.9456066781788124</v>
      </c>
      <c r="E54" s="5">
        <v>2.9757348490660709</v>
      </c>
      <c r="F54" s="5">
        <v>499.99015120524956</v>
      </c>
      <c r="G54" s="5">
        <v>51.531958122215016</v>
      </c>
      <c r="H54" s="5">
        <v>1.7149250774901634</v>
      </c>
      <c r="I54" s="5">
        <v>0.13957998225337265</v>
      </c>
      <c r="J54" s="5">
        <v>0.71206438178717946</v>
      </c>
      <c r="K54" s="5">
        <v>0.58107431462793924</v>
      </c>
      <c r="L54" s="5">
        <v>-0.23555936727092205</v>
      </c>
      <c r="M54" s="5">
        <v>5.3705198826057439</v>
      </c>
      <c r="N54" s="5">
        <v>115.59599507177766</v>
      </c>
      <c r="O54" s="5">
        <v>4.8099104010399546E-2</v>
      </c>
      <c r="P54" s="5">
        <v>-0.12031761207664456</v>
      </c>
    </row>
    <row r="55" spans="1:16" x14ac:dyDescent="0.25">
      <c r="A55" s="5" t="s">
        <v>284</v>
      </c>
      <c r="B55" s="5">
        <v>4091.8820022273217</v>
      </c>
      <c r="C55" s="5">
        <v>6.3171588970130393E-2</v>
      </c>
      <c r="D55" s="5">
        <v>2.7753085980957297</v>
      </c>
      <c r="E55" s="5">
        <v>2.2543845551297594</v>
      </c>
      <c r="F55" s="5">
        <v>536.03331890027641</v>
      </c>
      <c r="G55" s="5">
        <v>58.119868559821519</v>
      </c>
      <c r="H55" s="5">
        <v>1.6435951494710541</v>
      </c>
      <c r="I55" s="5">
        <v>-4.2672087569430195E-2</v>
      </c>
      <c r="J55" s="5">
        <v>0.74352856670080092</v>
      </c>
      <c r="K55" s="5">
        <v>0.43405437020648097</v>
      </c>
      <c r="L55" s="5">
        <v>-0.52650000475398051</v>
      </c>
      <c r="M55" s="5">
        <v>3.849376472244801</v>
      </c>
      <c r="N55" s="5">
        <v>109.28912163150349</v>
      </c>
      <c r="O55" s="5">
        <v>8.1553251467755467E-2</v>
      </c>
      <c r="P55" s="5">
        <v>-0.12379492193873562</v>
      </c>
    </row>
    <row r="56" spans="1:16" x14ac:dyDescent="0.25">
      <c r="A56" s="5" t="s">
        <v>285</v>
      </c>
      <c r="B56" s="5">
        <v>4092.5214039831799</v>
      </c>
      <c r="C56" s="5">
        <v>0.12870539053394298</v>
      </c>
      <c r="D56" s="5">
        <v>3.3142516347846618</v>
      </c>
      <c r="E56" s="5">
        <v>2.9356751799454708</v>
      </c>
      <c r="F56" s="5">
        <v>233.20163477458584</v>
      </c>
      <c r="G56" s="5">
        <v>48.669013546110058</v>
      </c>
      <c r="H56" s="5">
        <v>2.0980343784335203</v>
      </c>
      <c r="I56" s="5">
        <v>0.51898124240478094</v>
      </c>
      <c r="J56" s="5">
        <v>9.6828924257026841E-2</v>
      </c>
      <c r="K56" s="5">
        <v>0.5498423119715995</v>
      </c>
      <c r="L56" s="5">
        <v>-0.30441545701667216</v>
      </c>
      <c r="M56" s="5">
        <v>3.8835833851758101</v>
      </c>
      <c r="N56" s="5">
        <v>23.987945137865964</v>
      </c>
      <c r="O56" s="5">
        <v>6.1523442440386593E-2</v>
      </c>
      <c r="P56" s="5">
        <v>-8.453055289446966E-2</v>
      </c>
    </row>
    <row r="57" spans="1:16" x14ac:dyDescent="0.25">
      <c r="A57" s="5" t="s">
        <v>286</v>
      </c>
      <c r="B57" s="5">
        <v>4157.364264400795</v>
      </c>
      <c r="C57" s="5">
        <v>7.6815290191228125E-2</v>
      </c>
      <c r="D57" s="5">
        <v>2.8587431212916781</v>
      </c>
      <c r="E57" s="5">
        <v>2.3651054611450109</v>
      </c>
      <c r="F57" s="5">
        <v>256.58628451854639</v>
      </c>
      <c r="G57" s="5">
        <v>53.006156682674089</v>
      </c>
      <c r="H57" s="5">
        <v>2.1798655018070487</v>
      </c>
      <c r="I57" s="5">
        <v>0.286275851849908</v>
      </c>
      <c r="J57" s="5">
        <v>0.2291938252949009</v>
      </c>
      <c r="K57" s="5">
        <v>0.24970354940769302</v>
      </c>
      <c r="L57" s="5">
        <v>-0.3346713073254734</v>
      </c>
      <c r="M57" s="5">
        <v>3.6112203428829077</v>
      </c>
      <c r="N57" s="5">
        <v>25.159747030752918</v>
      </c>
      <c r="O57" s="5">
        <v>1.5948191398138859E-2</v>
      </c>
      <c r="P57" s="5">
        <v>-5.4925513812996769E-2</v>
      </c>
    </row>
    <row r="58" spans="1:16" x14ac:dyDescent="0.25">
      <c r="A58" s="5" t="s">
        <v>287</v>
      </c>
      <c r="B58" s="5">
        <v>4161.9529122957765</v>
      </c>
      <c r="C58" s="5">
        <v>0.15409467412487407</v>
      </c>
      <c r="D58" s="5">
        <v>3.2846011395680015</v>
      </c>
      <c r="E58" s="5">
        <v>2.6602852418334986</v>
      </c>
      <c r="F58" s="5">
        <v>229.94685549680784</v>
      </c>
      <c r="G58" s="5">
        <v>46.606159130969637</v>
      </c>
      <c r="H58" s="5">
        <v>2.0902701967619022</v>
      </c>
      <c r="I58" s="5">
        <v>0.16107948668979538</v>
      </c>
      <c r="J58" s="5">
        <v>0.25658249300564501</v>
      </c>
      <c r="K58" s="5">
        <v>1.0310681737214398</v>
      </c>
      <c r="L58" s="5">
        <v>-0.39072810404691399</v>
      </c>
      <c r="M58" s="5">
        <v>4.3267667670124723</v>
      </c>
      <c r="N58" s="5">
        <v>23.353580015986299</v>
      </c>
      <c r="O58" s="5">
        <v>8.2110826451386745E-2</v>
      </c>
      <c r="P58" s="5">
        <v>-0.13298314959813484</v>
      </c>
    </row>
    <row r="59" spans="1:16" x14ac:dyDescent="0.25">
      <c r="A59" s="5" t="s">
        <v>288</v>
      </c>
      <c r="B59" s="5">
        <v>4189.1462928537439</v>
      </c>
      <c r="C59" s="5">
        <v>3.4951087998205954E-2</v>
      </c>
      <c r="D59" s="5">
        <v>1.569118189950212</v>
      </c>
      <c r="E59" s="5">
        <v>1.0244273647962336</v>
      </c>
      <c r="F59" s="5">
        <v>240.62381786814379</v>
      </c>
      <c r="G59" s="5">
        <v>47.019360698236511</v>
      </c>
      <c r="H59" s="5">
        <v>2.028637117219001</v>
      </c>
      <c r="I59" s="5">
        <v>-3.0529526363973175E-3</v>
      </c>
      <c r="J59" s="5">
        <v>7.638428220091098E-2</v>
      </c>
      <c r="K59" s="5">
        <v>0.76037296030379886</v>
      </c>
      <c r="L59" s="5">
        <v>-0.44228833444430643</v>
      </c>
      <c r="M59" s="5">
        <v>3.0918833892281197</v>
      </c>
      <c r="N59" s="5">
        <v>22.923073776739287</v>
      </c>
      <c r="O59" s="5">
        <v>7.1961274258805191E-2</v>
      </c>
      <c r="P59" s="5">
        <v>-8.9313331882884539E-2</v>
      </c>
    </row>
    <row r="60" spans="1:16" x14ac:dyDescent="0.25">
      <c r="A60" s="5" t="s">
        <v>289</v>
      </c>
      <c r="B60" s="5">
        <v>4189.3719640616946</v>
      </c>
      <c r="C60" s="5">
        <v>0.12174889544256914</v>
      </c>
      <c r="D60" s="5">
        <v>2.2217500600668814</v>
      </c>
      <c r="E60" s="5">
        <v>3.436516004809866</v>
      </c>
      <c r="F60" s="5">
        <v>266.98950976383975</v>
      </c>
      <c r="G60" s="5">
        <v>50.409030004590704</v>
      </c>
      <c r="H60" s="5">
        <v>2.3404946905341859</v>
      </c>
      <c r="I60" s="5">
        <v>0.18735857598086428</v>
      </c>
      <c r="J60" s="5">
        <v>9.4869397704272232E-2</v>
      </c>
      <c r="K60" s="5">
        <v>0.86078597108715182</v>
      </c>
      <c r="L60" s="5">
        <v>-0.46875587970313182</v>
      </c>
      <c r="M60" s="5">
        <v>5.61962913459302</v>
      </c>
      <c r="N60" s="5">
        <v>27.148393696151274</v>
      </c>
      <c r="O60" s="5">
        <v>6.8358482056880165E-2</v>
      </c>
      <c r="P60" s="5">
        <v>-9.7644361279293199E-2</v>
      </c>
    </row>
    <row r="61" spans="1:16" x14ac:dyDescent="0.25">
      <c r="A61" s="5" t="s">
        <v>290</v>
      </c>
      <c r="B61" s="5">
        <v>4213.4811714443449</v>
      </c>
      <c r="C61" s="5">
        <v>0.21010186710314718</v>
      </c>
      <c r="D61" s="5">
        <v>5.4270957119383896</v>
      </c>
      <c r="E61" s="5">
        <v>7.5588531305897622</v>
      </c>
      <c r="F61" s="5">
        <v>265.31185935547398</v>
      </c>
      <c r="G61" s="5">
        <v>50.927380075275671</v>
      </c>
      <c r="H61" s="5">
        <v>2.4477409409622908</v>
      </c>
      <c r="I61" s="5">
        <v>0.23321958416017419</v>
      </c>
      <c r="J61" s="5">
        <v>0.67697917062017876</v>
      </c>
      <c r="K61" s="5">
        <v>0.58268145027063256</v>
      </c>
      <c r="L61" s="5">
        <v>-0.18651673787296366</v>
      </c>
      <c r="M61" s="5">
        <v>7.9234128918405329</v>
      </c>
      <c r="N61" s="5">
        <v>28.926100897257491</v>
      </c>
      <c r="O61" s="5">
        <v>5.9938959179840511E-2</v>
      </c>
      <c r="P61" s="5">
        <v>-0.12182081778206483</v>
      </c>
    </row>
    <row r="62" spans="1:16" x14ac:dyDescent="0.25">
      <c r="A62" s="5" t="s">
        <v>291</v>
      </c>
      <c r="B62" s="5">
        <v>4255.4936279910253</v>
      </c>
      <c r="C62" s="5">
        <v>5.7217765544474067E-2</v>
      </c>
      <c r="D62" s="5">
        <v>5.3012479508901871</v>
      </c>
      <c r="E62" s="5">
        <v>6.354507746640814</v>
      </c>
      <c r="F62" s="5">
        <v>272.6352968145813</v>
      </c>
      <c r="G62" s="5">
        <v>52.157834686070885</v>
      </c>
      <c r="H62" s="5">
        <v>2.5156914949444733</v>
      </c>
      <c r="I62" s="5">
        <v>-1.0366695237080876E-2</v>
      </c>
      <c r="J62" s="5">
        <v>0.4077379870703135</v>
      </c>
      <c r="K62" s="5">
        <v>0.15290453339008911</v>
      </c>
      <c r="L62" s="5">
        <v>-2.0616950028462085E-2</v>
      </c>
      <c r="M62" s="5">
        <v>7.2228276730636205</v>
      </c>
      <c r="N62" s="5">
        <v>27.763510634878973</v>
      </c>
      <c r="O62" s="5">
        <v>9.7487028884602478E-2</v>
      </c>
      <c r="P62" s="5">
        <v>-0.13942039258237168</v>
      </c>
    </row>
    <row r="63" spans="1:16" x14ac:dyDescent="0.25">
      <c r="A63" s="5" t="s">
        <v>292</v>
      </c>
      <c r="B63" s="5">
        <v>4227.3599507332665</v>
      </c>
      <c r="C63" s="5">
        <v>7.2835706812682519E-2</v>
      </c>
      <c r="D63" s="5">
        <v>2.8276816057238712</v>
      </c>
      <c r="E63" s="5">
        <v>4.115192616219467</v>
      </c>
      <c r="F63" s="5">
        <v>255.09332361322421</v>
      </c>
      <c r="G63" s="5">
        <v>48.628897892888602</v>
      </c>
      <c r="H63" s="5">
        <v>2.4349719342706941</v>
      </c>
      <c r="I63" s="5">
        <v>0.14046227866336389</v>
      </c>
      <c r="J63" s="5">
        <v>0.25426160889468286</v>
      </c>
      <c r="K63" s="5">
        <v>0.83500174617348</v>
      </c>
      <c r="L63" s="5">
        <v>-0.16194483308297922</v>
      </c>
      <c r="M63" s="5">
        <v>5.6770414644174307</v>
      </c>
      <c r="N63" s="5">
        <v>27.539887992759926</v>
      </c>
      <c r="O63" s="5">
        <v>5.6835382915340696E-2</v>
      </c>
      <c r="P63" s="5">
        <v>-6.7824462038678313E-2</v>
      </c>
    </row>
    <row r="64" spans="1:16" x14ac:dyDescent="0.25">
      <c r="A64" s="5" t="s">
        <v>293</v>
      </c>
      <c r="B64" s="5">
        <v>4239.5085840945721</v>
      </c>
      <c r="C64" s="5">
        <v>6.9379968222756619E-2</v>
      </c>
      <c r="D64" s="5">
        <v>4.7714479447198324</v>
      </c>
      <c r="E64" s="5">
        <v>3.6102771073138413</v>
      </c>
      <c r="F64" s="5">
        <v>170.2894424942906</v>
      </c>
      <c r="G64" s="5">
        <v>48.741128670135737</v>
      </c>
      <c r="H64" s="5">
        <v>2.7865664776663759</v>
      </c>
      <c r="I64" s="5">
        <v>0.11347459147326684</v>
      </c>
      <c r="J64" s="5">
        <v>0.37539834827856028</v>
      </c>
      <c r="K64" s="5">
        <v>0.72388686035403893</v>
      </c>
      <c r="L64" s="5">
        <v>0.87807733013830125</v>
      </c>
      <c r="M64" s="5">
        <v>4.4471612795547033</v>
      </c>
      <c r="N64" s="5">
        <v>44.177330074203461</v>
      </c>
      <c r="O64" s="5">
        <v>1.5233820422893764E-2</v>
      </c>
      <c r="P64" s="5">
        <v>-0.12892914202236949</v>
      </c>
    </row>
    <row r="65" spans="1:16" x14ac:dyDescent="0.25">
      <c r="A65" s="5" t="s">
        <v>294</v>
      </c>
      <c r="B65" s="5">
        <v>4278.7753742778605</v>
      </c>
      <c r="C65" s="5">
        <v>0.10299197798005334</v>
      </c>
      <c r="D65" s="5">
        <v>3.7449624189983743</v>
      </c>
      <c r="E65" s="5">
        <v>3.0669525216365199</v>
      </c>
      <c r="F65" s="5">
        <v>165.63255237214898</v>
      </c>
      <c r="G65" s="5">
        <v>43.482514504354626</v>
      </c>
      <c r="H65" s="5">
        <v>2.7165212703555195</v>
      </c>
      <c r="I65" s="5">
        <v>0.38900644271128676</v>
      </c>
      <c r="J65" s="5">
        <v>0.44803866814958854</v>
      </c>
      <c r="K65" s="5">
        <v>0.67645987545209751</v>
      </c>
      <c r="L65" s="5">
        <v>0.8550677663940649</v>
      </c>
      <c r="M65" s="5">
        <v>4.905430255518314</v>
      </c>
      <c r="N65" s="5">
        <v>40.387844016160905</v>
      </c>
      <c r="O65" s="5">
        <v>6.8695980155421166E-2</v>
      </c>
      <c r="P65" s="5">
        <v>-4.3459646155406463E-2</v>
      </c>
    </row>
    <row r="66" spans="1:16" x14ac:dyDescent="0.25">
      <c r="A66" s="5" t="s">
        <v>295</v>
      </c>
      <c r="B66" s="5">
        <v>4351.8176219176567</v>
      </c>
      <c r="C66" s="5">
        <v>0.16163640206603402</v>
      </c>
      <c r="D66" s="5">
        <v>4.4532692114838186</v>
      </c>
      <c r="E66" s="5">
        <v>4.4535985789656811</v>
      </c>
      <c r="F66" s="5">
        <v>163.7707441529312</v>
      </c>
      <c r="G66" s="5">
        <v>44.507428087819299</v>
      </c>
      <c r="H66" s="5">
        <v>2.8978177052589058</v>
      </c>
      <c r="I66" s="5">
        <v>0.24963581892808154</v>
      </c>
      <c r="J66" s="5">
        <v>4.8239371352887014E-2</v>
      </c>
      <c r="K66" s="5">
        <v>0.35951212240986802</v>
      </c>
      <c r="L66" s="5">
        <v>0.83216235871954525</v>
      </c>
      <c r="M66" s="5">
        <v>6.3728653573338425</v>
      </c>
      <c r="N66" s="5">
        <v>43.914042426089125</v>
      </c>
      <c r="O66" s="5">
        <v>5.7911509664959421E-2</v>
      </c>
      <c r="P66" s="5">
        <v>-0.13264883208296135</v>
      </c>
    </row>
    <row r="67" spans="1:16" x14ac:dyDescent="0.25">
      <c r="A67" s="5" t="s">
        <v>296</v>
      </c>
      <c r="B67" s="5">
        <v>4309.7299416349933</v>
      </c>
      <c r="C67" s="5">
        <v>4.7257347993358921E-2</v>
      </c>
      <c r="D67" s="5">
        <v>4.6827824767085993</v>
      </c>
      <c r="E67" s="5">
        <v>2.5249470285894953</v>
      </c>
      <c r="F67" s="5">
        <v>162.19396184654642</v>
      </c>
      <c r="G67" s="5">
        <v>44.656931269670395</v>
      </c>
      <c r="H67" s="5">
        <v>2.7171971451629049</v>
      </c>
      <c r="I67" s="5">
        <v>0.32299870790278973</v>
      </c>
      <c r="J67" s="5">
        <v>-8.8994543381660296E-2</v>
      </c>
      <c r="K67" s="5">
        <v>0.26511968899568172</v>
      </c>
      <c r="L67" s="5">
        <v>0.55905324037195803</v>
      </c>
      <c r="M67" s="5">
        <v>4.4726126048728663</v>
      </c>
      <c r="N67" s="5">
        <v>40.347285344519278</v>
      </c>
      <c r="O67" s="5">
        <v>3.5446089359786395E-2</v>
      </c>
      <c r="P67" s="5">
        <v>-9.4406781537838713E-2</v>
      </c>
    </row>
    <row r="68" spans="1:16" x14ac:dyDescent="0.25">
      <c r="A68" s="5" t="s">
        <v>297</v>
      </c>
      <c r="B68" s="5">
        <v>4313.0773978862508</v>
      </c>
      <c r="C68" s="5">
        <v>6.1933187149534011E-2</v>
      </c>
      <c r="D68" s="5">
        <v>2.7436178437226819</v>
      </c>
      <c r="E68" s="5">
        <v>2.4415955680918615</v>
      </c>
      <c r="F68" s="5">
        <v>98.78619006935395</v>
      </c>
      <c r="G68" s="5">
        <v>41.389366567580474</v>
      </c>
      <c r="H68" s="5">
        <v>2.3515432886251642</v>
      </c>
      <c r="I68" s="5">
        <v>0.25543228778068366</v>
      </c>
      <c r="J68" s="5">
        <v>-0.15563334751792138</v>
      </c>
      <c r="K68" s="5">
        <v>0.17186049225262545</v>
      </c>
      <c r="L68" s="5">
        <v>0.63345936068974651</v>
      </c>
      <c r="M68" s="5">
        <v>3.2274878846715933</v>
      </c>
      <c r="N68" s="5">
        <v>16.621493586831903</v>
      </c>
      <c r="O68" s="5">
        <v>3.498027167169597E-2</v>
      </c>
      <c r="P68" s="5">
        <v>-0.10954647252375622</v>
      </c>
    </row>
    <row r="69" spans="1:16" x14ac:dyDescent="0.25">
      <c r="A69" s="5" t="s">
        <v>298</v>
      </c>
      <c r="B69" s="5">
        <v>4254.9294499711505</v>
      </c>
      <c r="C69" s="5">
        <v>0.13300419183055376</v>
      </c>
      <c r="D69" s="5">
        <v>3.3882348640069386</v>
      </c>
      <c r="E69" s="5">
        <v>2.588594974562334</v>
      </c>
      <c r="F69" s="5">
        <v>96.593318497700707</v>
      </c>
      <c r="G69" s="5">
        <v>41.407821835879531</v>
      </c>
      <c r="H69" s="5">
        <v>2.5810670217679386</v>
      </c>
      <c r="I69" s="5">
        <v>0.5444125449237982</v>
      </c>
      <c r="J69" s="5">
        <v>0.13964420690114848</v>
      </c>
      <c r="K69" s="5">
        <v>0.83584240174042734</v>
      </c>
      <c r="L69" s="5">
        <v>0.21738562104923945</v>
      </c>
      <c r="M69" s="5">
        <v>3.6015663919001559</v>
      </c>
      <c r="N69" s="5">
        <v>18.141928197058768</v>
      </c>
      <c r="O69" s="5">
        <v>8.2491214933283971E-2</v>
      </c>
      <c r="P69" s="5">
        <v>-9.1042813467477154E-2</v>
      </c>
    </row>
    <row r="70" spans="1:16" x14ac:dyDescent="0.25">
      <c r="A70" s="5" t="s">
        <v>299</v>
      </c>
      <c r="B70" s="5">
        <v>4330.7925877103207</v>
      </c>
      <c r="C70" s="5">
        <v>0.18753561581838718</v>
      </c>
      <c r="D70" s="5">
        <v>4.2077707382269072</v>
      </c>
      <c r="E70" s="5">
        <v>3.4057486871765126</v>
      </c>
      <c r="F70" s="5">
        <v>116.57356728517529</v>
      </c>
      <c r="G70" s="5">
        <v>46.199109319802432</v>
      </c>
      <c r="H70" s="5">
        <v>2.8184666514265273</v>
      </c>
      <c r="I70" s="5">
        <v>9.0110416266836552E-2</v>
      </c>
      <c r="J70" s="5">
        <v>-0.12179984912986665</v>
      </c>
      <c r="K70" s="5">
        <v>0.37110822420099365</v>
      </c>
      <c r="L70" s="5">
        <v>0.25437590523714143</v>
      </c>
      <c r="M70" s="5">
        <v>4.3383418335093298</v>
      </c>
      <c r="N70" s="5">
        <v>18.756254585407021</v>
      </c>
      <c r="O70" s="5">
        <v>1.2772896787699073E-2</v>
      </c>
      <c r="P70" s="5">
        <v>-0.11744248144615255</v>
      </c>
    </row>
    <row r="71" spans="1:16" x14ac:dyDescent="0.25">
      <c r="A71" s="5" t="s">
        <v>300</v>
      </c>
      <c r="B71" s="5">
        <v>4227.5103982052333</v>
      </c>
      <c r="C71" s="5">
        <v>0.16381936152111037</v>
      </c>
      <c r="D71" s="5">
        <v>2.7175266791215269</v>
      </c>
      <c r="E71" s="5">
        <v>1.9620432407818573</v>
      </c>
      <c r="F71" s="5">
        <v>105.84176619901868</v>
      </c>
      <c r="G71" s="5">
        <v>46.635832307450457</v>
      </c>
      <c r="H71" s="5">
        <v>2.4284813018229099</v>
      </c>
      <c r="I71" s="5">
        <v>0.27653033009574141</v>
      </c>
      <c r="J71" s="5">
        <v>0.2495304326171196</v>
      </c>
      <c r="K71" s="5">
        <v>0.5299220717234473</v>
      </c>
      <c r="L71" s="5">
        <v>0.32281834659173136</v>
      </c>
      <c r="M71" s="5">
        <v>3.8886971458968094</v>
      </c>
      <c r="N71" s="5">
        <v>17.584899525343236</v>
      </c>
      <c r="O71" s="5">
        <v>5.8662091373693777E-2</v>
      </c>
      <c r="P71" s="5">
        <v>-0.12686045047116179</v>
      </c>
    </row>
    <row r="72" spans="1:16" x14ac:dyDescent="0.25">
      <c r="A72" s="5" t="s">
        <v>301</v>
      </c>
      <c r="B72" s="5">
        <v>4420.7225640783699</v>
      </c>
      <c r="C72" s="5">
        <v>0.11534080036428164</v>
      </c>
      <c r="D72" s="5">
        <v>3.9053865345971959</v>
      </c>
      <c r="E72" s="5">
        <v>4.8019840644908394</v>
      </c>
      <c r="F72" s="5">
        <v>109.81520344941474</v>
      </c>
      <c r="G72" s="5">
        <v>47.056012757687554</v>
      </c>
      <c r="H72" s="5">
        <v>1.0547462057142387</v>
      </c>
      <c r="I72" s="5">
        <v>0.53822151587741907</v>
      </c>
      <c r="J72" s="5">
        <v>6.1903902523046131E-2</v>
      </c>
      <c r="K72" s="5">
        <v>-5.6788756063660989E-2</v>
      </c>
      <c r="L72" s="5">
        <v>0.67298212531561319</v>
      </c>
      <c r="M72" s="5">
        <v>6.9700420417471944</v>
      </c>
      <c r="N72" s="5">
        <v>23.423492166934675</v>
      </c>
      <c r="O72" s="5">
        <v>8.0858919442111266E-2</v>
      </c>
      <c r="P72" s="5">
        <v>-9.7619899022085385E-2</v>
      </c>
    </row>
    <row r="73" spans="1:16" x14ac:dyDescent="0.25">
      <c r="A73" s="5" t="s">
        <v>302</v>
      </c>
      <c r="B73" s="5">
        <v>4414.2157109158143</v>
      </c>
      <c r="C73" s="5">
        <v>1.5385976247747742E-2</v>
      </c>
      <c r="D73" s="5">
        <v>3.7608205080799539</v>
      </c>
      <c r="E73" s="5">
        <v>5.1200511382515907</v>
      </c>
      <c r="F73" s="5">
        <v>113.52121733741404</v>
      </c>
      <c r="G73" s="5">
        <v>47.971538812522581</v>
      </c>
      <c r="H73" s="5">
        <v>1.0921371640666211</v>
      </c>
      <c r="I73" s="5">
        <v>0.13351663886737028</v>
      </c>
      <c r="J73" s="5">
        <v>0.11200966703739709</v>
      </c>
      <c r="K73" s="5">
        <v>0.67670300622881263</v>
      </c>
      <c r="L73" s="5">
        <v>0.757729455412401</v>
      </c>
      <c r="M73" s="5">
        <v>9.4644515956011492</v>
      </c>
      <c r="N73" s="5">
        <v>23.710530698188311</v>
      </c>
      <c r="O73" s="5">
        <v>3.6066242115855442E-2</v>
      </c>
      <c r="P73" s="5">
        <v>-9.1007750898812634E-2</v>
      </c>
    </row>
    <row r="74" spans="1:16" x14ac:dyDescent="0.25">
      <c r="A74" s="5" t="s">
        <v>303</v>
      </c>
      <c r="B74" s="5">
        <v>4332.560345505929</v>
      </c>
      <c r="C74" s="5">
        <v>9.7741252481622604E-2</v>
      </c>
      <c r="D74" s="5">
        <v>2.7080054697250517</v>
      </c>
      <c r="E74" s="5">
        <v>3.2828866039672233</v>
      </c>
      <c r="F74" s="5">
        <v>108.06645776569128</v>
      </c>
      <c r="G74" s="5">
        <v>50.235902011499654</v>
      </c>
      <c r="H74" s="5">
        <v>0.93777517809887667</v>
      </c>
      <c r="I74" s="5">
        <v>0.53308993271578808</v>
      </c>
      <c r="J74" s="5">
        <v>-0.20676730467212071</v>
      </c>
      <c r="K74" s="5">
        <v>-5.0803206009783997E-2</v>
      </c>
      <c r="L74" s="5">
        <v>0.6475382854277163</v>
      </c>
      <c r="M74" s="5">
        <v>4.4171283010500231</v>
      </c>
      <c r="N74" s="5">
        <v>18.594501103419283</v>
      </c>
      <c r="O74" s="5">
        <v>4.5061269563011354E-2</v>
      </c>
      <c r="P74" s="5">
        <v>-7.4534866895069121E-2</v>
      </c>
    </row>
    <row r="75" spans="1:16" x14ac:dyDescent="0.25">
      <c r="A75" s="5" t="s">
        <v>304</v>
      </c>
      <c r="B75" s="5">
        <v>4359.7913379318879</v>
      </c>
      <c r="C75" s="5">
        <v>0.13420739782941471</v>
      </c>
      <c r="D75" s="5">
        <v>4.0828445895702181</v>
      </c>
      <c r="E75" s="5">
        <v>3.8484389364016613</v>
      </c>
      <c r="F75" s="5">
        <v>106.84172646803128</v>
      </c>
      <c r="G75" s="5">
        <v>44.842311079531399</v>
      </c>
      <c r="H75" s="5">
        <v>1.0347883487986336</v>
      </c>
      <c r="I75" s="5">
        <v>0.1938682440175532</v>
      </c>
      <c r="J75" s="5">
        <v>-0.12936228050266457</v>
      </c>
      <c r="K75" s="5">
        <v>0.26202904352896389</v>
      </c>
      <c r="L75" s="5">
        <v>0.52738979517813056</v>
      </c>
      <c r="M75" s="5">
        <v>6.8114463545216068</v>
      </c>
      <c r="N75" s="5">
        <v>19.38274857524776</v>
      </c>
      <c r="O75" s="5">
        <v>5.2683804742767251E-2</v>
      </c>
      <c r="P75" s="5">
        <v>-0.10764657054728249</v>
      </c>
    </row>
    <row r="76" spans="1:16" x14ac:dyDescent="0.25">
      <c r="A76" s="5" t="s">
        <v>305</v>
      </c>
      <c r="B76" s="5">
        <v>4321.3520088444147</v>
      </c>
      <c r="C76" s="5">
        <v>4.9582727750341254E-2</v>
      </c>
      <c r="D76" s="5">
        <v>2.7634134422976633</v>
      </c>
      <c r="E76" s="5">
        <v>3.7539615165982285</v>
      </c>
      <c r="F76" s="5">
        <v>515.71401189542291</v>
      </c>
      <c r="G76" s="5">
        <v>57.884654356010152</v>
      </c>
      <c r="H76" s="5">
        <v>1.5289198619039188</v>
      </c>
      <c r="I76" s="5">
        <v>7.3438810178175509E-2</v>
      </c>
      <c r="J76" s="5">
        <v>0.97061385201688233</v>
      </c>
      <c r="K76" s="5">
        <v>0.69760401130506999</v>
      </c>
      <c r="L76" s="5">
        <v>-0.20361618863271297</v>
      </c>
      <c r="M76" s="5">
        <v>7.1859256700228951</v>
      </c>
      <c r="N76" s="5">
        <v>119.06548008491883</v>
      </c>
      <c r="O76" s="5">
        <v>7.4369112255583585E-3</v>
      </c>
      <c r="P76" s="5">
        <v>-6.9184155835146102E-2</v>
      </c>
    </row>
    <row r="77" spans="1:16" x14ac:dyDescent="0.25">
      <c r="A77" s="5" t="s">
        <v>306</v>
      </c>
      <c r="B77" s="5">
        <v>4130.0580482388523</v>
      </c>
      <c r="C77" s="5">
        <v>9.7440860235648477E-2</v>
      </c>
      <c r="D77" s="5">
        <v>2.8244082927471119</v>
      </c>
      <c r="E77" s="5">
        <v>2.2686977461050972</v>
      </c>
      <c r="F77" s="5">
        <v>537.47083503450369</v>
      </c>
      <c r="G77" s="5">
        <v>60.857141547032967</v>
      </c>
      <c r="H77" s="5">
        <v>1.4732188405878213</v>
      </c>
      <c r="I77" s="5">
        <v>0.72869286120044285</v>
      </c>
      <c r="J77" s="5">
        <v>1.3989492199050284</v>
      </c>
      <c r="K77" s="5">
        <v>0.37194063804669625</v>
      </c>
      <c r="L77" s="5">
        <v>-0.41027968627656131</v>
      </c>
      <c r="M77" s="5">
        <v>4.6750207825999892</v>
      </c>
      <c r="N77" s="5">
        <v>118.22887155292108</v>
      </c>
      <c r="O77" s="5">
        <v>2.6543170768690619E-2</v>
      </c>
      <c r="P77" s="5">
        <v>-0.11859546916921426</v>
      </c>
    </row>
    <row r="78" spans="1:16" x14ac:dyDescent="0.25">
      <c r="A78" s="5" t="s">
        <v>307</v>
      </c>
      <c r="B78" s="5">
        <v>4157.9660542886613</v>
      </c>
      <c r="C78" s="5">
        <v>0.14976476954393897</v>
      </c>
      <c r="D78" s="5">
        <v>3.0855646427384813</v>
      </c>
      <c r="E78" s="5">
        <v>4.0475804861116016</v>
      </c>
      <c r="F78" s="5">
        <v>542.66497227922832</v>
      </c>
      <c r="G78" s="5">
        <v>60.320026035472495</v>
      </c>
      <c r="H78" s="5">
        <v>1.5050463996992456</v>
      </c>
      <c r="I78" s="5">
        <v>0.25042723995816496</v>
      </c>
      <c r="J78" s="5">
        <v>1.1842320489523406</v>
      </c>
      <c r="K78" s="5">
        <v>0.15568611431013521</v>
      </c>
      <c r="L78" s="5">
        <v>-0.49835108294115965</v>
      </c>
      <c r="M78" s="5">
        <v>4.8728611281155167</v>
      </c>
      <c r="N78" s="5">
        <v>118.35673448385911</v>
      </c>
      <c r="O78" s="5">
        <v>7.6287578009477469E-2</v>
      </c>
      <c r="P78" s="5">
        <v>-7.2469029273869029E-2</v>
      </c>
    </row>
    <row r="79" spans="1:16" x14ac:dyDescent="0.25">
      <c r="A79" s="5" t="s">
        <v>308</v>
      </c>
      <c r="B79" s="5">
        <v>4232.8136715920573</v>
      </c>
      <c r="C79" s="5">
        <v>0.12201572888177233</v>
      </c>
      <c r="D79" s="5">
        <v>3.0153314225575394</v>
      </c>
      <c r="E79" s="5">
        <v>3.7628360403151442</v>
      </c>
      <c r="F79" s="5">
        <v>523.39501915725441</v>
      </c>
      <c r="G79" s="5">
        <v>60.022777316370217</v>
      </c>
      <c r="H79" s="5">
        <v>1.5463920635361637</v>
      </c>
      <c r="I79" s="5">
        <v>7.2143548434172727E-2</v>
      </c>
      <c r="J79" s="5">
        <v>1.1924799420850378</v>
      </c>
      <c r="K79" s="5">
        <v>0.8130993719660059</v>
      </c>
      <c r="L79" s="5">
        <v>-0.4035750112745225</v>
      </c>
      <c r="M79" s="5">
        <v>6.4818852075155799</v>
      </c>
      <c r="N79" s="5">
        <v>120.1392537307533</v>
      </c>
      <c r="O79" s="5">
        <v>2.4481971443955416E-2</v>
      </c>
      <c r="P79" s="5">
        <v>-0.13677300556648447</v>
      </c>
    </row>
    <row r="80" spans="1:16" x14ac:dyDescent="0.25">
      <c r="A80" s="5" t="s">
        <v>309</v>
      </c>
      <c r="B80" s="5">
        <v>4335.3812356053031</v>
      </c>
      <c r="C80" s="5">
        <v>0.12847948246885066</v>
      </c>
      <c r="D80" s="5">
        <v>2.9869838965840554</v>
      </c>
      <c r="E80" s="5">
        <v>3.4641755125812659</v>
      </c>
      <c r="F80" s="5">
        <v>292.68848241151966</v>
      </c>
      <c r="G80" s="5">
        <v>57.813314663425601</v>
      </c>
      <c r="H80" s="5">
        <v>1.581531967777998</v>
      </c>
      <c r="I80" s="5">
        <v>0.26860806754605482</v>
      </c>
      <c r="J80" s="5">
        <v>0.45237868418373128</v>
      </c>
      <c r="K80" s="5">
        <v>0.17520663107792528</v>
      </c>
      <c r="L80" s="5">
        <v>-0.470749724466277</v>
      </c>
      <c r="M80" s="5">
        <v>6.3226261134937545</v>
      </c>
      <c r="N80" s="5">
        <v>28.694882097144543</v>
      </c>
      <c r="O80" s="5">
        <v>3.7473538874667499E-2</v>
      </c>
      <c r="P80" s="5">
        <v>-0.10075799891756142</v>
      </c>
    </row>
    <row r="81" spans="1:16" x14ac:dyDescent="0.25">
      <c r="A81" s="5" t="s">
        <v>310</v>
      </c>
      <c r="B81" s="5">
        <v>4353.8486627892062</v>
      </c>
      <c r="C81" s="5">
        <v>0.17028720764559982</v>
      </c>
      <c r="D81" s="5">
        <v>4.1613723212747917</v>
      </c>
      <c r="E81" s="5">
        <v>4.1388810336117023</v>
      </c>
      <c r="F81" s="5">
        <v>303.64025006754343</v>
      </c>
      <c r="G81" s="5">
        <v>59.146539787886091</v>
      </c>
      <c r="H81" s="5">
        <v>1.8470669809473348</v>
      </c>
      <c r="I81" s="5">
        <v>0.29546691875451037</v>
      </c>
      <c r="J81" s="5">
        <v>0.69979685148637971</v>
      </c>
      <c r="K81" s="5">
        <v>1.0703523380337352</v>
      </c>
      <c r="L81" s="5">
        <v>-0.42323372546159249</v>
      </c>
      <c r="M81" s="5">
        <v>7.5211534167467855</v>
      </c>
      <c r="N81" s="5">
        <v>30.712916613605262</v>
      </c>
      <c r="O81" s="5">
        <v>6.070606423298263E-2</v>
      </c>
      <c r="P81" s="5">
        <v>-0.10006204769999906</v>
      </c>
    </row>
    <row r="82" spans="1:16" x14ac:dyDescent="0.25">
      <c r="A82" s="5" t="s">
        <v>311</v>
      </c>
      <c r="B82" s="5">
        <v>4403.5339404061833</v>
      </c>
      <c r="C82" s="5">
        <v>0.12938475174418418</v>
      </c>
      <c r="D82" s="5">
        <v>2.3685343122712861</v>
      </c>
      <c r="E82" s="5">
        <v>2.6136508282938289</v>
      </c>
      <c r="F82" s="5">
        <v>308.13569525984281</v>
      </c>
      <c r="G82" s="5">
        <v>60.870582358679329</v>
      </c>
      <c r="H82" s="5">
        <v>1.5172233177166032</v>
      </c>
      <c r="I82" s="5">
        <v>0.3736565557557156</v>
      </c>
      <c r="J82" s="5">
        <v>0.52976880701058082</v>
      </c>
      <c r="K82" s="5">
        <v>0.56388620497236552</v>
      </c>
      <c r="L82" s="5">
        <v>-0.28270338031233333</v>
      </c>
      <c r="M82" s="5">
        <v>5.0473785784508101</v>
      </c>
      <c r="N82" s="5">
        <v>28.338034530209416</v>
      </c>
      <c r="O82" s="5">
        <v>5.0217607699782861E-2</v>
      </c>
      <c r="P82" s="5">
        <v>-0.11589238974775058</v>
      </c>
    </row>
    <row r="83" spans="1:16" x14ac:dyDescent="0.25">
      <c r="A83" s="5" t="s">
        <v>312</v>
      </c>
      <c r="B83" s="5">
        <v>4366.4486385664104</v>
      </c>
      <c r="C83" s="5">
        <v>0.1006895164325731</v>
      </c>
      <c r="D83" s="5">
        <v>3.0834036205790682</v>
      </c>
      <c r="E83" s="5">
        <v>3.7695696283493803</v>
      </c>
      <c r="F83" s="5">
        <v>296.63655303920706</v>
      </c>
      <c r="G83" s="5">
        <v>59.357974094169279</v>
      </c>
      <c r="H83" s="5">
        <v>1.7280459859409769</v>
      </c>
      <c r="I83" s="5">
        <v>0.35474067287971051</v>
      </c>
      <c r="J83" s="5">
        <v>0.51271049506179189</v>
      </c>
      <c r="K83" s="5">
        <v>-4.4388674365126633E-2</v>
      </c>
      <c r="L83" s="5">
        <v>-0.31249201625126316</v>
      </c>
      <c r="M83" s="5">
        <v>6.5349577512146011</v>
      </c>
      <c r="N83" s="5">
        <v>29.632921680002045</v>
      </c>
      <c r="O83" s="5">
        <v>8.0254586909411313E-2</v>
      </c>
      <c r="P83" s="5">
        <v>-7.9576538105600059E-2</v>
      </c>
    </row>
    <row r="84" spans="1:16" x14ac:dyDescent="0.25">
      <c r="A84" s="5" t="s">
        <v>313</v>
      </c>
      <c r="B84" s="5">
        <v>4334.1776558295705</v>
      </c>
      <c r="C84" s="5">
        <v>9.8555667426429849E-2</v>
      </c>
      <c r="D84" s="5">
        <v>4.4336611133609045</v>
      </c>
      <c r="E84" s="5">
        <v>6.4450486072857709</v>
      </c>
      <c r="F84" s="5">
        <v>265.85791811584403</v>
      </c>
      <c r="G84" s="5">
        <v>56.223163254801911</v>
      </c>
      <c r="H84" s="5">
        <v>1.725789346088219</v>
      </c>
      <c r="I84" s="5">
        <v>0.49641884111981588</v>
      </c>
      <c r="J84" s="5">
        <v>0.32845166839678702</v>
      </c>
      <c r="K84" s="5">
        <v>1.0349665078701267</v>
      </c>
      <c r="L84" s="5">
        <v>-0.15593651580418802</v>
      </c>
      <c r="M84" s="5">
        <v>7.2105961102579865</v>
      </c>
      <c r="N84" s="5">
        <v>28.195941692441181</v>
      </c>
      <c r="O84" s="5">
        <v>8.5982914011105901E-2</v>
      </c>
      <c r="P84" s="5">
        <v>-7.7167821179203747E-2</v>
      </c>
    </row>
    <row r="85" spans="1:16" x14ac:dyDescent="0.25">
      <c r="A85" s="5" t="s">
        <v>314</v>
      </c>
      <c r="B85" s="5">
        <v>4384.803230146339</v>
      </c>
      <c r="C85" s="5">
        <v>0.10958178171939333</v>
      </c>
      <c r="D85" s="5">
        <v>2.3791964142489812</v>
      </c>
      <c r="E85" s="5">
        <v>3.4584087987263059</v>
      </c>
      <c r="F85" s="5">
        <v>255.63477705874774</v>
      </c>
      <c r="G85" s="5">
        <v>52.49488888581817</v>
      </c>
      <c r="H85" s="5">
        <v>1.7076356839063782</v>
      </c>
      <c r="I85" s="5">
        <v>0.16490660553730627</v>
      </c>
      <c r="J85" s="5">
        <v>0.22848973685674376</v>
      </c>
      <c r="K85" s="5">
        <v>0.5720413881438785</v>
      </c>
      <c r="L85" s="5">
        <v>-0.23294356197718383</v>
      </c>
      <c r="M85" s="5">
        <v>5.2870204626167787</v>
      </c>
      <c r="N85" s="5">
        <v>26.245241445256703</v>
      </c>
      <c r="O85" s="5">
        <v>0.12643733452903283</v>
      </c>
      <c r="P85" s="5">
        <v>-8.0135500682798677E-2</v>
      </c>
    </row>
    <row r="86" spans="1:16" x14ac:dyDescent="0.25">
      <c r="A86" s="5" t="s">
        <v>315</v>
      </c>
      <c r="B86" s="5">
        <v>4329.9275147465123</v>
      </c>
      <c r="C86" s="5">
        <v>0.12541335344046073</v>
      </c>
      <c r="D86" s="5">
        <v>3.7757569847700183</v>
      </c>
      <c r="E86" s="5">
        <v>4.7994632853805861</v>
      </c>
      <c r="F86" s="5">
        <v>257.09926717993289</v>
      </c>
      <c r="G86" s="5">
        <v>54.93026056528052</v>
      </c>
      <c r="H86" s="5">
        <v>1.7820824560785546</v>
      </c>
      <c r="I86" s="5">
        <v>0.30153831438936529</v>
      </c>
      <c r="J86" s="5">
        <v>0.53715242227210069</v>
      </c>
      <c r="K86" s="5">
        <v>0.91384205159914211</v>
      </c>
      <c r="L86" s="5">
        <v>-2.4348713212020298E-2</v>
      </c>
      <c r="M86" s="5">
        <v>6.6577571133931928</v>
      </c>
      <c r="N86" s="5">
        <v>27.147259428215534</v>
      </c>
      <c r="O86" s="5">
        <v>6.3648977340156163E-2</v>
      </c>
      <c r="P86" s="5">
        <v>-0.12471755673975712</v>
      </c>
    </row>
    <row r="87" spans="1:16" x14ac:dyDescent="0.25">
      <c r="A87" s="5" t="s">
        <v>316</v>
      </c>
      <c r="B87" s="5">
        <v>4403.1954335942592</v>
      </c>
      <c r="C87" s="5">
        <v>0.13692566117786187</v>
      </c>
      <c r="D87" s="5">
        <v>3.4017412525032737</v>
      </c>
      <c r="E87" s="5">
        <v>4.0438856454979435</v>
      </c>
      <c r="F87" s="5">
        <v>253.39751480490429</v>
      </c>
      <c r="G87" s="5">
        <v>51.305273664256141</v>
      </c>
      <c r="H87" s="5">
        <v>1.7782115367271651</v>
      </c>
      <c r="I87" s="5">
        <v>3.6677993523560132E-2</v>
      </c>
      <c r="J87" s="5">
        <v>0.32645488848751614</v>
      </c>
      <c r="K87" s="5">
        <v>0.47199101309528746</v>
      </c>
      <c r="L87" s="5">
        <v>-0.1613675108679791</v>
      </c>
      <c r="M87" s="5">
        <v>5.6312802164519464</v>
      </c>
      <c r="N87" s="5">
        <v>25.814013399141494</v>
      </c>
      <c r="O87" s="5">
        <v>5.5509296636490076E-2</v>
      </c>
      <c r="P87" s="5">
        <v>-0.12108898858726434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06"/>
  <sheetViews>
    <sheetView topLeftCell="A100" workbookViewId="0">
      <selection activeCell="F83" sqref="F83"/>
    </sheetView>
  </sheetViews>
  <sheetFormatPr defaultRowHeight="15" x14ac:dyDescent="0.25"/>
  <cols>
    <col min="1" max="1" width="36.28515625" bestFit="1" customWidth="1"/>
    <col min="2" max="2" width="12" bestFit="1" customWidth="1"/>
    <col min="3" max="3" width="33.7109375" customWidth="1"/>
    <col min="7" max="7" width="21.28515625" customWidth="1"/>
  </cols>
  <sheetData>
    <row r="1" spans="1:13" x14ac:dyDescent="0.25">
      <c r="A1" s="15" t="s">
        <v>0</v>
      </c>
      <c r="B1" s="124" t="s">
        <v>25</v>
      </c>
      <c r="C1" s="124"/>
      <c r="G1" s="86" t="s">
        <v>0</v>
      </c>
      <c r="H1" s="11" t="s">
        <v>412</v>
      </c>
      <c r="I1" s="13" t="s">
        <v>413</v>
      </c>
      <c r="J1" s="81" t="s">
        <v>414</v>
      </c>
      <c r="K1" s="11"/>
      <c r="L1" s="13"/>
      <c r="M1" s="81"/>
    </row>
    <row r="2" spans="1:13" x14ac:dyDescent="0.25">
      <c r="A2" t="s">
        <v>1159</v>
      </c>
      <c r="B2">
        <v>5.4217464179085955</v>
      </c>
      <c r="G2" s="96" t="s">
        <v>3</v>
      </c>
      <c r="H2">
        <f>AVERAGE(B2:B6)</f>
        <v>3.9557638206684147</v>
      </c>
      <c r="I2">
        <f xml:space="preserve"> STDEV( B2:B6)</f>
        <v>1.2996126543998718</v>
      </c>
      <c r="J2">
        <f>I2/SQRT(5)</f>
        <v>0.58120444793141091</v>
      </c>
    </row>
    <row r="3" spans="1:13" x14ac:dyDescent="0.25">
      <c r="A3" t="s">
        <v>1160</v>
      </c>
      <c r="B3">
        <v>4.336448908720441</v>
      </c>
      <c r="G3" s="4" t="s">
        <v>4</v>
      </c>
      <c r="H3">
        <f>AVERAGE(B7:B11)</f>
        <v>1.0841561760114395</v>
      </c>
      <c r="I3">
        <f xml:space="preserve"> STDEV( B7:B11)</f>
        <v>0.53914708027518143</v>
      </c>
      <c r="J3">
        <f t="shared" ref="J3:J22" si="0">I3/SQRT(5)</f>
        <v>0.24111390427316834</v>
      </c>
    </row>
    <row r="4" spans="1:13" x14ac:dyDescent="0.25">
      <c r="A4" t="s">
        <v>1161</v>
      </c>
      <c r="B4">
        <v>3.6853994516628625</v>
      </c>
      <c r="G4" s="4" t="s">
        <v>5</v>
      </c>
      <c r="H4">
        <f>AVERAGE(B12:B16)</f>
        <v>1.1504602638567316</v>
      </c>
      <c r="I4">
        <f xml:space="preserve"> STDEV( B12:B16)</f>
        <v>0.69927407589675894</v>
      </c>
      <c r="J4">
        <f t="shared" si="0"/>
        <v>0.31272487372170005</v>
      </c>
    </row>
    <row r="5" spans="1:13" x14ac:dyDescent="0.25">
      <c r="A5" t="s">
        <v>1162</v>
      </c>
      <c r="B5">
        <v>4.4219014293477263</v>
      </c>
      <c r="G5" s="4" t="s">
        <v>6</v>
      </c>
      <c r="H5">
        <f>AVERAGE(B17:B21)</f>
        <v>1.7594921878908067</v>
      </c>
      <c r="I5">
        <f xml:space="preserve"> STDEV( B17:B21)</f>
        <v>0.85846214483604844</v>
      </c>
      <c r="J5">
        <f t="shared" si="0"/>
        <v>0.38391594239273485</v>
      </c>
    </row>
    <row r="6" spans="1:13" x14ac:dyDescent="0.25">
      <c r="A6" t="s">
        <v>1163</v>
      </c>
      <c r="B6">
        <v>1.9133228957024506</v>
      </c>
      <c r="G6" s="4" t="s">
        <v>7</v>
      </c>
      <c r="H6">
        <f>AVERAGE(B22:B26)</f>
        <v>0.73393911222928632</v>
      </c>
      <c r="I6">
        <f xml:space="preserve"> STDEV( B22:B26)</f>
        <v>0.36600750418460148</v>
      </c>
      <c r="J6">
        <f t="shared" si="0"/>
        <v>0.16368353192636154</v>
      </c>
    </row>
    <row r="7" spans="1:13" x14ac:dyDescent="0.25">
      <c r="A7" t="s">
        <v>1164</v>
      </c>
      <c r="B7">
        <v>0.56539626065046611</v>
      </c>
      <c r="G7" s="4" t="s">
        <v>8</v>
      </c>
      <c r="H7">
        <f>AVERAGE(B27:B31)</f>
        <v>4.3290670737906582</v>
      </c>
      <c r="I7">
        <f xml:space="preserve"> STDEV( B27:B31)</f>
        <v>5.5136483496657673</v>
      </c>
      <c r="J7">
        <f t="shared" si="0"/>
        <v>2.4657785027764372</v>
      </c>
    </row>
    <row r="8" spans="1:13" x14ac:dyDescent="0.25">
      <c r="A8" t="s">
        <v>1165</v>
      </c>
      <c r="B8">
        <v>1.4594069822685884</v>
      </c>
      <c r="G8" s="4" t="s">
        <v>9</v>
      </c>
      <c r="H8">
        <f>AVERAGE(B32:B36)</f>
        <v>1.4606770468461687</v>
      </c>
      <c r="I8">
        <f xml:space="preserve"> STDEV( B32:B36)</f>
        <v>0.58925678757251054</v>
      </c>
      <c r="J8">
        <f t="shared" si="0"/>
        <v>0.26352364664305739</v>
      </c>
    </row>
    <row r="9" spans="1:13" x14ac:dyDescent="0.25">
      <c r="A9" t="s">
        <v>1166</v>
      </c>
      <c r="B9">
        <v>0.71673650884337214</v>
      </c>
      <c r="G9" s="4" t="s">
        <v>10</v>
      </c>
      <c r="H9">
        <f>AVERAGE(B37:B41)</f>
        <v>2.3710642951387459</v>
      </c>
      <c r="I9">
        <f xml:space="preserve"> STDEV( B37:B41)</f>
        <v>0.58735038467704859</v>
      </c>
      <c r="J9">
        <f t="shared" si="0"/>
        <v>0.26267107734970629</v>
      </c>
    </row>
    <row r="10" spans="1:13" x14ac:dyDescent="0.25">
      <c r="A10" t="s">
        <v>1167</v>
      </c>
      <c r="B10">
        <v>0.84602560861106346</v>
      </c>
      <c r="G10" s="4" t="s">
        <v>11</v>
      </c>
      <c r="H10">
        <f>AVERAGE(B42:B46)</f>
        <v>1.4664543016969405</v>
      </c>
      <c r="I10">
        <f xml:space="preserve"> STDEV( B42:B46)</f>
        <v>0.23112439759554704</v>
      </c>
      <c r="J10">
        <f t="shared" si="0"/>
        <v>0.10336197285646642</v>
      </c>
    </row>
    <row r="11" spans="1:13" x14ac:dyDescent="0.25">
      <c r="A11" t="s">
        <v>1168</v>
      </c>
      <c r="B11">
        <v>1.8332155196837072</v>
      </c>
      <c r="G11" s="6" t="s">
        <v>12</v>
      </c>
      <c r="H11">
        <f>AVERAGE(B47:B51)</f>
        <v>1.7125028870942096</v>
      </c>
      <c r="I11">
        <f xml:space="preserve"> STDEV( B47:B51)</f>
        <v>0.80956282462093765</v>
      </c>
      <c r="J11">
        <f t="shared" si="0"/>
        <v>0.36204750158183135</v>
      </c>
    </row>
    <row r="12" spans="1:13" x14ac:dyDescent="0.25">
      <c r="A12" t="s">
        <v>1169</v>
      </c>
      <c r="B12">
        <v>1.4191347773182521</v>
      </c>
      <c r="G12" s="6" t="s">
        <v>13</v>
      </c>
      <c r="H12">
        <f>AVERAGE(B52:B56)</f>
        <v>0.86043527463890768</v>
      </c>
      <c r="I12">
        <f xml:space="preserve"> STDEV( B52:B56)</f>
        <v>0.32702246848790345</v>
      </c>
      <c r="J12">
        <f t="shared" si="0"/>
        <v>0.14624889394174698</v>
      </c>
    </row>
    <row r="13" spans="1:13" x14ac:dyDescent="0.25">
      <c r="A13" t="s">
        <v>1170</v>
      </c>
      <c r="B13">
        <v>2.0606223241623303</v>
      </c>
      <c r="G13" s="6" t="s">
        <v>14</v>
      </c>
      <c r="H13">
        <f>AVERAGE(B57:B61)</f>
        <v>0.78732643688640647</v>
      </c>
      <c r="I13">
        <f xml:space="preserve"> STDEV( B57:B61)</f>
        <v>9.9915756375325682E-2</v>
      </c>
      <c r="J13">
        <f t="shared" si="0"/>
        <v>4.468368465570724E-2</v>
      </c>
    </row>
    <row r="14" spans="1:13" x14ac:dyDescent="0.25">
      <c r="A14" t="s">
        <v>1171</v>
      </c>
      <c r="B14">
        <v>0.4903160172320562</v>
      </c>
      <c r="G14" s="6" t="s">
        <v>15</v>
      </c>
      <c r="H14">
        <f>AVERAGE(B62:B66)</f>
        <v>1.1889859073981472</v>
      </c>
      <c r="I14">
        <f xml:space="preserve"> STDEV( B62:B66)</f>
        <v>0.6349523520123842</v>
      </c>
      <c r="J14">
        <f t="shared" si="0"/>
        <v>0.28395932431461329</v>
      </c>
    </row>
    <row r="15" spans="1:13" x14ac:dyDescent="0.25">
      <c r="A15" t="s">
        <v>1172</v>
      </c>
      <c r="B15">
        <v>0.39864853234615355</v>
      </c>
      <c r="G15" s="6" t="s">
        <v>16</v>
      </c>
      <c r="H15">
        <f>AVERAGE(B67:B71)</f>
        <v>1.0324675226373903</v>
      </c>
      <c r="I15">
        <f xml:space="preserve"> STDEV( B67:B71)</f>
        <v>0.84667869695925702</v>
      </c>
      <c r="J15">
        <f t="shared" si="0"/>
        <v>0.37864622430036859</v>
      </c>
    </row>
    <row r="16" spans="1:13" x14ac:dyDescent="0.25">
      <c r="A16" t="s">
        <v>1173</v>
      </c>
      <c r="B16">
        <v>1.383579668224866</v>
      </c>
      <c r="G16" s="6" t="s">
        <v>17</v>
      </c>
      <c r="H16">
        <f>AVERAGE(B72:B76)</f>
        <v>0.59912972918012597</v>
      </c>
      <c r="I16">
        <f xml:space="preserve"> STDEV( B72:B76)</f>
        <v>0.15262350594358554</v>
      </c>
      <c r="J16">
        <f t="shared" si="0"/>
        <v>6.8255306850840081E-2</v>
      </c>
    </row>
    <row r="17" spans="1:10" x14ac:dyDescent="0.25">
      <c r="A17" t="s">
        <v>1174</v>
      </c>
      <c r="B17">
        <v>0.47584832621442014</v>
      </c>
      <c r="G17" s="6" t="s">
        <v>18</v>
      </c>
      <c r="H17">
        <f>AVERAGE(B77:B81)</f>
        <v>0.6288844646529661</v>
      </c>
      <c r="I17">
        <f xml:space="preserve"> STDEV( B77:B81)</f>
        <v>0.18219810071873951</v>
      </c>
      <c r="J17">
        <f t="shared" si="0"/>
        <v>8.1481467715690967E-2</v>
      </c>
    </row>
    <row r="18" spans="1:10" x14ac:dyDescent="0.25">
      <c r="A18" t="s">
        <v>1175</v>
      </c>
      <c r="B18">
        <v>1.8267692734915244</v>
      </c>
      <c r="G18" s="6" t="s">
        <v>19</v>
      </c>
      <c r="H18">
        <f>AVERAGE(B82:B86)</f>
        <v>1.7347202670124013</v>
      </c>
      <c r="I18">
        <f xml:space="preserve"> STDEV( B82:B86)</f>
        <v>2.5226320847942563</v>
      </c>
      <c r="J18">
        <f t="shared" si="0"/>
        <v>1.128155364764394</v>
      </c>
    </row>
    <row r="19" spans="1:10" x14ac:dyDescent="0.25">
      <c r="A19" t="s">
        <v>1176</v>
      </c>
      <c r="B19">
        <v>2.8161121808168939</v>
      </c>
      <c r="G19" s="6" t="s">
        <v>20</v>
      </c>
      <c r="H19">
        <f>AVERAGE(B87:B91)</f>
        <v>0.97232551508314291</v>
      </c>
      <c r="I19">
        <f xml:space="preserve"> STDEV( B87:B91)</f>
        <v>0.30152160195575922</v>
      </c>
      <c r="J19">
        <f t="shared" si="0"/>
        <v>0.13484455973154222</v>
      </c>
    </row>
    <row r="20" spans="1:10" x14ac:dyDescent="0.25">
      <c r="A20" t="s">
        <v>1177</v>
      </c>
      <c r="B20">
        <v>2.1277714738100055</v>
      </c>
      <c r="G20" s="6" t="s">
        <v>21</v>
      </c>
      <c r="H20">
        <f>AVERAGE(B92:B96)</f>
        <v>1.0461210446455098</v>
      </c>
      <c r="I20">
        <f xml:space="preserve"> STDEV( B92:B96)</f>
        <v>1.0107739703897558</v>
      </c>
      <c r="J20">
        <f t="shared" si="0"/>
        <v>0.45203186153577068</v>
      </c>
    </row>
    <row r="21" spans="1:10" x14ac:dyDescent="0.25">
      <c r="A21" t="s">
        <v>1178</v>
      </c>
      <c r="B21">
        <v>1.5509596851211893</v>
      </c>
      <c r="G21" s="6" t="s">
        <v>22</v>
      </c>
      <c r="H21">
        <f>AVERAGE(B97:B101)</f>
        <v>0.77806512090106528</v>
      </c>
      <c r="I21">
        <f xml:space="preserve"> STDEV( B97:B101)</f>
        <v>0.27596368270781885</v>
      </c>
      <c r="J21">
        <f t="shared" si="0"/>
        <v>0.12341471077117323</v>
      </c>
    </row>
    <row r="22" spans="1:10" x14ac:dyDescent="0.25">
      <c r="A22" t="s">
        <v>1179</v>
      </c>
      <c r="B22">
        <v>0.59177826517144894</v>
      </c>
      <c r="G22" s="6" t="s">
        <v>23</v>
      </c>
      <c r="H22">
        <f>AVERAGE(B102:B106)</f>
        <v>0.59239409454321157</v>
      </c>
      <c r="I22">
        <f xml:space="preserve"> STDEV( B102:B106)</f>
        <v>0.21554124792221113</v>
      </c>
      <c r="J22">
        <f t="shared" si="0"/>
        <v>9.6392976461839877E-2</v>
      </c>
    </row>
    <row r="23" spans="1:10" x14ac:dyDescent="0.25">
      <c r="A23" t="s">
        <v>1180</v>
      </c>
      <c r="B23">
        <v>1.2470048352791814</v>
      </c>
    </row>
    <row r="24" spans="1:10" x14ac:dyDescent="0.25">
      <c r="A24" t="s">
        <v>1181</v>
      </c>
      <c r="B24">
        <v>0.97655702899818941</v>
      </c>
    </row>
    <row r="25" spans="1:10" x14ac:dyDescent="0.25">
      <c r="A25" t="s">
        <v>1182</v>
      </c>
      <c r="B25">
        <v>0.37554793899008015</v>
      </c>
    </row>
    <row r="26" spans="1:10" x14ac:dyDescent="0.25">
      <c r="A26" t="s">
        <v>1183</v>
      </c>
      <c r="B26">
        <v>0.47880749270753176</v>
      </c>
    </row>
    <row r="27" spans="1:10" x14ac:dyDescent="0.25">
      <c r="A27" s="197" t="s">
        <v>1184</v>
      </c>
      <c r="B27">
        <v>14.138330886142221</v>
      </c>
    </row>
    <row r="28" spans="1:10" x14ac:dyDescent="0.25">
      <c r="A28" t="s">
        <v>1185</v>
      </c>
      <c r="B28">
        <v>1.3882953683217203</v>
      </c>
    </row>
    <row r="29" spans="1:10" x14ac:dyDescent="0.25">
      <c r="A29" t="s">
        <v>1186</v>
      </c>
      <c r="B29">
        <v>1.6099588644903815</v>
      </c>
    </row>
    <row r="30" spans="1:10" x14ac:dyDescent="0.25">
      <c r="A30" t="s">
        <v>1187</v>
      </c>
      <c r="B30">
        <v>1.6505395047974583</v>
      </c>
    </row>
    <row r="31" spans="1:10" x14ac:dyDescent="0.25">
      <c r="A31" t="s">
        <v>1188</v>
      </c>
      <c r="B31">
        <v>2.8582107452015126</v>
      </c>
    </row>
    <row r="32" spans="1:10" x14ac:dyDescent="0.25">
      <c r="A32" t="s">
        <v>1189</v>
      </c>
      <c r="B32">
        <v>1.3512243615315278</v>
      </c>
    </row>
    <row r="33" spans="1:2" x14ac:dyDescent="0.25">
      <c r="A33" t="s">
        <v>1190</v>
      </c>
      <c r="B33">
        <v>1.8765137913037639</v>
      </c>
    </row>
    <row r="34" spans="1:2" x14ac:dyDescent="0.25">
      <c r="A34" t="s">
        <v>1191</v>
      </c>
      <c r="B34">
        <v>0.52687180400019296</v>
      </c>
    </row>
    <row r="35" spans="1:2" x14ac:dyDescent="0.25">
      <c r="A35" t="s">
        <v>1192</v>
      </c>
      <c r="B35">
        <v>1.5144133553626351</v>
      </c>
    </row>
    <row r="36" spans="1:2" x14ac:dyDescent="0.25">
      <c r="A36" t="s">
        <v>1193</v>
      </c>
      <c r="B36">
        <v>2.034361922032724</v>
      </c>
    </row>
    <row r="37" spans="1:2" x14ac:dyDescent="0.25">
      <c r="A37" t="s">
        <v>1194</v>
      </c>
      <c r="B37">
        <v>2.2906859167559128</v>
      </c>
    </row>
    <row r="38" spans="1:2" x14ac:dyDescent="0.25">
      <c r="A38" t="s">
        <v>1195</v>
      </c>
      <c r="B38">
        <v>2.0709755562859424</v>
      </c>
    </row>
    <row r="39" spans="1:2" x14ac:dyDescent="0.25">
      <c r="A39" t="s">
        <v>1196</v>
      </c>
      <c r="B39">
        <v>1.9637591437497735</v>
      </c>
    </row>
    <row r="40" spans="1:2" x14ac:dyDescent="0.25">
      <c r="A40" t="s">
        <v>1197</v>
      </c>
      <c r="B40">
        <v>2.1296481774998952</v>
      </c>
    </row>
    <row r="41" spans="1:2" x14ac:dyDescent="0.25">
      <c r="A41" t="s">
        <v>1198</v>
      </c>
      <c r="B41">
        <v>3.4002526814022054</v>
      </c>
    </row>
    <row r="42" spans="1:2" x14ac:dyDescent="0.25">
      <c r="A42" t="s">
        <v>1199</v>
      </c>
      <c r="B42">
        <v>1.1262271347161741</v>
      </c>
    </row>
    <row r="43" spans="1:2" x14ac:dyDescent="0.25">
      <c r="A43" t="s">
        <v>1200</v>
      </c>
      <c r="B43">
        <v>1.5395961739565538</v>
      </c>
    </row>
    <row r="44" spans="1:2" x14ac:dyDescent="0.25">
      <c r="A44" t="s">
        <v>1201</v>
      </c>
      <c r="B44">
        <v>1.7452313344498467</v>
      </c>
    </row>
    <row r="45" spans="1:2" x14ac:dyDescent="0.25">
      <c r="A45" t="s">
        <v>1202</v>
      </c>
      <c r="B45">
        <v>1.3746296339379933</v>
      </c>
    </row>
    <row r="46" spans="1:2" x14ac:dyDescent="0.25">
      <c r="A46" t="s">
        <v>1203</v>
      </c>
      <c r="B46">
        <v>1.546587231424134</v>
      </c>
    </row>
    <row r="47" spans="1:2" x14ac:dyDescent="0.25">
      <c r="A47" t="s">
        <v>1204</v>
      </c>
      <c r="B47">
        <v>3.062082027123282</v>
      </c>
    </row>
    <row r="48" spans="1:2" x14ac:dyDescent="0.25">
      <c r="A48" t="s">
        <v>1205</v>
      </c>
      <c r="B48">
        <v>1.0087212311012195</v>
      </c>
    </row>
    <row r="49" spans="1:2" x14ac:dyDescent="0.25">
      <c r="A49" t="s">
        <v>1206</v>
      </c>
      <c r="B49">
        <v>1.6884694730169116</v>
      </c>
    </row>
    <row r="50" spans="1:2" x14ac:dyDescent="0.25">
      <c r="A50" t="s">
        <v>1207</v>
      </c>
      <c r="B50">
        <v>1.6372291172298297</v>
      </c>
    </row>
    <row r="51" spans="1:2" x14ac:dyDescent="0.25">
      <c r="A51" t="s">
        <v>1208</v>
      </c>
      <c r="B51">
        <v>1.1660125869998053</v>
      </c>
    </row>
    <row r="52" spans="1:2" x14ac:dyDescent="0.25">
      <c r="A52" t="s">
        <v>1209</v>
      </c>
      <c r="B52">
        <v>0.53150958847148777</v>
      </c>
    </row>
    <row r="53" spans="1:2" x14ac:dyDescent="0.25">
      <c r="A53" t="s">
        <v>1210</v>
      </c>
      <c r="B53">
        <v>0.96975085270743044</v>
      </c>
    </row>
    <row r="54" spans="1:2" x14ac:dyDescent="0.25">
      <c r="A54" t="s">
        <v>1211</v>
      </c>
      <c r="B54">
        <v>1.3733048590949779</v>
      </c>
    </row>
    <row r="55" spans="1:2" x14ac:dyDescent="0.25">
      <c r="A55" t="s">
        <v>1212</v>
      </c>
      <c r="B55">
        <v>0.74206333235579114</v>
      </c>
    </row>
    <row r="56" spans="1:2" x14ac:dyDescent="0.25">
      <c r="A56" t="s">
        <v>1213</v>
      </c>
      <c r="B56">
        <v>0.68554774056485146</v>
      </c>
    </row>
    <row r="57" spans="1:2" x14ac:dyDescent="0.25">
      <c r="A57" t="s">
        <v>1214</v>
      </c>
      <c r="B57">
        <v>0.73980709181328363</v>
      </c>
    </row>
    <row r="58" spans="1:2" x14ac:dyDescent="0.25">
      <c r="A58" t="s">
        <v>1215</v>
      </c>
      <c r="B58">
        <v>0.93520616518839561</v>
      </c>
    </row>
    <row r="59" spans="1:2" x14ac:dyDescent="0.25">
      <c r="A59" t="s">
        <v>1216</v>
      </c>
      <c r="B59">
        <v>0.66875153795651254</v>
      </c>
    </row>
    <row r="60" spans="1:2" x14ac:dyDescent="0.25">
      <c r="A60" t="s">
        <v>1217</v>
      </c>
      <c r="B60">
        <v>0.7683246184267708</v>
      </c>
    </row>
    <row r="61" spans="1:2" x14ac:dyDescent="0.25">
      <c r="A61" t="s">
        <v>1218</v>
      </c>
      <c r="B61">
        <v>0.82454277104706941</v>
      </c>
    </row>
    <row r="62" spans="1:2" x14ac:dyDescent="0.25">
      <c r="A62" t="s">
        <v>1219</v>
      </c>
      <c r="B62">
        <v>0.75888492348100167</v>
      </c>
    </row>
    <row r="63" spans="1:2" x14ac:dyDescent="0.25">
      <c r="A63" t="s">
        <v>1220</v>
      </c>
      <c r="B63">
        <v>0.93393332796459383</v>
      </c>
    </row>
    <row r="64" spans="1:2" x14ac:dyDescent="0.25">
      <c r="A64" t="s">
        <v>1221</v>
      </c>
      <c r="B64">
        <v>1.6277486159557071</v>
      </c>
    </row>
    <row r="65" spans="1:2" x14ac:dyDescent="0.25">
      <c r="A65" t="s">
        <v>1222</v>
      </c>
      <c r="B65">
        <v>0.55727990362028446</v>
      </c>
    </row>
    <row r="66" spans="1:2" x14ac:dyDescent="0.25">
      <c r="A66" t="s">
        <v>1223</v>
      </c>
      <c r="B66">
        <v>2.06708276596915</v>
      </c>
    </row>
    <row r="67" spans="1:2" x14ac:dyDescent="0.25">
      <c r="A67" t="s">
        <v>1224</v>
      </c>
      <c r="B67">
        <v>0.71052736472944023</v>
      </c>
    </row>
    <row r="68" spans="1:2" x14ac:dyDescent="0.25">
      <c r="A68" t="s">
        <v>1225</v>
      </c>
      <c r="B68">
        <v>2.4902552566473797</v>
      </c>
    </row>
    <row r="69" spans="1:2" x14ac:dyDescent="0.25">
      <c r="A69" t="s">
        <v>1226</v>
      </c>
      <c r="B69">
        <v>0.47933975354090885</v>
      </c>
    </row>
    <row r="70" spans="1:2" x14ac:dyDescent="0.25">
      <c r="A70" t="s">
        <v>1227</v>
      </c>
      <c r="B70">
        <v>0.45568056615015784</v>
      </c>
    </row>
    <row r="71" spans="1:2" x14ac:dyDescent="0.25">
      <c r="A71" t="s">
        <v>1228</v>
      </c>
      <c r="B71">
        <v>1.026534672119064</v>
      </c>
    </row>
    <row r="72" spans="1:2" x14ac:dyDescent="0.25">
      <c r="A72" t="s">
        <v>1229</v>
      </c>
      <c r="B72">
        <v>0.83414775644488215</v>
      </c>
    </row>
    <row r="73" spans="1:2" x14ac:dyDescent="0.25">
      <c r="A73" t="s">
        <v>1230</v>
      </c>
      <c r="B73">
        <v>0.57185315326408748</v>
      </c>
    </row>
    <row r="74" spans="1:2" x14ac:dyDescent="0.25">
      <c r="A74" t="s">
        <v>1231</v>
      </c>
      <c r="B74">
        <v>0.53928379774194868</v>
      </c>
    </row>
    <row r="75" spans="1:2" x14ac:dyDescent="0.25">
      <c r="A75" t="s">
        <v>1232</v>
      </c>
      <c r="B75">
        <v>0.63167181761055458</v>
      </c>
    </row>
    <row r="76" spans="1:2" x14ac:dyDescent="0.25">
      <c r="A76" t="s">
        <v>1233</v>
      </c>
      <c r="B76">
        <v>0.4186921208391568</v>
      </c>
    </row>
    <row r="77" spans="1:2" x14ac:dyDescent="0.25">
      <c r="A77" t="s">
        <v>1234</v>
      </c>
      <c r="B77">
        <v>0.60046207860435719</v>
      </c>
    </row>
    <row r="78" spans="1:2" x14ac:dyDescent="0.25">
      <c r="A78" t="s">
        <v>1235</v>
      </c>
      <c r="B78">
        <v>0.40618745492792752</v>
      </c>
    </row>
    <row r="79" spans="1:2" x14ac:dyDescent="0.25">
      <c r="A79" t="s">
        <v>1236</v>
      </c>
      <c r="B79">
        <v>0.84153220854244071</v>
      </c>
    </row>
    <row r="80" spans="1:2" x14ac:dyDescent="0.25">
      <c r="A80" t="s">
        <v>1237</v>
      </c>
      <c r="B80">
        <v>0.78307158638776053</v>
      </c>
    </row>
    <row r="81" spans="1:2" x14ac:dyDescent="0.25">
      <c r="A81" t="s">
        <v>1238</v>
      </c>
      <c r="B81">
        <v>0.51316899480234435</v>
      </c>
    </row>
    <row r="82" spans="1:2" x14ac:dyDescent="0.25">
      <c r="A82" t="s">
        <v>1239</v>
      </c>
      <c r="B82">
        <v>0.62540408703206518</v>
      </c>
    </row>
    <row r="83" spans="1:2" x14ac:dyDescent="0.25">
      <c r="A83" t="s">
        <v>1240</v>
      </c>
      <c r="B83">
        <v>0.53642641752780085</v>
      </c>
    </row>
    <row r="84" spans="1:2" x14ac:dyDescent="0.25">
      <c r="A84" s="197" t="s">
        <v>1241</v>
      </c>
      <c r="B84">
        <v>6.2458163716382744</v>
      </c>
    </row>
    <row r="85" spans="1:2" x14ac:dyDescent="0.25">
      <c r="A85" t="s">
        <v>1242</v>
      </c>
      <c r="B85">
        <v>0.70555993112483162</v>
      </c>
    </row>
    <row r="86" spans="1:2" x14ac:dyDescent="0.25">
      <c r="A86" t="s">
        <v>1243</v>
      </c>
      <c r="B86">
        <v>0.56039452773903287</v>
      </c>
    </row>
    <row r="87" spans="1:2" x14ac:dyDescent="0.25">
      <c r="A87" t="s">
        <v>1244</v>
      </c>
      <c r="B87">
        <v>0.85501454097140461</v>
      </c>
    </row>
    <row r="88" spans="1:2" x14ac:dyDescent="0.25">
      <c r="A88" t="s">
        <v>1245</v>
      </c>
      <c r="B88">
        <v>0.56987388132916339</v>
      </c>
    </row>
    <row r="89" spans="1:2" x14ac:dyDescent="0.25">
      <c r="A89" t="s">
        <v>1246</v>
      </c>
      <c r="B89">
        <v>1.4009364630889887</v>
      </c>
    </row>
    <row r="90" spans="1:2" x14ac:dyDescent="0.25">
      <c r="A90" t="s">
        <v>1247</v>
      </c>
      <c r="B90">
        <v>1.0238286685027738</v>
      </c>
    </row>
    <row r="91" spans="1:2" x14ac:dyDescent="0.25">
      <c r="A91" t="s">
        <v>1248</v>
      </c>
      <c r="B91">
        <v>1.0119740215233841</v>
      </c>
    </row>
    <row r="92" spans="1:2" x14ac:dyDescent="0.25">
      <c r="A92" t="s">
        <v>1249</v>
      </c>
      <c r="B92">
        <v>0.43429391077667062</v>
      </c>
    </row>
    <row r="93" spans="1:2" x14ac:dyDescent="0.25">
      <c r="A93" t="s">
        <v>1250</v>
      </c>
      <c r="B93">
        <v>0.4771735323210573</v>
      </c>
    </row>
    <row r="94" spans="1:2" x14ac:dyDescent="0.25">
      <c r="A94" t="s">
        <v>1251</v>
      </c>
      <c r="B94">
        <v>1.0483813750914601</v>
      </c>
    </row>
    <row r="95" spans="1:2" x14ac:dyDescent="0.25">
      <c r="A95" t="s">
        <v>1252</v>
      </c>
      <c r="B95">
        <v>0.47473845262968417</v>
      </c>
    </row>
    <row r="96" spans="1:2" x14ac:dyDescent="0.25">
      <c r="A96" t="s">
        <v>1253</v>
      </c>
      <c r="B96">
        <v>2.7960179524086768</v>
      </c>
    </row>
    <row r="97" spans="1:2" x14ac:dyDescent="0.25">
      <c r="A97" t="s">
        <v>1254</v>
      </c>
      <c r="B97">
        <v>0.99263853023292314</v>
      </c>
    </row>
    <row r="98" spans="1:2" x14ac:dyDescent="0.25">
      <c r="A98" t="s">
        <v>1255</v>
      </c>
      <c r="B98">
        <v>0.45843357680401092</v>
      </c>
    </row>
    <row r="99" spans="1:2" x14ac:dyDescent="0.25">
      <c r="A99" t="s">
        <v>1256</v>
      </c>
      <c r="B99">
        <v>1.0431366869273793</v>
      </c>
    </row>
    <row r="100" spans="1:2" x14ac:dyDescent="0.25">
      <c r="A100" t="s">
        <v>1257</v>
      </c>
      <c r="B100">
        <v>0.88956905838523848</v>
      </c>
    </row>
    <row r="101" spans="1:2" x14ac:dyDescent="0.25">
      <c r="A101" t="s">
        <v>1258</v>
      </c>
      <c r="B101">
        <v>0.5065477521557743</v>
      </c>
    </row>
    <row r="102" spans="1:2" x14ac:dyDescent="0.25">
      <c r="A102" t="s">
        <v>1259</v>
      </c>
      <c r="B102">
        <v>0.44019303134286786</v>
      </c>
    </row>
    <row r="103" spans="1:2" x14ac:dyDescent="0.25">
      <c r="A103" t="s">
        <v>1260</v>
      </c>
      <c r="B103">
        <v>0.95845899796523482</v>
      </c>
    </row>
    <row r="104" spans="1:2" x14ac:dyDescent="0.25">
      <c r="A104" t="s">
        <v>1261</v>
      </c>
      <c r="B104">
        <v>0.61322375898917347</v>
      </c>
    </row>
    <row r="105" spans="1:2" x14ac:dyDescent="0.25">
      <c r="A105" t="s">
        <v>1262</v>
      </c>
      <c r="B105">
        <v>0.45648601710522929</v>
      </c>
    </row>
    <row r="106" spans="1:2" x14ac:dyDescent="0.25">
      <c r="A106" t="s">
        <v>1263</v>
      </c>
      <c r="B106">
        <v>0.49360866731355252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06"/>
  <sheetViews>
    <sheetView topLeftCell="A82" workbookViewId="0">
      <selection activeCell="M6" sqref="M6"/>
    </sheetView>
  </sheetViews>
  <sheetFormatPr defaultRowHeight="15" x14ac:dyDescent="0.25"/>
  <cols>
    <col min="1" max="1" width="36.28515625" bestFit="1" customWidth="1"/>
    <col min="2" max="7" width="12" bestFit="1" customWidth="1"/>
    <col min="8" max="9" width="12.7109375" bestFit="1" customWidth="1"/>
    <col min="10" max="11" width="12" bestFit="1" customWidth="1"/>
  </cols>
  <sheetData>
    <row r="1" spans="1:11" x14ac:dyDescent="0.25">
      <c r="A1" s="15" t="s">
        <v>0</v>
      </c>
      <c r="B1" s="124" t="s">
        <v>218</v>
      </c>
      <c r="C1" s="124" t="s">
        <v>25</v>
      </c>
      <c r="D1" s="124" t="s">
        <v>220</v>
      </c>
      <c r="E1" s="124" t="s">
        <v>221</v>
      </c>
      <c r="F1" s="124" t="s">
        <v>222</v>
      </c>
      <c r="G1" s="124" t="s">
        <v>223</v>
      </c>
      <c r="H1" s="124" t="s">
        <v>224</v>
      </c>
      <c r="I1" s="124" t="s">
        <v>225</v>
      </c>
      <c r="J1" s="124" t="s">
        <v>228</v>
      </c>
      <c r="K1" s="124" t="s">
        <v>229</v>
      </c>
    </row>
    <row r="2" spans="1:11" x14ac:dyDescent="0.25">
      <c r="A2" t="s">
        <v>1159</v>
      </c>
      <c r="B2">
        <v>3833.8994504320099</v>
      </c>
      <c r="C2">
        <v>5.4217464179085955</v>
      </c>
      <c r="D2">
        <v>0.7715799365352688</v>
      </c>
      <c r="E2">
        <v>26.102411004119617</v>
      </c>
      <c r="F2">
        <v>35.240867618245822</v>
      </c>
      <c r="G2">
        <v>5.2690443485833107</v>
      </c>
      <c r="H2">
        <v>0.2354163165660382</v>
      </c>
      <c r="I2">
        <v>-0.46749610633812572</v>
      </c>
      <c r="J2">
        <v>2.3865186489864034</v>
      </c>
      <c r="K2">
        <v>17.943684236831469</v>
      </c>
    </row>
    <row r="3" spans="1:11" x14ac:dyDescent="0.25">
      <c r="A3" t="s">
        <v>1160</v>
      </c>
      <c r="B3">
        <v>3859.29672697665</v>
      </c>
      <c r="C3">
        <v>4.336448908720441</v>
      </c>
      <c r="D3">
        <v>0.77598607547260734</v>
      </c>
      <c r="E3">
        <v>25.779268786940953</v>
      </c>
      <c r="F3">
        <v>42.773867875884228</v>
      </c>
      <c r="G3">
        <v>4.0620065191460357</v>
      </c>
      <c r="H3">
        <v>0.16743882308625066</v>
      </c>
      <c r="I3">
        <v>1.794725037559939E-2</v>
      </c>
      <c r="J3">
        <v>2.1009334885318753</v>
      </c>
      <c r="K3">
        <v>17.724833833793479</v>
      </c>
    </row>
    <row r="4" spans="1:11" x14ac:dyDescent="0.25">
      <c r="A4" t="s">
        <v>1161</v>
      </c>
      <c r="B4">
        <v>3861.4746400413355</v>
      </c>
      <c r="C4">
        <v>3.6853994516628625</v>
      </c>
      <c r="D4">
        <v>1.8267057484561582</v>
      </c>
      <c r="E4">
        <v>27.710941151853397</v>
      </c>
      <c r="F4">
        <v>41.667833696334078</v>
      </c>
      <c r="G4">
        <v>4.360147580280108</v>
      </c>
      <c r="H4">
        <v>7.27156282474056E-2</v>
      </c>
      <c r="I4">
        <v>-0.11419970629842702</v>
      </c>
      <c r="J4">
        <v>3.3499342893297555</v>
      </c>
      <c r="K4">
        <v>19.708030908569597</v>
      </c>
    </row>
    <row r="5" spans="1:11" x14ac:dyDescent="0.25">
      <c r="A5" t="s">
        <v>1162</v>
      </c>
      <c r="B5">
        <v>3884.0617061799298</v>
      </c>
      <c r="C5">
        <v>4.4219014293477263</v>
      </c>
      <c r="D5">
        <v>2.3045134556156786</v>
      </c>
      <c r="E5">
        <v>24.28581317321358</v>
      </c>
      <c r="F5">
        <v>36.760307335634273</v>
      </c>
      <c r="G5">
        <v>3.3491039024458207</v>
      </c>
      <c r="H5">
        <v>0.30423969909136633</v>
      </c>
      <c r="I5">
        <v>-0.46302429208922996</v>
      </c>
      <c r="J5">
        <v>4.1424522145325451</v>
      </c>
      <c r="K5">
        <v>18.202526391330387</v>
      </c>
    </row>
    <row r="6" spans="1:11" x14ac:dyDescent="0.25">
      <c r="A6" t="s">
        <v>1163</v>
      </c>
      <c r="B6">
        <v>3898.0425029500088</v>
      </c>
      <c r="C6">
        <v>1.9133228957024506</v>
      </c>
      <c r="D6">
        <v>1.184742973497479</v>
      </c>
      <c r="E6">
        <v>22.997433185091989</v>
      </c>
      <c r="F6">
        <v>37.853224449135297</v>
      </c>
      <c r="G6">
        <v>4.2227178416561051</v>
      </c>
      <c r="H6">
        <v>0.2385975530448253</v>
      </c>
      <c r="I6">
        <v>-0.58544309144986906</v>
      </c>
      <c r="J6">
        <v>2.3281442227641085</v>
      </c>
      <c r="K6">
        <v>18.723802773812732</v>
      </c>
    </row>
    <row r="7" spans="1:11" x14ac:dyDescent="0.25">
      <c r="A7" t="s">
        <v>1164</v>
      </c>
      <c r="B7">
        <v>3804.5037000263201</v>
      </c>
      <c r="C7">
        <v>0.56539626065046611</v>
      </c>
      <c r="D7">
        <v>9.0970964932112111E-2</v>
      </c>
      <c r="E7">
        <v>147.76618889965852</v>
      </c>
      <c r="F7">
        <v>44.888681403660968</v>
      </c>
      <c r="G7">
        <v>2.5683551613788702</v>
      </c>
      <c r="H7">
        <v>0.11587395390580332</v>
      </c>
      <c r="I7">
        <v>0.34515391050545174</v>
      </c>
      <c r="J7">
        <v>1.8938582047039161</v>
      </c>
      <c r="K7">
        <v>47.590770569292623</v>
      </c>
    </row>
    <row r="8" spans="1:11" x14ac:dyDescent="0.25">
      <c r="A8" t="s">
        <v>1165</v>
      </c>
      <c r="B8">
        <v>3869.7371897263633</v>
      </c>
      <c r="C8">
        <v>1.4594069822685884</v>
      </c>
      <c r="D8">
        <v>1.3621193607386486</v>
      </c>
      <c r="E8">
        <v>139.39639218058383</v>
      </c>
      <c r="F8">
        <v>45.555398620356954</v>
      </c>
      <c r="G8">
        <v>2.6732591638734911</v>
      </c>
      <c r="H8">
        <v>2.4663196521164853E-2</v>
      </c>
      <c r="I8">
        <v>0.15138216301377855</v>
      </c>
      <c r="J8">
        <v>3.2862898016563009</v>
      </c>
      <c r="K8">
        <v>45.639510848193311</v>
      </c>
    </row>
    <row r="9" spans="1:11" x14ac:dyDescent="0.25">
      <c r="A9" t="s">
        <v>1166</v>
      </c>
      <c r="B9">
        <v>3743.8270903160701</v>
      </c>
      <c r="C9">
        <v>0.71673650884337214</v>
      </c>
      <c r="D9">
        <v>0.38152360526747103</v>
      </c>
      <c r="E9">
        <v>136.60864945001629</v>
      </c>
      <c r="F9">
        <v>41.536509490296865</v>
      </c>
      <c r="G9">
        <v>2.7582420581533871</v>
      </c>
      <c r="H9">
        <v>0.1922035380250208</v>
      </c>
      <c r="I9">
        <v>8.6483041444308361E-3</v>
      </c>
      <c r="J9">
        <v>2.3765985842042019</v>
      </c>
      <c r="K9">
        <v>44.088911205899102</v>
      </c>
    </row>
    <row r="10" spans="1:11" x14ac:dyDescent="0.25">
      <c r="A10" t="s">
        <v>1167</v>
      </c>
      <c r="B10">
        <v>3837.6988181058155</v>
      </c>
      <c r="C10">
        <v>0.84602560861106346</v>
      </c>
      <c r="D10">
        <v>0.40074352603158292</v>
      </c>
      <c r="E10">
        <v>128.89689974584692</v>
      </c>
      <c r="F10">
        <v>42.262938628535615</v>
      </c>
      <c r="G10">
        <v>2.6240789279683905</v>
      </c>
      <c r="H10">
        <v>1.864785308026172E-2</v>
      </c>
      <c r="I10">
        <v>0.12126967057478308</v>
      </c>
      <c r="J10">
        <v>2.2846925877778084</v>
      </c>
      <c r="K10">
        <v>42.857989983009404</v>
      </c>
    </row>
    <row r="11" spans="1:11" x14ac:dyDescent="0.25">
      <c r="A11" t="s">
        <v>1168</v>
      </c>
      <c r="B11">
        <v>3776.8469437805738</v>
      </c>
      <c r="C11">
        <v>1.8332155196837072</v>
      </c>
      <c r="D11">
        <v>3.0322647731174586</v>
      </c>
      <c r="E11">
        <v>151.2534797953455</v>
      </c>
      <c r="F11">
        <v>50.544309893095139</v>
      </c>
      <c r="G11">
        <v>2.9819441138488694</v>
      </c>
      <c r="H11">
        <v>8.9650440554754185E-2</v>
      </c>
      <c r="I11">
        <v>1.1567912678812783E-2</v>
      </c>
      <c r="J11">
        <v>4.4766653413418735</v>
      </c>
      <c r="K11">
        <v>50.22572790664325</v>
      </c>
    </row>
    <row r="12" spans="1:11" x14ac:dyDescent="0.25">
      <c r="A12" t="s">
        <v>1169</v>
      </c>
      <c r="B12">
        <v>3773.91327796633</v>
      </c>
      <c r="C12">
        <v>1.4191347773182521</v>
      </c>
      <c r="D12">
        <v>2.043148635554048</v>
      </c>
      <c r="E12">
        <v>80.512977766014203</v>
      </c>
      <c r="F12">
        <v>39.358124579150349</v>
      </c>
      <c r="G12">
        <v>2.6331241684748337</v>
      </c>
      <c r="H12">
        <v>0.12255782417154466</v>
      </c>
      <c r="I12">
        <v>-0.30005121055150386</v>
      </c>
      <c r="J12">
        <v>3.3507333872520442</v>
      </c>
      <c r="K12">
        <v>20.233360558860042</v>
      </c>
    </row>
    <row r="13" spans="1:11" x14ac:dyDescent="0.25">
      <c r="A13" t="s">
        <v>1170</v>
      </c>
      <c r="B13">
        <v>3808.0353992580067</v>
      </c>
      <c r="C13">
        <v>2.0606223241623303</v>
      </c>
      <c r="D13">
        <v>3.2694854609881161</v>
      </c>
      <c r="E13">
        <v>97.144641788786046</v>
      </c>
      <c r="F13">
        <v>49.171705929823226</v>
      </c>
      <c r="G13">
        <v>2.4128489275961038</v>
      </c>
      <c r="H13">
        <v>3.0344418156754E-2</v>
      </c>
      <c r="I13">
        <v>-0.46998209712668271</v>
      </c>
      <c r="J13">
        <v>4.6576761598637653</v>
      </c>
      <c r="K13">
        <v>21.449306111464058</v>
      </c>
    </row>
    <row r="14" spans="1:11" x14ac:dyDescent="0.25">
      <c r="A14" t="s">
        <v>1171</v>
      </c>
      <c r="B14">
        <v>3866.144705507038</v>
      </c>
      <c r="C14">
        <v>0.4903160172320562</v>
      </c>
      <c r="D14">
        <v>0.21561801579717646</v>
      </c>
      <c r="E14">
        <v>89.838586178358824</v>
      </c>
      <c r="F14">
        <v>43.293123316847435</v>
      </c>
      <c r="G14">
        <v>2.2381594877294533</v>
      </c>
      <c r="H14">
        <v>0.21528772682807285</v>
      </c>
      <c r="I14">
        <v>-0.31470662076177514</v>
      </c>
      <c r="J14">
        <v>2.2203845764152517</v>
      </c>
      <c r="K14">
        <v>20.577623898275618</v>
      </c>
    </row>
    <row r="15" spans="1:11" x14ac:dyDescent="0.25">
      <c r="A15" t="s">
        <v>1172</v>
      </c>
      <c r="B15">
        <v>3843.9811077101836</v>
      </c>
      <c r="C15">
        <v>0.39864853234615355</v>
      </c>
      <c r="D15">
        <v>0.20756097666915307</v>
      </c>
      <c r="E15">
        <v>91.368559473939541</v>
      </c>
      <c r="F15">
        <v>42.343624812833589</v>
      </c>
      <c r="G15">
        <v>1.714294161272353</v>
      </c>
      <c r="H15">
        <v>-3.4034916507493004E-2</v>
      </c>
      <c r="I15">
        <v>-0.18431908088095586</v>
      </c>
      <c r="J15">
        <v>1.6907501465677155</v>
      </c>
      <c r="K15">
        <v>19.549163735300858</v>
      </c>
    </row>
    <row r="16" spans="1:11" x14ac:dyDescent="0.25">
      <c r="A16" t="s">
        <v>1173</v>
      </c>
      <c r="B16">
        <v>3833.4604125534488</v>
      </c>
      <c r="C16">
        <v>1.383579668224866</v>
      </c>
      <c r="D16">
        <v>2.0685123611395126</v>
      </c>
      <c r="E16">
        <v>104.16901742698903</v>
      </c>
      <c r="F16">
        <v>45.657374591841936</v>
      </c>
      <c r="G16">
        <v>2.3270012820913202</v>
      </c>
      <c r="H16">
        <v>0.20355834778526283</v>
      </c>
      <c r="I16">
        <v>-0.14961326349209289</v>
      </c>
      <c r="J16">
        <v>3.6267572184467358</v>
      </c>
      <c r="K16">
        <v>22.165618241917791</v>
      </c>
    </row>
    <row r="17" spans="1:11" x14ac:dyDescent="0.25">
      <c r="A17" t="s">
        <v>1174</v>
      </c>
      <c r="B17">
        <v>3846.5955613342107</v>
      </c>
      <c r="C17">
        <v>0.47584832621442014</v>
      </c>
      <c r="D17">
        <v>0.31814194756220809</v>
      </c>
      <c r="E17">
        <v>81.084922654991203</v>
      </c>
      <c r="F17">
        <v>42.482629993691667</v>
      </c>
      <c r="G17">
        <v>1.9262283645219238</v>
      </c>
      <c r="H17">
        <v>1.9820129588845277E-2</v>
      </c>
      <c r="I17">
        <v>-0.3891733792921534</v>
      </c>
      <c r="J17">
        <v>2.1168406230320169</v>
      </c>
      <c r="K17">
        <v>20.710108407164135</v>
      </c>
    </row>
    <row r="18" spans="1:11" x14ac:dyDescent="0.25">
      <c r="A18" t="s">
        <v>1175</v>
      </c>
      <c r="B18">
        <v>3844.073662721617</v>
      </c>
      <c r="C18">
        <v>1.8267692734915244</v>
      </c>
      <c r="D18">
        <v>3.4807521915635471</v>
      </c>
      <c r="E18">
        <v>79.956290129147774</v>
      </c>
      <c r="F18">
        <v>45.434352923972043</v>
      </c>
      <c r="G18">
        <v>2.9735890061201262</v>
      </c>
      <c r="H18">
        <v>0.34522012355452847</v>
      </c>
      <c r="I18">
        <v>7.9621006241777953E-2</v>
      </c>
      <c r="J18">
        <v>4.512347208142562</v>
      </c>
      <c r="K18">
        <v>21.535973172154609</v>
      </c>
    </row>
    <row r="19" spans="1:11" x14ac:dyDescent="0.25">
      <c r="A19" t="s">
        <v>1176</v>
      </c>
      <c r="B19">
        <v>3813.0402992388654</v>
      </c>
      <c r="C19">
        <v>2.8161121808168939</v>
      </c>
      <c r="D19">
        <v>5.8770316792228892</v>
      </c>
      <c r="E19">
        <v>89.634843597529169</v>
      </c>
      <c r="F19">
        <v>46.426953727300599</v>
      </c>
      <c r="G19">
        <v>2.3252472505622603</v>
      </c>
      <c r="H19">
        <v>0.11736548527811148</v>
      </c>
      <c r="I19">
        <v>-1.118182079220478E-2</v>
      </c>
      <c r="J19">
        <v>7.8732627204962329</v>
      </c>
      <c r="K19">
        <v>23.802617494547015</v>
      </c>
    </row>
    <row r="20" spans="1:11" x14ac:dyDescent="0.25">
      <c r="A20" t="s">
        <v>1177</v>
      </c>
      <c r="B20">
        <v>3778.8195361207527</v>
      </c>
      <c r="C20">
        <v>2.1277714738100055</v>
      </c>
      <c r="D20">
        <v>5.3332537459163039</v>
      </c>
      <c r="E20">
        <v>86.264459869151324</v>
      </c>
      <c r="F20">
        <v>46.230172198615243</v>
      </c>
      <c r="G20">
        <v>2.7163958870806049</v>
      </c>
      <c r="H20">
        <v>0.30545594053441055</v>
      </c>
      <c r="I20">
        <v>-0.63252293105139668</v>
      </c>
      <c r="J20">
        <v>8.6869962727593677</v>
      </c>
      <c r="K20">
        <v>30.791214183898699</v>
      </c>
    </row>
    <row r="21" spans="1:11" x14ac:dyDescent="0.25">
      <c r="A21" t="s">
        <v>1178</v>
      </c>
      <c r="B21">
        <v>3800.6759907632318</v>
      </c>
      <c r="C21">
        <v>1.5509596851211893</v>
      </c>
      <c r="D21">
        <v>2.6451403037289491</v>
      </c>
      <c r="E21">
        <v>88.136862124555364</v>
      </c>
      <c r="F21">
        <v>45.566726040657969</v>
      </c>
      <c r="G21">
        <v>2.1535394178997844</v>
      </c>
      <c r="H21">
        <v>0.15737463403326019</v>
      </c>
      <c r="I21">
        <v>-0.55822134243751531</v>
      </c>
      <c r="J21">
        <v>4.4000842506490363</v>
      </c>
      <c r="K21">
        <v>22.445252188659147</v>
      </c>
    </row>
    <row r="22" spans="1:11" x14ac:dyDescent="0.25">
      <c r="A22" t="s">
        <v>1179</v>
      </c>
      <c r="B22">
        <v>3678.7250678125311</v>
      </c>
      <c r="C22">
        <v>0.59177826517144894</v>
      </c>
      <c r="D22">
        <v>0.82396416087553914</v>
      </c>
      <c r="E22">
        <v>253.88855562634103</v>
      </c>
      <c r="F22">
        <v>37.646869841332041</v>
      </c>
      <c r="G22">
        <v>0.77049965570042489</v>
      </c>
      <c r="H22">
        <v>1.8446645531009245E-2</v>
      </c>
      <c r="I22">
        <v>1.3855591218950023</v>
      </c>
      <c r="J22">
        <v>2.5562594284494247</v>
      </c>
      <c r="K22">
        <v>70.443155178224558</v>
      </c>
    </row>
    <row r="23" spans="1:11" x14ac:dyDescent="0.25">
      <c r="A23" t="s">
        <v>1180</v>
      </c>
      <c r="B23">
        <v>3678.8649566011059</v>
      </c>
      <c r="C23">
        <v>1.2470048352791814</v>
      </c>
      <c r="D23">
        <v>2.9333999243012783</v>
      </c>
      <c r="E23">
        <v>304.87728623952717</v>
      </c>
      <c r="F23">
        <v>43.922856051416389</v>
      </c>
      <c r="G23">
        <v>0.80387808097276237</v>
      </c>
      <c r="H23">
        <v>1.601324600354612E-2</v>
      </c>
      <c r="I23">
        <v>1.4249749552838358</v>
      </c>
      <c r="J23">
        <v>4.2554817473898732</v>
      </c>
      <c r="K23">
        <v>80.76904165763986</v>
      </c>
    </row>
    <row r="24" spans="1:11" x14ac:dyDescent="0.25">
      <c r="A24" t="s">
        <v>1181</v>
      </c>
      <c r="B24">
        <v>3634.5551828201742</v>
      </c>
      <c r="C24">
        <v>0.97655702899818941</v>
      </c>
      <c r="D24">
        <v>1.9256033533615153</v>
      </c>
      <c r="E24">
        <v>342.48188837779009</v>
      </c>
      <c r="F24">
        <v>48.113185680224738</v>
      </c>
      <c r="G24">
        <v>0.56026848508437277</v>
      </c>
      <c r="H24">
        <v>2.6738619876661009E-2</v>
      </c>
      <c r="I24">
        <v>1.4114259061331575</v>
      </c>
      <c r="J24">
        <v>2.9263038212973926</v>
      </c>
      <c r="K24">
        <v>85.544697928827659</v>
      </c>
    </row>
    <row r="25" spans="1:11" x14ac:dyDescent="0.25">
      <c r="A25" t="s">
        <v>1182</v>
      </c>
      <c r="B25">
        <v>3762.6233687600102</v>
      </c>
      <c r="C25">
        <v>0.37554793899008015</v>
      </c>
      <c r="D25">
        <v>0.29920719609324742</v>
      </c>
      <c r="E25">
        <v>339.62818045253209</v>
      </c>
      <c r="F25">
        <v>47.029010384116525</v>
      </c>
      <c r="G25">
        <v>0.85628519913640055</v>
      </c>
      <c r="H25">
        <v>6.4483648731500587E-2</v>
      </c>
      <c r="I25">
        <v>1.5686757386971164</v>
      </c>
      <c r="J25">
        <v>2.4628644407902889</v>
      </c>
      <c r="K25">
        <v>79.598703882728216</v>
      </c>
    </row>
    <row r="26" spans="1:11" x14ac:dyDescent="0.25">
      <c r="A26" t="s">
        <v>1183</v>
      </c>
      <c r="B26">
        <v>3587.0279669020319</v>
      </c>
      <c r="C26">
        <v>0.47880749270753176</v>
      </c>
      <c r="D26">
        <v>0.52442782829244539</v>
      </c>
      <c r="E26">
        <v>362.49358967411854</v>
      </c>
      <c r="F26">
        <v>50.147395224159951</v>
      </c>
      <c r="G26">
        <v>0.71211616614757001</v>
      </c>
      <c r="H26">
        <v>0.25052601079114828</v>
      </c>
      <c r="I26">
        <v>1.7368465918888016</v>
      </c>
      <c r="J26">
        <v>2.7687892874147164</v>
      </c>
      <c r="K26">
        <v>85.47979689785133</v>
      </c>
    </row>
    <row r="27" spans="1:11" x14ac:dyDescent="0.25">
      <c r="A27" t="s">
        <v>1184</v>
      </c>
      <c r="B27">
        <v>3704.7288278961673</v>
      </c>
      <c r="C27">
        <v>14.138330886142221</v>
      </c>
      <c r="D27">
        <v>37.083342359961371</v>
      </c>
      <c r="E27">
        <v>234.73731210977965</v>
      </c>
      <c r="F27">
        <v>51.635342435038289</v>
      </c>
      <c r="G27">
        <v>2.6233711703872373</v>
      </c>
      <c r="H27">
        <v>0.3789992957223553</v>
      </c>
      <c r="I27">
        <v>3.7467563275177485</v>
      </c>
      <c r="J27">
        <v>32.943374792945605</v>
      </c>
      <c r="K27">
        <v>50.877969344519357</v>
      </c>
    </row>
    <row r="28" spans="1:11" x14ac:dyDescent="0.25">
      <c r="A28" t="s">
        <v>1185</v>
      </c>
      <c r="B28">
        <v>3740.3481929203608</v>
      </c>
      <c r="C28">
        <v>1.3882953683217203</v>
      </c>
      <c r="D28">
        <v>2.8177197227915665</v>
      </c>
      <c r="E28">
        <v>246.40202836801271</v>
      </c>
      <c r="F28">
        <v>53.786356240478653</v>
      </c>
      <c r="G28">
        <v>1.3598453850062813</v>
      </c>
      <c r="H28">
        <v>0.28570931900967755</v>
      </c>
      <c r="I28">
        <v>1.2053126776237666</v>
      </c>
      <c r="J28">
        <v>4.3152376871600042</v>
      </c>
      <c r="K28">
        <v>28.867037197604308</v>
      </c>
    </row>
    <row r="29" spans="1:11" x14ac:dyDescent="0.25">
      <c r="A29" t="s">
        <v>1186</v>
      </c>
      <c r="B29">
        <v>3732.1525868085987</v>
      </c>
      <c r="C29">
        <v>1.6099588644903815</v>
      </c>
      <c r="D29">
        <v>3.9903211561202996</v>
      </c>
      <c r="E29">
        <v>217.00202703901536</v>
      </c>
      <c r="F29">
        <v>47.392187171146986</v>
      </c>
      <c r="G29">
        <v>1.0887459383385518</v>
      </c>
      <c r="H29">
        <v>5.8941421477891866E-2</v>
      </c>
      <c r="I29">
        <v>1.0325217304584151</v>
      </c>
      <c r="J29">
        <v>4.75533298637116</v>
      </c>
      <c r="K29">
        <v>28.721921250680641</v>
      </c>
    </row>
    <row r="30" spans="1:11" x14ac:dyDescent="0.25">
      <c r="A30" t="s">
        <v>1187</v>
      </c>
      <c r="B30">
        <v>3767.9470716215042</v>
      </c>
      <c r="C30">
        <v>1.6505395047974583</v>
      </c>
      <c r="D30">
        <v>4.4271971112016963</v>
      </c>
      <c r="E30">
        <v>223.19938300301968</v>
      </c>
      <c r="F30">
        <v>44.930216741003882</v>
      </c>
      <c r="G30">
        <v>0.698135674721444</v>
      </c>
      <c r="H30">
        <v>0.19013603462338596</v>
      </c>
      <c r="I30">
        <v>0.95559334003268315</v>
      </c>
      <c r="J30">
        <v>5.6699390448752345</v>
      </c>
      <c r="K30">
        <v>28.401180519728701</v>
      </c>
    </row>
    <row r="31" spans="1:11" x14ac:dyDescent="0.25">
      <c r="A31" t="s">
        <v>1188</v>
      </c>
      <c r="B31">
        <v>3767.0714726779397</v>
      </c>
      <c r="C31">
        <v>2.8582107452015126</v>
      </c>
      <c r="D31">
        <v>8.4097430276192728</v>
      </c>
      <c r="E31">
        <v>262.46312639391363</v>
      </c>
      <c r="F31">
        <v>54.534706745163462</v>
      </c>
      <c r="G31">
        <v>0.72635235461187464</v>
      </c>
      <c r="H31">
        <v>8.1152039916806737E-2</v>
      </c>
      <c r="I31">
        <v>1.5288821657222365</v>
      </c>
      <c r="J31">
        <v>8.3203456581301829</v>
      </c>
      <c r="K31">
        <v>31.279888271225364</v>
      </c>
    </row>
    <row r="32" spans="1:11" x14ac:dyDescent="0.25">
      <c r="A32" t="s">
        <v>1189</v>
      </c>
      <c r="B32">
        <v>3751.3952117118024</v>
      </c>
      <c r="C32">
        <v>1.3512243615315278</v>
      </c>
      <c r="D32">
        <v>3.0163434733179053</v>
      </c>
      <c r="E32">
        <v>226.11795083382253</v>
      </c>
      <c r="F32">
        <v>49.068668003437381</v>
      </c>
      <c r="G32">
        <v>2.0721625370949521</v>
      </c>
      <c r="H32">
        <v>0.1375325550549259</v>
      </c>
      <c r="I32">
        <v>0.87828912227961708</v>
      </c>
      <c r="J32">
        <v>4.2580520279654896</v>
      </c>
      <c r="K32">
        <v>26.766319131871843</v>
      </c>
    </row>
    <row r="33" spans="1:11" x14ac:dyDescent="0.25">
      <c r="A33" t="s">
        <v>1190</v>
      </c>
      <c r="B33">
        <v>3789.8651289996205</v>
      </c>
      <c r="C33">
        <v>1.8765137913037639</v>
      </c>
      <c r="D33">
        <v>4.1527934916860252</v>
      </c>
      <c r="E33">
        <v>220.59020231118106</v>
      </c>
      <c r="F33">
        <v>53.605994577104703</v>
      </c>
      <c r="G33">
        <v>1.543754116997331</v>
      </c>
      <c r="H33">
        <v>0.26375338326624903</v>
      </c>
      <c r="I33">
        <v>0.51511761372061327</v>
      </c>
      <c r="J33">
        <v>4.9761524639979005</v>
      </c>
      <c r="K33">
        <v>28.189564987180994</v>
      </c>
    </row>
    <row r="34" spans="1:11" x14ac:dyDescent="0.25">
      <c r="A34" t="s">
        <v>1191</v>
      </c>
      <c r="B34">
        <v>3706.6480699987169</v>
      </c>
      <c r="C34">
        <v>0.52687180400019296</v>
      </c>
      <c r="D34">
        <v>0.65115124783401801</v>
      </c>
      <c r="E34">
        <v>223.44279057397293</v>
      </c>
      <c r="F34">
        <v>48.927432883828068</v>
      </c>
      <c r="G34">
        <v>1.5068700669992479</v>
      </c>
      <c r="H34">
        <v>0.49198173101720893</v>
      </c>
      <c r="I34">
        <v>0.65022944859749732</v>
      </c>
      <c r="J34">
        <v>2.6222965382972108</v>
      </c>
      <c r="K34">
        <v>25.681220341476553</v>
      </c>
    </row>
    <row r="35" spans="1:11" x14ac:dyDescent="0.25">
      <c r="A35" t="s">
        <v>1192</v>
      </c>
      <c r="B35">
        <v>3783.1670850598098</v>
      </c>
      <c r="C35">
        <v>1.5144133553626351</v>
      </c>
      <c r="D35">
        <v>3.3903435830820134</v>
      </c>
      <c r="E35">
        <v>224.08648981023649</v>
      </c>
      <c r="F35">
        <v>50.093314949622609</v>
      </c>
      <c r="G35">
        <v>0.44394048555979598</v>
      </c>
      <c r="H35">
        <v>0.18437220281306357</v>
      </c>
      <c r="I35">
        <v>0.48904614805524393</v>
      </c>
      <c r="J35">
        <v>4.8697942828033955</v>
      </c>
      <c r="K35">
        <v>26.78411634581467</v>
      </c>
    </row>
    <row r="36" spans="1:11" x14ac:dyDescent="0.25">
      <c r="A36" t="s">
        <v>1193</v>
      </c>
      <c r="B36">
        <v>3767.3863532644418</v>
      </c>
      <c r="C36">
        <v>2.034361922032724</v>
      </c>
      <c r="D36">
        <v>4.6990527547126382</v>
      </c>
      <c r="E36">
        <v>198.30954642655601</v>
      </c>
      <c r="F36">
        <v>52.431013329934764</v>
      </c>
      <c r="G36">
        <v>1.6073727598332999</v>
      </c>
      <c r="H36">
        <v>0.25979461550090005</v>
      </c>
      <c r="I36">
        <v>0.13631428275436458</v>
      </c>
      <c r="J36">
        <v>5.3549452991924342</v>
      </c>
      <c r="K36">
        <v>27.428003608462934</v>
      </c>
    </row>
    <row r="37" spans="1:11" x14ac:dyDescent="0.25">
      <c r="A37" t="s">
        <v>1194</v>
      </c>
      <c r="B37">
        <v>3788.5649492638868</v>
      </c>
      <c r="C37">
        <v>2.2906859167559128</v>
      </c>
      <c r="D37">
        <v>2.3583188079065533</v>
      </c>
      <c r="E37">
        <v>28.315641358338709</v>
      </c>
      <c r="F37">
        <v>36.608161998619252</v>
      </c>
      <c r="G37">
        <v>2.4076779993363395</v>
      </c>
      <c r="H37">
        <v>0.35665456805900436</v>
      </c>
      <c r="I37">
        <v>-0.40421229801012537</v>
      </c>
      <c r="J37">
        <v>3.5530005743309974</v>
      </c>
      <c r="K37">
        <v>16.612095474703722</v>
      </c>
    </row>
    <row r="38" spans="1:11" x14ac:dyDescent="0.25">
      <c r="A38" t="s">
        <v>1195</v>
      </c>
      <c r="B38">
        <v>3854.5770048793042</v>
      </c>
      <c r="C38">
        <v>2.0709755562859424</v>
      </c>
      <c r="D38">
        <v>2.5493078608757123</v>
      </c>
      <c r="E38">
        <v>27.832329046505983</v>
      </c>
      <c r="F38">
        <v>41.821360455590231</v>
      </c>
      <c r="G38">
        <v>3.6410208042195076</v>
      </c>
      <c r="H38">
        <v>1.0454548375451735E-2</v>
      </c>
      <c r="I38">
        <v>-6.417042062423077E-2</v>
      </c>
      <c r="J38">
        <v>4.186708653057047</v>
      </c>
      <c r="K38">
        <v>18.46272150773866</v>
      </c>
    </row>
    <row r="39" spans="1:11" x14ac:dyDescent="0.25">
      <c r="A39" t="s">
        <v>1196</v>
      </c>
      <c r="B39">
        <v>3873.6432528575865</v>
      </c>
      <c r="C39">
        <v>1.9637591437497735</v>
      </c>
      <c r="D39">
        <v>2.201128285873879</v>
      </c>
      <c r="E39">
        <v>33.385635362168173</v>
      </c>
      <c r="F39">
        <v>41.991691466592499</v>
      </c>
      <c r="G39">
        <v>4.2259002588608645</v>
      </c>
      <c r="H39">
        <v>0.30723044022877832</v>
      </c>
      <c r="I39">
        <v>-0.37590276804312756</v>
      </c>
      <c r="J39">
        <v>3.518959996329293</v>
      </c>
      <c r="K39">
        <v>19.184955306147184</v>
      </c>
    </row>
    <row r="40" spans="1:11" x14ac:dyDescent="0.25">
      <c r="A40" t="s">
        <v>1197</v>
      </c>
      <c r="B40">
        <v>3781.5775029514034</v>
      </c>
      <c r="C40">
        <v>2.1296481774998952</v>
      </c>
      <c r="D40">
        <v>2.6703838570001643</v>
      </c>
      <c r="E40">
        <v>32.861050093013098</v>
      </c>
      <c r="F40">
        <v>48.825926194085753</v>
      </c>
      <c r="G40">
        <v>3.782060185575749</v>
      </c>
      <c r="H40">
        <v>7.9842087022103242E-2</v>
      </c>
      <c r="I40">
        <v>-0.15563091445764507</v>
      </c>
      <c r="J40">
        <v>4.6858912946377611</v>
      </c>
      <c r="K40">
        <v>19.333285186232782</v>
      </c>
    </row>
    <row r="41" spans="1:11" x14ac:dyDescent="0.25">
      <c r="A41" t="s">
        <v>1198</v>
      </c>
      <c r="B41">
        <v>3809.948641747817</v>
      </c>
      <c r="C41">
        <v>3.4002526814022054</v>
      </c>
      <c r="D41">
        <v>2.2904329409052151</v>
      </c>
      <c r="E41">
        <v>30.774074033626476</v>
      </c>
      <c r="F41">
        <v>46.828299941796381</v>
      </c>
      <c r="G41">
        <v>6.5331849918106029</v>
      </c>
      <c r="H41">
        <v>0.46300860393668852</v>
      </c>
      <c r="I41">
        <v>-0.25501180310177052</v>
      </c>
      <c r="J41">
        <v>3.4213573207652899</v>
      </c>
      <c r="K41">
        <v>19.529435960059438</v>
      </c>
    </row>
    <row r="42" spans="1:11" x14ac:dyDescent="0.25">
      <c r="A42" t="s">
        <v>1199</v>
      </c>
      <c r="B42">
        <v>3831.2530569383766</v>
      </c>
      <c r="C42">
        <v>1.1262271347161741</v>
      </c>
      <c r="D42">
        <v>2.7922494240839706</v>
      </c>
      <c r="E42">
        <v>29.813762588862147</v>
      </c>
      <c r="F42">
        <v>43.902329827236976</v>
      </c>
      <c r="G42">
        <v>1.6462903891356344</v>
      </c>
      <c r="H42">
        <v>0.30710026455742379</v>
      </c>
      <c r="I42">
        <v>-0.14697754314884642</v>
      </c>
      <c r="J42">
        <v>3.9974756696098135</v>
      </c>
      <c r="K42">
        <v>18.020779194042849</v>
      </c>
    </row>
    <row r="43" spans="1:11" x14ac:dyDescent="0.25">
      <c r="A43" t="s">
        <v>1200</v>
      </c>
      <c r="B43">
        <v>3853.4270175761599</v>
      </c>
      <c r="C43">
        <v>1.5395961739565538</v>
      </c>
      <c r="D43">
        <v>3.2479277747166115</v>
      </c>
      <c r="E43">
        <v>30.61018688744295</v>
      </c>
      <c r="F43">
        <v>42.02698510170142</v>
      </c>
      <c r="G43">
        <v>2.1873077352985444</v>
      </c>
      <c r="H43">
        <v>0.26512611656062357</v>
      </c>
      <c r="I43">
        <v>-5.7330783130597154E-2</v>
      </c>
      <c r="J43">
        <v>4.8485568867566489</v>
      </c>
      <c r="K43">
        <v>18.643905478559443</v>
      </c>
    </row>
    <row r="44" spans="1:11" x14ac:dyDescent="0.25">
      <c r="A44" t="s">
        <v>1201</v>
      </c>
      <c r="B44">
        <v>3831.3583130806451</v>
      </c>
      <c r="C44">
        <v>1.7452313344498467</v>
      </c>
      <c r="D44">
        <v>3.047503665191611</v>
      </c>
      <c r="E44">
        <v>34.091143821727869</v>
      </c>
      <c r="F44">
        <v>45.730969048844038</v>
      </c>
      <c r="G44">
        <v>3.386450384923366</v>
      </c>
      <c r="H44">
        <v>0.38193202964497924</v>
      </c>
      <c r="I44">
        <v>-0.28618376451298566</v>
      </c>
      <c r="J44">
        <v>4.3148840841108518</v>
      </c>
      <c r="K44">
        <v>18.543342086201754</v>
      </c>
    </row>
    <row r="45" spans="1:11" x14ac:dyDescent="0.25">
      <c r="A45" t="s">
        <v>1202</v>
      </c>
      <c r="B45">
        <v>3831.3583130806451</v>
      </c>
      <c r="C45">
        <v>1.3746296339379933</v>
      </c>
      <c r="D45">
        <v>1.7123316902655188</v>
      </c>
      <c r="E45">
        <v>32.450181036171678</v>
      </c>
      <c r="F45">
        <v>57.366180858013117</v>
      </c>
      <c r="G45">
        <v>2.1127190316113342</v>
      </c>
      <c r="H45">
        <v>3.8297320406342358E-2</v>
      </c>
      <c r="I45">
        <v>-7.2200465264324859E-2</v>
      </c>
      <c r="J45">
        <v>3.0479379362242249</v>
      </c>
      <c r="K45">
        <v>18.208564852182235</v>
      </c>
    </row>
    <row r="46" spans="1:11" x14ac:dyDescent="0.25">
      <c r="A46" t="s">
        <v>1203</v>
      </c>
      <c r="B46">
        <v>3831.4986546036689</v>
      </c>
      <c r="C46">
        <v>1.546587231424134</v>
      </c>
      <c r="D46">
        <v>2.5607475071841939</v>
      </c>
      <c r="E46">
        <v>36.798986436902638</v>
      </c>
      <c r="F46">
        <v>55.212977965038576</v>
      </c>
      <c r="G46">
        <v>2.3443732673388946</v>
      </c>
      <c r="H46">
        <v>0.57665570260427557</v>
      </c>
      <c r="I46">
        <v>-0.24969634858905831</v>
      </c>
      <c r="J46">
        <v>4.4042197426237744</v>
      </c>
      <c r="K46">
        <v>18.452239731814288</v>
      </c>
    </row>
    <row r="47" spans="1:11" x14ac:dyDescent="0.25">
      <c r="A47" t="s">
        <v>1204</v>
      </c>
      <c r="B47">
        <v>3782.3464230685349</v>
      </c>
      <c r="C47">
        <v>3.062082027123282</v>
      </c>
      <c r="D47">
        <v>8.6792567108254808</v>
      </c>
      <c r="E47">
        <v>132.25278330471843</v>
      </c>
      <c r="F47">
        <v>48.224974829767348</v>
      </c>
      <c r="G47">
        <v>2.5086434860704232</v>
      </c>
      <c r="H47">
        <v>0.26609334121975475</v>
      </c>
      <c r="I47">
        <v>0.61737182148068492</v>
      </c>
      <c r="J47">
        <v>8.650666719063663</v>
      </c>
      <c r="K47">
        <v>51.987627134833346</v>
      </c>
    </row>
    <row r="48" spans="1:11" x14ac:dyDescent="0.25">
      <c r="A48" t="s">
        <v>1205</v>
      </c>
      <c r="B48">
        <v>3774.953963323152</v>
      </c>
      <c r="C48">
        <v>1.0087212311012195</v>
      </c>
      <c r="D48">
        <v>1.4636338360125809</v>
      </c>
      <c r="E48">
        <v>135.77861301777949</v>
      </c>
      <c r="F48">
        <v>48.303233337847772</v>
      </c>
      <c r="G48">
        <v>3.5543646371012181</v>
      </c>
      <c r="H48">
        <v>2.4142617081634756</v>
      </c>
      <c r="I48">
        <v>0.487937812997498</v>
      </c>
      <c r="J48">
        <v>3.5074392160834349</v>
      </c>
      <c r="K48">
        <v>48.662408715492191</v>
      </c>
    </row>
    <row r="49" spans="1:11" x14ac:dyDescent="0.25">
      <c r="A49" t="s">
        <v>1206</v>
      </c>
      <c r="B49">
        <v>3822.742186511316</v>
      </c>
      <c r="C49">
        <v>1.6884694730169116</v>
      </c>
      <c r="D49">
        <v>2.6700637274486594</v>
      </c>
      <c r="E49">
        <v>154.66798831844278</v>
      </c>
      <c r="F49">
        <v>54.279732836252414</v>
      </c>
      <c r="G49">
        <v>1.5717652017979373</v>
      </c>
      <c r="H49">
        <v>0.32442359372914004</v>
      </c>
      <c r="I49">
        <v>0.61341805691729601</v>
      </c>
      <c r="J49">
        <v>4.5423077755592844</v>
      </c>
      <c r="K49">
        <v>51.456600633867531</v>
      </c>
    </row>
    <row r="50" spans="1:11" x14ac:dyDescent="0.25">
      <c r="A50" t="s">
        <v>1207</v>
      </c>
      <c r="B50">
        <v>3845.8304849577958</v>
      </c>
      <c r="C50">
        <v>1.6372291172298297</v>
      </c>
      <c r="D50">
        <v>3.1726400966087565</v>
      </c>
      <c r="E50">
        <v>148.10693101236072</v>
      </c>
      <c r="F50">
        <v>50.95256050786341</v>
      </c>
      <c r="G50">
        <v>2.0073579035381148</v>
      </c>
      <c r="H50">
        <v>9.8006624023042152E-2</v>
      </c>
      <c r="I50">
        <v>0.57538090866136427</v>
      </c>
      <c r="J50">
        <v>4.1399225850849435</v>
      </c>
      <c r="K50">
        <v>47.699873423636618</v>
      </c>
    </row>
    <row r="51" spans="1:11" x14ac:dyDescent="0.25">
      <c r="A51" t="s">
        <v>1208</v>
      </c>
      <c r="B51">
        <v>3742.616331356382</v>
      </c>
      <c r="C51">
        <v>1.1660125869998053</v>
      </c>
      <c r="D51">
        <v>2.3478750900399157</v>
      </c>
      <c r="E51">
        <v>146.84580901765941</v>
      </c>
      <c r="F51">
        <v>54.584071478787401</v>
      </c>
      <c r="G51">
        <v>1.0763377299431565</v>
      </c>
      <c r="H51">
        <v>0.40311620095858297</v>
      </c>
      <c r="I51">
        <v>0.24972234736514726</v>
      </c>
      <c r="J51">
        <v>4.3071304639612196</v>
      </c>
      <c r="K51">
        <v>51.121690366891592</v>
      </c>
    </row>
    <row r="52" spans="1:11" x14ac:dyDescent="0.25">
      <c r="A52" t="s">
        <v>1209</v>
      </c>
      <c r="B52">
        <v>3809.9570526316943</v>
      </c>
      <c r="C52">
        <v>0.53150958847148777</v>
      </c>
      <c r="D52">
        <v>0.42939552149693588</v>
      </c>
      <c r="E52">
        <v>92.21479246259716</v>
      </c>
      <c r="F52">
        <v>48.020244756882803</v>
      </c>
      <c r="G52">
        <v>1.6269297727028937</v>
      </c>
      <c r="H52">
        <v>9.2622032305147997E-2</v>
      </c>
      <c r="I52">
        <v>-0.35059025874877559</v>
      </c>
      <c r="J52">
        <v>2.5870676412674403</v>
      </c>
      <c r="K52">
        <v>23.433965523329324</v>
      </c>
    </row>
    <row r="53" spans="1:11" x14ac:dyDescent="0.25">
      <c r="A53" t="s">
        <v>1210</v>
      </c>
      <c r="B53">
        <v>3698.7445881752706</v>
      </c>
      <c r="C53">
        <v>0.96975085270743044</v>
      </c>
      <c r="D53">
        <v>1.1507656827750583</v>
      </c>
      <c r="E53">
        <v>95.157035650433713</v>
      </c>
      <c r="F53">
        <v>44.937084613050274</v>
      </c>
      <c r="G53">
        <v>1.5440311122483179</v>
      </c>
      <c r="H53">
        <v>0.27947572706769963</v>
      </c>
      <c r="I53">
        <v>-0.47827816112182014</v>
      </c>
      <c r="J53">
        <v>3.1577893118782256</v>
      </c>
      <c r="K53">
        <v>21.450191592855344</v>
      </c>
    </row>
    <row r="54" spans="1:11" x14ac:dyDescent="0.25">
      <c r="A54" t="s">
        <v>1211</v>
      </c>
      <c r="B54">
        <v>3701.6834483627904</v>
      </c>
      <c r="C54">
        <v>1.3733048590949779</v>
      </c>
      <c r="D54">
        <v>1.756271475941984</v>
      </c>
      <c r="E54">
        <v>92.111387421486086</v>
      </c>
      <c r="F54">
        <v>53.103461758883377</v>
      </c>
      <c r="G54">
        <v>1.6975550620951969</v>
      </c>
      <c r="H54">
        <v>0.25946733689793566</v>
      </c>
      <c r="I54">
        <v>-1.0613429116231823</v>
      </c>
      <c r="J54">
        <v>3.3550256561407159</v>
      </c>
      <c r="K54">
        <v>24.615888035580632</v>
      </c>
    </row>
    <row r="55" spans="1:11" x14ac:dyDescent="0.25">
      <c r="A55" t="s">
        <v>1212</v>
      </c>
      <c r="B55">
        <v>3699.993603754966</v>
      </c>
      <c r="C55">
        <v>0.74206333235579114</v>
      </c>
      <c r="D55">
        <v>0.81553795136876417</v>
      </c>
      <c r="E55">
        <v>91.344843567214099</v>
      </c>
      <c r="F55">
        <v>53.687279702098856</v>
      </c>
      <c r="G55">
        <v>1.8418124766332113</v>
      </c>
      <c r="H55">
        <v>1.3493630827546938E-3</v>
      </c>
      <c r="I55">
        <v>-1.2291420935767881</v>
      </c>
      <c r="J55">
        <v>2.629165327761001</v>
      </c>
      <c r="K55">
        <v>25.421826574163294</v>
      </c>
    </row>
    <row r="56" spans="1:11" x14ac:dyDescent="0.25">
      <c r="A56" t="s">
        <v>1213</v>
      </c>
      <c r="B56">
        <v>3696.503707282287</v>
      </c>
      <c r="C56">
        <v>0.68554774056485146</v>
      </c>
      <c r="D56">
        <v>0.21611160707368318</v>
      </c>
      <c r="E56">
        <v>87.618865674184235</v>
      </c>
      <c r="F56">
        <v>47.800414097915379</v>
      </c>
      <c r="G56">
        <v>2.0216519026274899</v>
      </c>
      <c r="H56">
        <v>0.13273320804056904</v>
      </c>
      <c r="I56">
        <v>-1.5360205042315824</v>
      </c>
      <c r="J56">
        <v>1.3183481889285489</v>
      </c>
      <c r="K56">
        <v>22.552706428269339</v>
      </c>
    </row>
    <row r="57" spans="1:11" x14ac:dyDescent="0.25">
      <c r="A57" t="s">
        <v>1214</v>
      </c>
      <c r="B57">
        <v>3700.9776948960975</v>
      </c>
      <c r="C57">
        <v>0.73980709181328363</v>
      </c>
      <c r="D57">
        <v>0.40176977183346818</v>
      </c>
      <c r="E57">
        <v>86.828700787282926</v>
      </c>
      <c r="F57">
        <v>51.892819042638173</v>
      </c>
      <c r="G57">
        <v>2.9753482771662423</v>
      </c>
      <c r="H57">
        <v>0.29937546037237245</v>
      </c>
      <c r="I57">
        <v>-0.42222816080620462</v>
      </c>
      <c r="J57">
        <v>1.7747364307890643</v>
      </c>
      <c r="K57">
        <v>21.677803776774592</v>
      </c>
    </row>
    <row r="58" spans="1:11" x14ac:dyDescent="0.25">
      <c r="A58" t="s">
        <v>1215</v>
      </c>
      <c r="B58">
        <v>3727.6688094247634</v>
      </c>
      <c r="C58">
        <v>0.93520616518839561</v>
      </c>
      <c r="D58">
        <v>1.0673850384393433</v>
      </c>
      <c r="E58">
        <v>69.548894317298249</v>
      </c>
      <c r="F58">
        <v>37.462457130349094</v>
      </c>
      <c r="G58">
        <v>1.9109606507975612</v>
      </c>
      <c r="H58">
        <v>0.2877611286230935</v>
      </c>
      <c r="I58">
        <v>-1.3627591190387713</v>
      </c>
      <c r="J58">
        <v>2.6800466916686498</v>
      </c>
      <c r="K58">
        <v>19.02834418710027</v>
      </c>
    </row>
    <row r="59" spans="1:11" x14ac:dyDescent="0.25">
      <c r="A59" t="s">
        <v>1216</v>
      </c>
      <c r="B59">
        <v>3697.4579874857236</v>
      </c>
      <c r="C59">
        <v>0.66875153795651254</v>
      </c>
      <c r="D59">
        <v>0.21342141457088054</v>
      </c>
      <c r="E59">
        <v>80.644881965015628</v>
      </c>
      <c r="F59">
        <v>42.607451260704472</v>
      </c>
      <c r="G59">
        <v>2.8087115248895529</v>
      </c>
      <c r="H59">
        <v>0.16800846644504991</v>
      </c>
      <c r="I59">
        <v>-1.5311891913339777</v>
      </c>
      <c r="J59">
        <v>1.9128317053590416</v>
      </c>
      <c r="K59">
        <v>19.668213046986136</v>
      </c>
    </row>
    <row r="60" spans="1:11" x14ac:dyDescent="0.25">
      <c r="A60" t="s">
        <v>1217</v>
      </c>
      <c r="B60">
        <v>3738.9245404141866</v>
      </c>
      <c r="C60">
        <v>0.7683246184267708</v>
      </c>
      <c r="D60">
        <v>0.66986055917587972</v>
      </c>
      <c r="E60">
        <v>78.693945514202341</v>
      </c>
      <c r="F60">
        <v>47.030854617237971</v>
      </c>
      <c r="G60">
        <v>2.1907113562794023</v>
      </c>
      <c r="H60">
        <v>1.6171999107316901E-2</v>
      </c>
      <c r="I60">
        <v>-1.4666434147020355</v>
      </c>
      <c r="J60">
        <v>2.8560156560522669</v>
      </c>
      <c r="K60">
        <v>20.386123460119126</v>
      </c>
    </row>
    <row r="61" spans="1:11" x14ac:dyDescent="0.25">
      <c r="A61" t="s">
        <v>1218</v>
      </c>
      <c r="B61">
        <v>3709.2270091391606</v>
      </c>
      <c r="C61">
        <v>0.82454277104706941</v>
      </c>
      <c r="D61">
        <v>0.32185887776277106</v>
      </c>
      <c r="E61">
        <v>92.060172293176635</v>
      </c>
      <c r="F61">
        <v>54.596863663273766</v>
      </c>
      <c r="G61">
        <v>3.1470211624006268</v>
      </c>
      <c r="H61">
        <v>0.10699748395708529</v>
      </c>
      <c r="I61">
        <v>-1.3742203213641946</v>
      </c>
      <c r="J61">
        <v>2.4144815987181749</v>
      </c>
      <c r="K61">
        <v>20.680403422682208</v>
      </c>
    </row>
    <row r="62" spans="1:11" x14ac:dyDescent="0.25">
      <c r="A62" t="s">
        <v>1219</v>
      </c>
      <c r="B62">
        <v>3634.194610414977</v>
      </c>
      <c r="C62">
        <v>0.75888492348100167</v>
      </c>
      <c r="D62">
        <v>0.59909959177863337</v>
      </c>
      <c r="E62">
        <v>357.17731696815036</v>
      </c>
      <c r="F62">
        <v>59.480523095249943</v>
      </c>
      <c r="G62">
        <v>1.5940641801195314</v>
      </c>
      <c r="H62">
        <v>0.61793175238284626</v>
      </c>
      <c r="I62">
        <v>0.10586261197465978</v>
      </c>
      <c r="J62">
        <v>2.3839248318733026</v>
      </c>
      <c r="K62">
        <v>93.7664544368279</v>
      </c>
    </row>
    <row r="63" spans="1:11" x14ac:dyDescent="0.25">
      <c r="A63" t="s">
        <v>1220</v>
      </c>
      <c r="B63">
        <v>3644.169992638514</v>
      </c>
      <c r="C63">
        <v>0.93393332796459383</v>
      </c>
      <c r="D63">
        <v>1.0922536062672104</v>
      </c>
      <c r="E63">
        <v>329.50494496514767</v>
      </c>
      <c r="F63">
        <v>52.98111003877036</v>
      </c>
      <c r="G63">
        <v>2.0752213463272322</v>
      </c>
      <c r="H63">
        <v>9.1657323541129557E-2</v>
      </c>
      <c r="I63">
        <v>-0.17064626091193286</v>
      </c>
      <c r="J63">
        <v>3.052911421419279</v>
      </c>
      <c r="K63">
        <v>81.647210675911992</v>
      </c>
    </row>
    <row r="64" spans="1:11" x14ac:dyDescent="0.25">
      <c r="A64" t="s">
        <v>1221</v>
      </c>
      <c r="B64">
        <v>3571.1187669845872</v>
      </c>
      <c r="C64">
        <v>1.6277486159557071</v>
      </c>
      <c r="D64">
        <v>2.0161571850452504</v>
      </c>
      <c r="E64">
        <v>312.85814630204067</v>
      </c>
      <c r="F64">
        <v>54.305696075684075</v>
      </c>
      <c r="G64">
        <v>1.4588540288895344</v>
      </c>
      <c r="H64">
        <v>2.0930338993668724E-3</v>
      </c>
      <c r="I64">
        <v>0.54036221239596149</v>
      </c>
      <c r="J64">
        <v>3.2886752609797072</v>
      </c>
      <c r="K64">
        <v>84.215677568272937</v>
      </c>
    </row>
    <row r="65" spans="1:11" x14ac:dyDescent="0.25">
      <c r="A65" t="s">
        <v>1222</v>
      </c>
      <c r="B65">
        <v>3576.8536021090495</v>
      </c>
      <c r="C65">
        <v>0.55727990362028446</v>
      </c>
      <c r="D65">
        <v>0.42441492917801443</v>
      </c>
      <c r="E65">
        <v>318.95122630566732</v>
      </c>
      <c r="F65">
        <v>60.292325903430644</v>
      </c>
      <c r="G65">
        <v>1.4132478349247781</v>
      </c>
      <c r="H65">
        <v>9.8859345339862972E-2</v>
      </c>
      <c r="I65">
        <v>0.28368474525664311</v>
      </c>
      <c r="J65">
        <v>1.5944033991366415</v>
      </c>
      <c r="K65">
        <v>82.66291503332441</v>
      </c>
    </row>
    <row r="66" spans="1:11" x14ac:dyDescent="0.25">
      <c r="A66" t="s">
        <v>1223</v>
      </c>
      <c r="B66">
        <v>3611.6664744843097</v>
      </c>
      <c r="C66">
        <v>2.06708276596915</v>
      </c>
      <c r="D66">
        <v>3.0409875556388966</v>
      </c>
      <c r="E66">
        <v>297.48330373396686</v>
      </c>
      <c r="F66">
        <v>58.799723301709044</v>
      </c>
      <c r="G66">
        <v>0.96329051540645438</v>
      </c>
      <c r="H66">
        <v>5.52730835449309E-2</v>
      </c>
      <c r="I66">
        <v>8.810787621371062E-2</v>
      </c>
      <c r="J66">
        <v>4.3839434388558409</v>
      </c>
      <c r="K66">
        <v>66.219799275018346</v>
      </c>
    </row>
    <row r="67" spans="1:11" x14ac:dyDescent="0.25">
      <c r="A67" t="s">
        <v>1224</v>
      </c>
      <c r="B67">
        <v>3704.068827891595</v>
      </c>
      <c r="C67">
        <v>0.71052736472944023</v>
      </c>
      <c r="D67">
        <v>0.63709774338886394</v>
      </c>
      <c r="E67">
        <v>196.41484598069925</v>
      </c>
      <c r="F67">
        <v>58.028575549758422</v>
      </c>
      <c r="G67">
        <v>1.0054323201206929</v>
      </c>
      <c r="H67">
        <v>-5.7852526353910333E-2</v>
      </c>
      <c r="I67">
        <v>0.25604741509769896</v>
      </c>
      <c r="J67">
        <v>2.2193402751700253</v>
      </c>
      <c r="K67">
        <v>30.002122328593558</v>
      </c>
    </row>
    <row r="68" spans="1:11" x14ac:dyDescent="0.25">
      <c r="A68" t="s">
        <v>1225</v>
      </c>
      <c r="B68">
        <v>3693.2170078241902</v>
      </c>
      <c r="C68">
        <v>2.4902552566473797</v>
      </c>
      <c r="D68">
        <v>3.8551066024164329</v>
      </c>
      <c r="E68">
        <v>212.31967237476562</v>
      </c>
      <c r="F68">
        <v>58.588789154937338</v>
      </c>
      <c r="G68">
        <v>1.062914133799157</v>
      </c>
      <c r="H68">
        <v>0.3365517243493511</v>
      </c>
      <c r="I68">
        <v>0.46964011515859078</v>
      </c>
      <c r="J68">
        <v>5.0926369859980056</v>
      </c>
      <c r="K68">
        <v>33.034597107620669</v>
      </c>
    </row>
    <row r="69" spans="1:11" x14ac:dyDescent="0.25">
      <c r="A69" t="s">
        <v>1226</v>
      </c>
      <c r="B69">
        <v>3733.9113330769587</v>
      </c>
      <c r="C69">
        <v>0.47933975354090885</v>
      </c>
      <c r="D69">
        <v>0.44544424610587102</v>
      </c>
      <c r="E69">
        <v>203.47598369273547</v>
      </c>
      <c r="F69">
        <v>58.611629591026912</v>
      </c>
      <c r="G69">
        <v>0.83804587114187223</v>
      </c>
      <c r="H69">
        <v>-1.828587187151445E-2</v>
      </c>
      <c r="I69">
        <v>-0.3159990025011537</v>
      </c>
      <c r="J69">
        <v>1.7298052975303799</v>
      </c>
      <c r="K69">
        <v>28.485332072210529</v>
      </c>
    </row>
    <row r="70" spans="1:11" x14ac:dyDescent="0.25">
      <c r="A70" t="s">
        <v>1227</v>
      </c>
      <c r="B70">
        <v>3726.4690375577588</v>
      </c>
      <c r="C70">
        <v>0.45568056615015784</v>
      </c>
      <c r="D70">
        <v>0.20004533917946479</v>
      </c>
      <c r="E70">
        <v>213.55525441307034</v>
      </c>
      <c r="F70">
        <v>56.352087540783465</v>
      </c>
      <c r="G70">
        <v>0.72492903045518364</v>
      </c>
      <c r="H70">
        <v>-6.816550267621356E-2</v>
      </c>
      <c r="I70">
        <v>-0.91144669541547241</v>
      </c>
      <c r="J70">
        <v>2.3584332129835883</v>
      </c>
      <c r="K70">
        <v>30.894173022478746</v>
      </c>
    </row>
    <row r="71" spans="1:11" x14ac:dyDescent="0.25">
      <c r="A71" t="s">
        <v>1228</v>
      </c>
      <c r="B71">
        <v>3571.573970717267</v>
      </c>
      <c r="C71">
        <v>1.026534672119064</v>
      </c>
      <c r="D71">
        <v>1.1171734280337049</v>
      </c>
      <c r="E71">
        <v>205.52397116408952</v>
      </c>
      <c r="F71">
        <v>57.050589604468357</v>
      </c>
      <c r="G71">
        <v>1.0400815557432856</v>
      </c>
      <c r="H71">
        <v>5.3807371657572024E-2</v>
      </c>
      <c r="I71">
        <v>-0.52722783078271573</v>
      </c>
      <c r="J71">
        <v>2.8302054249053219</v>
      </c>
      <c r="K71">
        <v>30.574615971926757</v>
      </c>
    </row>
    <row r="72" spans="1:11" x14ac:dyDescent="0.25">
      <c r="A72" t="s">
        <v>1229</v>
      </c>
      <c r="B72">
        <v>3577.8309770921242</v>
      </c>
      <c r="C72">
        <v>0.83414775644488215</v>
      </c>
      <c r="D72">
        <v>0.87450065704645508</v>
      </c>
      <c r="E72">
        <v>186.86499057548389</v>
      </c>
      <c r="F72">
        <v>53.651896901286683</v>
      </c>
      <c r="G72">
        <v>1.1478436822749438</v>
      </c>
      <c r="H72">
        <v>0.24339602210195907</v>
      </c>
      <c r="I72">
        <v>-1.3310505615542771</v>
      </c>
      <c r="J72">
        <v>2.3011865976141799</v>
      </c>
      <c r="K72">
        <v>26.918193991792648</v>
      </c>
    </row>
    <row r="73" spans="1:11" x14ac:dyDescent="0.25">
      <c r="A73" t="s">
        <v>1230</v>
      </c>
      <c r="B73">
        <v>3663.3367964584604</v>
      </c>
      <c r="C73">
        <v>0.57185315326408748</v>
      </c>
      <c r="D73">
        <v>0.2680115456405755</v>
      </c>
      <c r="E73">
        <v>196.80439793261857</v>
      </c>
      <c r="F73">
        <v>55.502100064844655</v>
      </c>
      <c r="G73">
        <v>1.1137525187421116</v>
      </c>
      <c r="H73">
        <v>0.27287031463565059</v>
      </c>
      <c r="I73">
        <v>-0.91762663652532472</v>
      </c>
      <c r="J73">
        <v>1.5538927544144658</v>
      </c>
      <c r="K73">
        <v>27.022833979790228</v>
      </c>
    </row>
    <row r="74" spans="1:11" x14ac:dyDescent="0.25">
      <c r="A74" t="s">
        <v>1231</v>
      </c>
      <c r="B74">
        <v>3566.0275760932936</v>
      </c>
      <c r="C74">
        <v>0.53928379774194868</v>
      </c>
      <c r="D74">
        <v>0.37700993642362124</v>
      </c>
      <c r="E74">
        <v>182.6257593379502</v>
      </c>
      <c r="F74">
        <v>53.732159704291107</v>
      </c>
      <c r="G74">
        <v>0.75424022545903036</v>
      </c>
      <c r="H74">
        <v>2.2506322783716375E-2</v>
      </c>
      <c r="I74">
        <v>-0.51252498091931664</v>
      </c>
      <c r="J74">
        <v>2.3136688684016917</v>
      </c>
      <c r="K74">
        <v>24.217762555505971</v>
      </c>
    </row>
    <row r="75" spans="1:11" x14ac:dyDescent="0.25">
      <c r="A75" t="s">
        <v>1232</v>
      </c>
      <c r="B75">
        <v>3536.9321008473407</v>
      </c>
      <c r="C75">
        <v>0.63167181761055458</v>
      </c>
      <c r="D75">
        <v>0.496259259232951</v>
      </c>
      <c r="E75">
        <v>179.58986605142337</v>
      </c>
      <c r="F75">
        <v>57.353134967293883</v>
      </c>
      <c r="G75">
        <v>0.67360801868579478</v>
      </c>
      <c r="H75">
        <v>5.3907519977755704E-2</v>
      </c>
      <c r="I75">
        <v>-0.22482808995356515</v>
      </c>
      <c r="J75">
        <v>2.247715634423741</v>
      </c>
      <c r="K75">
        <v>25.487560505095615</v>
      </c>
    </row>
    <row r="76" spans="1:11" x14ac:dyDescent="0.25">
      <c r="A76" t="s">
        <v>1233</v>
      </c>
      <c r="B76">
        <v>3580.419281199177</v>
      </c>
      <c r="C76">
        <v>0.4186921208391568</v>
      </c>
      <c r="D76">
        <v>0.32125116408536897</v>
      </c>
      <c r="E76">
        <v>171.45400027989405</v>
      </c>
      <c r="F76">
        <v>52.091970610770616</v>
      </c>
      <c r="G76">
        <v>0.5776846156522174</v>
      </c>
      <c r="H76">
        <v>3.7870023240516727E-2</v>
      </c>
      <c r="I76">
        <v>-0.35673738130238197</v>
      </c>
      <c r="J76">
        <v>1.5752368661901366</v>
      </c>
      <c r="K76">
        <v>25.399253213637341</v>
      </c>
    </row>
    <row r="77" spans="1:11" x14ac:dyDescent="0.25">
      <c r="A77" t="s">
        <v>1234</v>
      </c>
      <c r="B77">
        <v>3605.5946026130864</v>
      </c>
      <c r="C77">
        <v>0.60046207860435719</v>
      </c>
      <c r="D77">
        <v>0.5963597935275835</v>
      </c>
      <c r="E77">
        <v>98.426627394972243</v>
      </c>
      <c r="F77">
        <v>47.411570787540889</v>
      </c>
      <c r="G77">
        <v>1.9537270536095765</v>
      </c>
      <c r="H77">
        <v>1.1334690790132872E-2</v>
      </c>
      <c r="I77">
        <v>-1.0291429429332368</v>
      </c>
      <c r="J77">
        <v>1.762987716923915</v>
      </c>
      <c r="K77">
        <v>37.354076864372786</v>
      </c>
    </row>
    <row r="78" spans="1:11" x14ac:dyDescent="0.25">
      <c r="A78" t="s">
        <v>1235</v>
      </c>
      <c r="B78">
        <v>3591.852946640447</v>
      </c>
      <c r="C78">
        <v>0.40618745492792752</v>
      </c>
      <c r="D78">
        <v>0.10271830114940426</v>
      </c>
      <c r="E78">
        <v>98.271635009925077</v>
      </c>
      <c r="F78">
        <v>48.624545234154489</v>
      </c>
      <c r="G78">
        <v>2.2342557261094895</v>
      </c>
      <c r="H78">
        <v>8.8607150100448964E-2</v>
      </c>
      <c r="I78">
        <v>-1.474985723504326</v>
      </c>
      <c r="J78">
        <v>1.3349776966648035</v>
      </c>
      <c r="K78">
        <v>39.122228599398255</v>
      </c>
    </row>
    <row r="79" spans="1:11" x14ac:dyDescent="0.25">
      <c r="A79" t="s">
        <v>1236</v>
      </c>
      <c r="B79">
        <v>3641.4698871439296</v>
      </c>
      <c r="C79">
        <v>0.84153220854244071</v>
      </c>
      <c r="D79">
        <v>0.80818330856695608</v>
      </c>
      <c r="E79">
        <v>111.19596860759323</v>
      </c>
      <c r="F79">
        <v>52.956483614560291</v>
      </c>
      <c r="G79">
        <v>1.5593425664445213</v>
      </c>
      <c r="H79">
        <v>0.19785670765255944</v>
      </c>
      <c r="I79">
        <v>-0.22306816350051747</v>
      </c>
      <c r="J79">
        <v>2.3624545364573013</v>
      </c>
      <c r="K79">
        <v>30.503740539837327</v>
      </c>
    </row>
    <row r="80" spans="1:11" x14ac:dyDescent="0.25">
      <c r="A80" t="s">
        <v>1237</v>
      </c>
      <c r="B80">
        <v>3746.8789877167901</v>
      </c>
      <c r="C80">
        <v>0.78307158638776053</v>
      </c>
      <c r="D80">
        <v>0.71707802023557055</v>
      </c>
      <c r="E80">
        <v>113.23066123814085</v>
      </c>
      <c r="F80">
        <v>47.578619026249427</v>
      </c>
      <c r="G80">
        <v>1.5600647064489077</v>
      </c>
      <c r="H80">
        <v>0.21011513213465999</v>
      </c>
      <c r="I80">
        <v>-0.41614924463676828</v>
      </c>
      <c r="J80">
        <v>2.5899349155273987</v>
      </c>
      <c r="K80">
        <v>37.119817518771988</v>
      </c>
    </row>
    <row r="81" spans="1:11" x14ac:dyDescent="0.25">
      <c r="A81" t="s">
        <v>1238</v>
      </c>
      <c r="B81">
        <v>3781.6702762608315</v>
      </c>
      <c r="C81">
        <v>0.51316899480234435</v>
      </c>
      <c r="D81">
        <v>0.2573584242180425</v>
      </c>
      <c r="E81">
        <v>128.29974591702231</v>
      </c>
      <c r="F81">
        <v>57.256015690567189</v>
      </c>
      <c r="G81">
        <v>2.4945233739665493</v>
      </c>
      <c r="H81">
        <v>0.1715168800475686</v>
      </c>
      <c r="I81">
        <v>-0.88562700613172507</v>
      </c>
      <c r="J81">
        <v>1.6120700408348452</v>
      </c>
      <c r="K81">
        <v>45.680064487689258</v>
      </c>
    </row>
    <row r="82" spans="1:11" x14ac:dyDescent="0.25">
      <c r="A82" t="s">
        <v>1239</v>
      </c>
      <c r="B82">
        <v>3760.9422541064423</v>
      </c>
      <c r="C82">
        <v>0.62540408703206518</v>
      </c>
      <c r="D82">
        <v>0.37159712860233546</v>
      </c>
      <c r="E82">
        <v>100.88813246340878</v>
      </c>
      <c r="F82">
        <v>65.311285397948751</v>
      </c>
      <c r="G82">
        <v>1.8784430516932877</v>
      </c>
      <c r="H82">
        <v>6.4411035626675564E-2</v>
      </c>
      <c r="I82">
        <v>-1.0591438319041511</v>
      </c>
      <c r="J82">
        <v>2.1371147516780007</v>
      </c>
      <c r="K82">
        <v>22.381655229164224</v>
      </c>
    </row>
    <row r="83" spans="1:11" x14ac:dyDescent="0.25">
      <c r="A83" t="s">
        <v>1240</v>
      </c>
      <c r="B83">
        <v>3741.7512853179469</v>
      </c>
      <c r="C83">
        <v>0.53642641752780085</v>
      </c>
      <c r="D83">
        <v>0.3411590211627526</v>
      </c>
      <c r="E83">
        <v>107.76674962911183</v>
      </c>
      <c r="F83">
        <v>54.895578963931015</v>
      </c>
      <c r="G83">
        <v>2.1142178156269025</v>
      </c>
      <c r="H83">
        <v>0.20806855474193259</v>
      </c>
      <c r="I83">
        <v>-0.2158314607861776</v>
      </c>
      <c r="J83">
        <v>1.790294491050378</v>
      </c>
      <c r="K83">
        <v>22.23042123516262</v>
      </c>
    </row>
    <row r="84" spans="1:11" x14ac:dyDescent="0.25">
      <c r="A84" t="s">
        <v>1241</v>
      </c>
      <c r="B84">
        <v>3675.40906946938</v>
      </c>
      <c r="C84">
        <v>6.2458163716382744</v>
      </c>
      <c r="D84">
        <v>11.416287969776301</v>
      </c>
      <c r="E84">
        <v>98.503960178825722</v>
      </c>
      <c r="F84">
        <v>61.958232357263157</v>
      </c>
      <c r="G84">
        <v>1.8438666249588482</v>
      </c>
      <c r="H84">
        <v>3.374191544979703E-2</v>
      </c>
      <c r="I84">
        <v>-6.8044781968750523E-2</v>
      </c>
      <c r="J84">
        <v>11.656733934394921</v>
      </c>
      <c r="K84">
        <v>28.27495734460695</v>
      </c>
    </row>
    <row r="85" spans="1:11" x14ac:dyDescent="0.25">
      <c r="A85" t="s">
        <v>1242</v>
      </c>
      <c r="B85">
        <v>3719.6705567504896</v>
      </c>
      <c r="C85">
        <v>0.70555993112483162</v>
      </c>
      <c r="D85">
        <v>0.57037058107478311</v>
      </c>
      <c r="E85">
        <v>98.74378622146898</v>
      </c>
      <c r="F85">
        <v>54.959682064671341</v>
      </c>
      <c r="G85">
        <v>1.7662874634464671</v>
      </c>
      <c r="H85">
        <v>0.21044403959981026</v>
      </c>
      <c r="I85">
        <v>-1.0377136126881958</v>
      </c>
      <c r="J85">
        <v>2.0692849451757409</v>
      </c>
      <c r="K85">
        <v>21.326418920723082</v>
      </c>
    </row>
    <row r="86" spans="1:11" x14ac:dyDescent="0.25">
      <c r="A86" t="s">
        <v>1243</v>
      </c>
      <c r="B86">
        <v>3643.1919527541759</v>
      </c>
      <c r="C86">
        <v>0.56039452773903287</v>
      </c>
      <c r="D86">
        <v>0.25155003537192772</v>
      </c>
      <c r="E86">
        <v>101.53422120124</v>
      </c>
      <c r="F86">
        <v>56.007537325792761</v>
      </c>
      <c r="G86">
        <v>1.6967442386444995</v>
      </c>
      <c r="H86">
        <v>3.0155058695250935E-2</v>
      </c>
      <c r="I86">
        <v>-1.0753264604481323</v>
      </c>
      <c r="J86">
        <v>2.1076266661556535</v>
      </c>
      <c r="K86">
        <v>21.682922948618458</v>
      </c>
    </row>
    <row r="87" spans="1:11" x14ac:dyDescent="0.25">
      <c r="A87" t="s">
        <v>1244</v>
      </c>
      <c r="B87">
        <v>3775.856161877055</v>
      </c>
      <c r="C87">
        <v>0.85501454097140461</v>
      </c>
      <c r="D87">
        <v>1.2795597915074624</v>
      </c>
      <c r="E87">
        <v>92.427461583753953</v>
      </c>
      <c r="F87">
        <v>53.422142110100168</v>
      </c>
      <c r="G87">
        <v>1.9350494166759848</v>
      </c>
      <c r="H87">
        <v>4.5955127150391788E-2</v>
      </c>
      <c r="I87">
        <v>-4.7142563334619823E-2</v>
      </c>
      <c r="J87">
        <v>2.8928936680449446</v>
      </c>
      <c r="K87">
        <v>21.058642792466816</v>
      </c>
    </row>
    <row r="88" spans="1:11" x14ac:dyDescent="0.25">
      <c r="A88" t="s">
        <v>1245</v>
      </c>
      <c r="B88">
        <v>3802.0728047063144</v>
      </c>
      <c r="C88">
        <v>0.56987388132916339</v>
      </c>
      <c r="D88">
        <v>0.37879180628887138</v>
      </c>
      <c r="E88">
        <v>102.02232232342854</v>
      </c>
      <c r="F88">
        <v>52.723382555664095</v>
      </c>
      <c r="G88">
        <v>1.436915061016292</v>
      </c>
      <c r="H88">
        <v>3.5646508452160816E-2</v>
      </c>
      <c r="I88">
        <v>-0.68366671139314006</v>
      </c>
      <c r="J88">
        <v>2.7494283976843836</v>
      </c>
      <c r="K88">
        <v>20.596936272948032</v>
      </c>
    </row>
    <row r="89" spans="1:11" x14ac:dyDescent="0.25">
      <c r="A89" t="s">
        <v>1246</v>
      </c>
      <c r="B89">
        <v>3710.7397894901369</v>
      </c>
      <c r="C89">
        <v>1.4009364630889887</v>
      </c>
      <c r="D89">
        <v>1.3837399103232819</v>
      </c>
      <c r="E89">
        <v>100.25815240690805</v>
      </c>
      <c r="F89">
        <v>64.573441354951498</v>
      </c>
      <c r="G89">
        <v>2.1516450652265782</v>
      </c>
      <c r="H89">
        <v>0.1948212457836927</v>
      </c>
      <c r="I89">
        <v>-0.66811757788829407</v>
      </c>
      <c r="J89">
        <v>3.5730170581301355</v>
      </c>
      <c r="K89">
        <v>23.369902605955701</v>
      </c>
    </row>
    <row r="90" spans="1:11" x14ac:dyDescent="0.25">
      <c r="A90" t="s">
        <v>1247</v>
      </c>
      <c r="B90">
        <v>3753.6700043346641</v>
      </c>
      <c r="C90">
        <v>1.0238286685027738</v>
      </c>
      <c r="D90">
        <v>0.94907204316427674</v>
      </c>
      <c r="E90">
        <v>105.84921398849609</v>
      </c>
      <c r="F90">
        <v>56.956920394748913</v>
      </c>
      <c r="G90">
        <v>1.752464772892862</v>
      </c>
      <c r="H90">
        <v>5.7122396318211116E-2</v>
      </c>
      <c r="I90">
        <v>-0.86222140336047493</v>
      </c>
      <c r="J90">
        <v>2.5357596274172356</v>
      </c>
      <c r="K90">
        <v>20.889611064448182</v>
      </c>
    </row>
    <row r="91" spans="1:11" x14ac:dyDescent="0.25">
      <c r="A91" t="s">
        <v>1248</v>
      </c>
      <c r="B91">
        <v>3731.2250082876112</v>
      </c>
      <c r="C91">
        <v>1.0119740215233841</v>
      </c>
      <c r="D91">
        <v>1.1673928830561837</v>
      </c>
      <c r="E91">
        <v>111.71691834105287</v>
      </c>
      <c r="F91">
        <v>55.065962462277405</v>
      </c>
      <c r="G91">
        <v>2.5168333586630487</v>
      </c>
      <c r="H91">
        <v>-6.5226632084426856E-3</v>
      </c>
      <c r="I91">
        <v>-0.73431625263906297</v>
      </c>
      <c r="J91">
        <v>2.8857265210680119</v>
      </c>
      <c r="K91">
        <v>22.035403513857325</v>
      </c>
    </row>
    <row r="92" spans="1:11" x14ac:dyDescent="0.25">
      <c r="A92" t="s">
        <v>1249</v>
      </c>
      <c r="B92">
        <v>3650.2893324543606</v>
      </c>
      <c r="C92">
        <v>0.43429391077667062</v>
      </c>
      <c r="D92">
        <v>0.14838980601506041</v>
      </c>
      <c r="E92">
        <v>311.71105116285526</v>
      </c>
      <c r="F92">
        <v>57.173931403484161</v>
      </c>
      <c r="G92">
        <v>1.2678586031011445</v>
      </c>
      <c r="H92">
        <v>2.9996457278481888E-2</v>
      </c>
      <c r="I92">
        <v>-0.40568258887535857</v>
      </c>
      <c r="J92">
        <v>1.6295695885880095</v>
      </c>
      <c r="K92">
        <v>86.871082376288101</v>
      </c>
    </row>
    <row r="93" spans="1:11" x14ac:dyDescent="0.25">
      <c r="A93" t="s">
        <v>1250</v>
      </c>
      <c r="B93">
        <v>3641.4950921321365</v>
      </c>
      <c r="C93">
        <v>0.4771735323210573</v>
      </c>
      <c r="D93">
        <v>0.34536940360520574</v>
      </c>
      <c r="E93">
        <v>321.19921731947107</v>
      </c>
      <c r="F93">
        <v>56.45391197057419</v>
      </c>
      <c r="G93">
        <v>0.88938680945606297</v>
      </c>
      <c r="H93">
        <v>9.9121832423317402E-2</v>
      </c>
      <c r="I93">
        <v>0.93570376525340204</v>
      </c>
      <c r="J93">
        <v>1.8099060651965064</v>
      </c>
      <c r="K93">
        <v>86.79215100855896</v>
      </c>
    </row>
    <row r="94" spans="1:11" x14ac:dyDescent="0.25">
      <c r="A94" t="s">
        <v>1251</v>
      </c>
      <c r="B94">
        <v>3643.0923603912511</v>
      </c>
      <c r="C94">
        <v>1.0483813750914601</v>
      </c>
      <c r="D94">
        <v>1.5707421347671311</v>
      </c>
      <c r="E94">
        <v>311.52784903230543</v>
      </c>
      <c r="F94">
        <v>53.707109081580008</v>
      </c>
      <c r="G94">
        <v>0.73416651510479414</v>
      </c>
      <c r="H94">
        <v>0.12180826922067692</v>
      </c>
      <c r="I94">
        <v>0.45909041979913451</v>
      </c>
      <c r="J94">
        <v>3.6118284279492778</v>
      </c>
      <c r="K94">
        <v>78.849368357710148</v>
      </c>
    </row>
    <row r="95" spans="1:11" x14ac:dyDescent="0.25">
      <c r="A95" t="s">
        <v>1252</v>
      </c>
      <c r="B95">
        <v>3673.5738718325856</v>
      </c>
      <c r="C95">
        <v>0.47473845262968417</v>
      </c>
      <c r="D95">
        <v>0.34458958160211262</v>
      </c>
      <c r="E95">
        <v>266.17401497076719</v>
      </c>
      <c r="F95">
        <v>51.290559576248853</v>
      </c>
      <c r="G95">
        <v>0.53675887337945283</v>
      </c>
      <c r="H95">
        <v>0.13831153045204547</v>
      </c>
      <c r="I95">
        <v>-0.20276966788025677</v>
      </c>
      <c r="J95">
        <v>2.5693891157339044</v>
      </c>
      <c r="K95">
        <v>71.353956427135245</v>
      </c>
    </row>
    <row r="96" spans="1:11" x14ac:dyDescent="0.25">
      <c r="A96" t="s">
        <v>1253</v>
      </c>
      <c r="B96">
        <v>3657.2491231518466</v>
      </c>
      <c r="C96">
        <v>2.7960179524086768</v>
      </c>
      <c r="D96">
        <v>4.6169390363057881</v>
      </c>
      <c r="E96">
        <v>260.38299234676794</v>
      </c>
      <c r="F96">
        <v>47.788113475650078</v>
      </c>
      <c r="G96">
        <v>0.90326353710569007</v>
      </c>
      <c r="H96">
        <v>5.0145563487831363E-2</v>
      </c>
      <c r="I96">
        <v>-5.6078478279098121E-2</v>
      </c>
      <c r="J96">
        <v>5.2994114785584339</v>
      </c>
      <c r="K96">
        <v>70.608710439247474</v>
      </c>
    </row>
    <row r="97" spans="1:11" x14ac:dyDescent="0.25">
      <c r="A97" t="s">
        <v>1254</v>
      </c>
      <c r="B97">
        <v>3660.314563221948</v>
      </c>
      <c r="C97">
        <v>0.99263853023292314</v>
      </c>
      <c r="D97">
        <v>1.8909757154093245</v>
      </c>
      <c r="E97">
        <v>208.7278371907743</v>
      </c>
      <c r="F97">
        <v>57.913643062201636</v>
      </c>
      <c r="G97">
        <v>0.89981861478855285</v>
      </c>
      <c r="H97">
        <v>1.3767735128249818E-2</v>
      </c>
      <c r="I97">
        <v>0.73344021644689172</v>
      </c>
      <c r="J97">
        <v>3.5064771340351815</v>
      </c>
      <c r="K97">
        <v>27.378384414653826</v>
      </c>
    </row>
    <row r="98" spans="1:11" x14ac:dyDescent="0.25">
      <c r="A98" t="s">
        <v>1255</v>
      </c>
      <c r="B98">
        <v>3719.8715190839607</v>
      </c>
      <c r="C98">
        <v>0.45843357680401092</v>
      </c>
      <c r="D98">
        <v>0.15552588035110826</v>
      </c>
      <c r="E98">
        <v>198.80548158657714</v>
      </c>
      <c r="F98">
        <v>65.105057791614371</v>
      </c>
      <c r="G98">
        <v>0.53277808039611363</v>
      </c>
      <c r="H98">
        <v>0.20953641532606393</v>
      </c>
      <c r="I98">
        <v>-0.20649634495920222</v>
      </c>
      <c r="J98">
        <v>1.917432194198641</v>
      </c>
      <c r="K98">
        <v>26.697779138122861</v>
      </c>
    </row>
    <row r="99" spans="1:11" x14ac:dyDescent="0.25">
      <c r="A99" t="s">
        <v>1256</v>
      </c>
      <c r="B99">
        <v>3662.7467516008023</v>
      </c>
      <c r="C99">
        <v>1.0431366869273793</v>
      </c>
      <c r="D99">
        <v>1.6178869648715515</v>
      </c>
      <c r="E99">
        <v>229.92763308100581</v>
      </c>
      <c r="F99">
        <v>60.9223864237781</v>
      </c>
      <c r="G99">
        <v>0.13931880217088441</v>
      </c>
      <c r="H99">
        <v>4.4530124358396518E-2</v>
      </c>
      <c r="I99">
        <v>-0.65143094814453528</v>
      </c>
      <c r="J99">
        <v>3.9041152840638853</v>
      </c>
      <c r="K99">
        <v>27.028551059995404</v>
      </c>
    </row>
    <row r="100" spans="1:11" x14ac:dyDescent="0.25">
      <c r="A100" t="s">
        <v>1257</v>
      </c>
      <c r="B100">
        <v>3698.2462729466965</v>
      </c>
      <c r="C100">
        <v>0.88956905838523848</v>
      </c>
      <c r="D100">
        <v>0.89682605006465266</v>
      </c>
      <c r="E100">
        <v>225.26224187207447</v>
      </c>
      <c r="F100">
        <v>63.527183980545416</v>
      </c>
      <c r="G100">
        <v>1.0865766725612109</v>
      </c>
      <c r="H100">
        <v>0.3176837734167281</v>
      </c>
      <c r="I100">
        <v>-0.34283566084339401</v>
      </c>
      <c r="J100">
        <v>2.2077655232677045</v>
      </c>
      <c r="K100">
        <v>28.224375652121065</v>
      </c>
    </row>
    <row r="101" spans="1:11" x14ac:dyDescent="0.25">
      <c r="A101" t="s">
        <v>1258</v>
      </c>
      <c r="B101">
        <v>3703.5725047717551</v>
      </c>
      <c r="C101">
        <v>0.5065477521557743</v>
      </c>
      <c r="D101">
        <v>0.37070339155036169</v>
      </c>
      <c r="E101">
        <v>267.78041179679167</v>
      </c>
      <c r="F101">
        <v>65.044823954192339</v>
      </c>
      <c r="G101">
        <v>0.26355567431298432</v>
      </c>
      <c r="H101">
        <v>2.176037127601816E-2</v>
      </c>
      <c r="I101">
        <v>0.43832717263993676</v>
      </c>
      <c r="J101">
        <v>2.2572863647157093</v>
      </c>
      <c r="K101">
        <v>27.828570606626126</v>
      </c>
    </row>
    <row r="102" spans="1:11" x14ac:dyDescent="0.25">
      <c r="A102" t="s">
        <v>1259</v>
      </c>
      <c r="B102">
        <v>3713.9575624647578</v>
      </c>
      <c r="C102">
        <v>0.44019303134286786</v>
      </c>
      <c r="D102">
        <v>8.9669061160004615E-2</v>
      </c>
      <c r="E102">
        <v>238.60074486079833</v>
      </c>
      <c r="F102">
        <v>65.743353690893827</v>
      </c>
      <c r="G102">
        <v>0.95967842785625079</v>
      </c>
      <c r="H102">
        <v>3.1403215457341177E-2</v>
      </c>
      <c r="I102">
        <v>-0.68988355709856697</v>
      </c>
      <c r="J102">
        <v>2.493120978070519</v>
      </c>
      <c r="K102">
        <v>32.615484754178482</v>
      </c>
    </row>
    <row r="103" spans="1:11" x14ac:dyDescent="0.25">
      <c r="A103" t="s">
        <v>1260</v>
      </c>
      <c r="B103">
        <v>3685.7451747026121</v>
      </c>
      <c r="C103">
        <v>0.95845899796523482</v>
      </c>
      <c r="D103">
        <v>1.2319433708009173</v>
      </c>
      <c r="E103">
        <v>239.99381174796861</v>
      </c>
      <c r="F103">
        <v>59.485204006257383</v>
      </c>
      <c r="G103">
        <v>0.60685603703108559</v>
      </c>
      <c r="H103">
        <v>3.4975053674130784E-3</v>
      </c>
      <c r="I103">
        <v>-4.4814786723366348E-2</v>
      </c>
      <c r="J103">
        <v>2.2785389165584982</v>
      </c>
      <c r="K103">
        <v>26.871138422919397</v>
      </c>
    </row>
    <row r="104" spans="1:11" x14ac:dyDescent="0.25">
      <c r="A104" t="s">
        <v>1261</v>
      </c>
      <c r="B104">
        <v>3659.5649095079802</v>
      </c>
      <c r="C104">
        <v>0.61322375898917347</v>
      </c>
      <c r="D104">
        <v>0.69503347927188408</v>
      </c>
      <c r="E104">
        <v>234.75702146519501</v>
      </c>
      <c r="F104">
        <v>57.199677250158175</v>
      </c>
      <c r="G104">
        <v>0.44878546857390894</v>
      </c>
      <c r="H104">
        <v>7.6511670688671679E-2</v>
      </c>
      <c r="I104">
        <v>-6.4278554043704486E-2</v>
      </c>
      <c r="J104">
        <v>2.0951104033749584</v>
      </c>
      <c r="K104">
        <v>27.013191198637749</v>
      </c>
    </row>
    <row r="105" spans="1:11" x14ac:dyDescent="0.25">
      <c r="A105" t="s">
        <v>1262</v>
      </c>
      <c r="B105">
        <v>3770.6196661721183</v>
      </c>
      <c r="C105">
        <v>0.45648601710522929</v>
      </c>
      <c r="D105">
        <v>0.20052683799098836</v>
      </c>
      <c r="E105">
        <v>204.81001860822951</v>
      </c>
      <c r="F105">
        <v>60.007310577146114</v>
      </c>
      <c r="G105">
        <v>0.84977285219336873</v>
      </c>
      <c r="H105">
        <v>0.12763432918773154</v>
      </c>
      <c r="I105">
        <v>-0.32923049451295583</v>
      </c>
      <c r="J105">
        <v>1.8389686279820663</v>
      </c>
      <c r="K105">
        <v>24.485321587828903</v>
      </c>
    </row>
    <row r="106" spans="1:11" x14ac:dyDescent="0.25">
      <c r="A106" t="s">
        <v>1263</v>
      </c>
      <c r="B106">
        <v>3736.4295747989595</v>
      </c>
      <c r="C106">
        <v>0.49360866731355252</v>
      </c>
      <c r="D106">
        <v>0.4174515501730568</v>
      </c>
      <c r="E106">
        <v>205.73184323625108</v>
      </c>
      <c r="F106">
        <v>52.923855084068705</v>
      </c>
      <c r="G106">
        <v>0.61621933450247357</v>
      </c>
      <c r="H106">
        <v>0.55910659360582149</v>
      </c>
      <c r="I106">
        <v>-2.428107532886984E-2</v>
      </c>
      <c r="J106">
        <v>2.3272140806714483</v>
      </c>
      <c r="K106">
        <v>28.800990965340649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106"/>
  <sheetViews>
    <sheetView topLeftCell="A52" workbookViewId="0">
      <selection activeCell="K81" sqref="K81"/>
    </sheetView>
  </sheetViews>
  <sheetFormatPr defaultRowHeight="15" x14ac:dyDescent="0.25"/>
  <cols>
    <col min="1" max="1" width="36.28515625" bestFit="1" customWidth="1"/>
    <col min="2" max="2" width="12" bestFit="1" customWidth="1"/>
    <col min="3" max="3" width="27" bestFit="1" customWidth="1"/>
    <col min="7" max="7" width="18.140625" customWidth="1"/>
  </cols>
  <sheetData>
    <row r="1" spans="1:13" x14ac:dyDescent="0.25">
      <c r="A1" s="87" t="s">
        <v>0</v>
      </c>
      <c r="B1" s="124" t="s">
        <v>25</v>
      </c>
      <c r="C1" s="124"/>
      <c r="G1" s="86" t="s">
        <v>0</v>
      </c>
      <c r="H1" s="11" t="s">
        <v>412</v>
      </c>
      <c r="I1" s="13" t="s">
        <v>413</v>
      </c>
      <c r="J1" s="81" t="s">
        <v>414</v>
      </c>
      <c r="K1" s="11"/>
      <c r="L1" s="13"/>
      <c r="M1" s="81"/>
    </row>
    <row r="2" spans="1:13" x14ac:dyDescent="0.25">
      <c r="A2" s="25" t="s">
        <v>1054</v>
      </c>
      <c r="B2" s="1">
        <v>4.1929867672823695</v>
      </c>
      <c r="C2" s="1"/>
      <c r="D2" s="129"/>
      <c r="G2" s="96" t="s">
        <v>3</v>
      </c>
      <c r="H2">
        <f>AVERAGE(B2:B6)</f>
        <v>4.3522840362976511</v>
      </c>
      <c r="I2">
        <f xml:space="preserve"> STDEV( B2:B6)</f>
        <v>0.23437341856417057</v>
      </c>
      <c r="J2">
        <f>I2/SQRT(5)</f>
        <v>0.10481497920569931</v>
      </c>
    </row>
    <row r="3" spans="1:13" x14ac:dyDescent="0.25">
      <c r="A3" s="25" t="s">
        <v>1055</v>
      </c>
      <c r="B3" s="1">
        <v>4.5734663735609047</v>
      </c>
      <c r="C3" s="1"/>
      <c r="G3" s="4" t="s">
        <v>4</v>
      </c>
      <c r="H3">
        <f>AVERAGE(B7:B11)</f>
        <v>1.2048078233141788</v>
      </c>
      <c r="I3">
        <f xml:space="preserve"> STDEV( B7:B11)</f>
        <v>0.51389307694087394</v>
      </c>
      <c r="J3">
        <f t="shared" ref="J3:J22" si="0">I3/SQRT(5)</f>
        <v>0.22981997064126475</v>
      </c>
    </row>
    <row r="4" spans="1:13" x14ac:dyDescent="0.25">
      <c r="A4" s="25" t="s">
        <v>1056</v>
      </c>
      <c r="B4" s="1">
        <v>4.0254175929054421</v>
      </c>
      <c r="C4" s="1"/>
      <c r="G4" s="4" t="s">
        <v>5</v>
      </c>
      <c r="H4">
        <f>AVERAGE(B12:B16)</f>
        <v>1.102148553341324</v>
      </c>
      <c r="I4">
        <f xml:space="preserve"> STDEV( B12:B16)</f>
        <v>0.2763366084559627</v>
      </c>
      <c r="J4">
        <f t="shared" si="0"/>
        <v>0.12358148823585516</v>
      </c>
    </row>
    <row r="5" spans="1:13" x14ac:dyDescent="0.25">
      <c r="A5" s="25" t="s">
        <v>1057</v>
      </c>
      <c r="B5" s="1">
        <v>4.5264707349638957</v>
      </c>
      <c r="C5" s="1"/>
      <c r="G5" s="4" t="s">
        <v>6</v>
      </c>
      <c r="H5">
        <f>AVERAGE(B17:B21)</f>
        <v>1.2779477666283954</v>
      </c>
      <c r="I5">
        <f xml:space="preserve"> STDEV( B17:B21)</f>
        <v>0.68641984003560508</v>
      </c>
      <c r="J5">
        <f t="shared" si="0"/>
        <v>0.3069762846848289</v>
      </c>
    </row>
    <row r="6" spans="1:13" x14ac:dyDescent="0.25">
      <c r="A6" s="25" t="s">
        <v>1058</v>
      </c>
      <c r="B6" s="1">
        <v>4.4430787127756455</v>
      </c>
      <c r="C6" s="1"/>
      <c r="G6" s="4" t="s">
        <v>7</v>
      </c>
      <c r="H6">
        <f>AVERAGE(B22:B26)</f>
        <v>0.63677301720501667</v>
      </c>
      <c r="I6">
        <f xml:space="preserve"> STDEV( B22:B26)</f>
        <v>0.16585598128662948</v>
      </c>
      <c r="J6">
        <f t="shared" si="0"/>
        <v>7.4173049726367304E-2</v>
      </c>
    </row>
    <row r="7" spans="1:13" x14ac:dyDescent="0.25">
      <c r="A7" s="25" t="s">
        <v>1059</v>
      </c>
      <c r="B7" s="1">
        <v>0.96430494802528743</v>
      </c>
      <c r="C7" s="1"/>
      <c r="G7" s="4" t="s">
        <v>8</v>
      </c>
      <c r="H7">
        <f>AVERAGE(B27:B31)</f>
        <v>2.0798209831671874</v>
      </c>
      <c r="I7">
        <f xml:space="preserve"> STDEV( B27:B31)</f>
        <v>2.9876283740383638</v>
      </c>
      <c r="J7">
        <f t="shared" si="0"/>
        <v>1.3361080271713899</v>
      </c>
      <c r="K7" s="129"/>
    </row>
    <row r="8" spans="1:13" x14ac:dyDescent="0.25">
      <c r="A8" s="25" t="s">
        <v>1060</v>
      </c>
      <c r="B8" s="1">
        <v>1.3781349723391758</v>
      </c>
      <c r="C8" s="1"/>
      <c r="G8" s="4" t="s">
        <v>9</v>
      </c>
      <c r="H8">
        <f>AVERAGE(B32:B36)</f>
        <v>0.88705796142422</v>
      </c>
      <c r="I8">
        <f xml:space="preserve"> STDEV( B32:B36)</f>
        <v>0.42455171096716338</v>
      </c>
      <c r="J8">
        <f t="shared" si="0"/>
        <v>0.18986529713728406</v>
      </c>
    </row>
    <row r="9" spans="1:13" x14ac:dyDescent="0.25">
      <c r="A9" s="25" t="s">
        <v>1061</v>
      </c>
      <c r="B9" s="1">
        <v>0.83263507277413307</v>
      </c>
      <c r="C9" s="1"/>
      <c r="G9" s="4" t="s">
        <v>10</v>
      </c>
      <c r="H9">
        <f>AVERAGE(B37:B41)</f>
        <v>1.670099528333197</v>
      </c>
      <c r="I9">
        <f xml:space="preserve"> STDEV( B37:B41)</f>
        <v>0.59200402751626757</v>
      </c>
      <c r="J9">
        <f t="shared" si="0"/>
        <v>0.26475224969600603</v>
      </c>
    </row>
    <row r="10" spans="1:13" x14ac:dyDescent="0.25">
      <c r="A10" s="25" t="s">
        <v>1062</v>
      </c>
      <c r="B10" s="1">
        <v>2.0300538354226867</v>
      </c>
      <c r="C10" s="1"/>
      <c r="G10" s="4" t="s">
        <v>11</v>
      </c>
      <c r="H10">
        <f>AVERAGE(B42:B46)</f>
        <v>1.0088903026777714</v>
      </c>
      <c r="I10">
        <f xml:space="preserve"> STDEV( B42:B46)</f>
        <v>0.30263987046729324</v>
      </c>
      <c r="J10">
        <f t="shared" si="0"/>
        <v>0.13534466461331973</v>
      </c>
    </row>
    <row r="11" spans="1:13" x14ac:dyDescent="0.25">
      <c r="A11" s="25" t="s">
        <v>1063</v>
      </c>
      <c r="B11" s="1">
        <v>0.8189102880096093</v>
      </c>
      <c r="C11" s="1"/>
      <c r="G11" s="6" t="s">
        <v>12</v>
      </c>
      <c r="H11">
        <f>AVERAGE(B47:B51)</f>
        <v>0.77650017614228461</v>
      </c>
      <c r="I11">
        <f xml:space="preserve"> STDEV( B47:B51)</f>
        <v>6.0684894718943935E-2</v>
      </c>
      <c r="J11">
        <f t="shared" si="0"/>
        <v>2.7139109959795325E-2</v>
      </c>
    </row>
    <row r="12" spans="1:13" x14ac:dyDescent="0.25">
      <c r="A12" s="25" t="s">
        <v>1064</v>
      </c>
      <c r="B12" s="1">
        <v>1.1681359924472039</v>
      </c>
      <c r="C12" s="1"/>
      <c r="G12" s="6" t="s">
        <v>13</v>
      </c>
      <c r="H12">
        <f>AVERAGE(B52:B56)</f>
        <v>1.6527727492542457</v>
      </c>
      <c r="I12">
        <f xml:space="preserve"> STDEV( B52:B56)</f>
        <v>1.1376145906954802</v>
      </c>
      <c r="J12">
        <f t="shared" si="0"/>
        <v>0.50875671139813872</v>
      </c>
    </row>
    <row r="13" spans="1:13" x14ac:dyDescent="0.25">
      <c r="A13" s="25" t="s">
        <v>1065</v>
      </c>
      <c r="B13" s="1">
        <v>0.87143760301455442</v>
      </c>
      <c r="C13" s="1"/>
      <c r="G13" s="6" t="s">
        <v>14</v>
      </c>
      <c r="H13">
        <f>AVERAGE(B57:B61)</f>
        <v>1.0945389261707361</v>
      </c>
      <c r="I13">
        <f xml:space="preserve"> STDEV( B57:B61)</f>
        <v>0.24042830390300027</v>
      </c>
      <c r="J13">
        <f t="shared" si="0"/>
        <v>0.10752280624841731</v>
      </c>
    </row>
    <row r="14" spans="1:13" x14ac:dyDescent="0.25">
      <c r="A14" s="25" t="s">
        <v>1066</v>
      </c>
      <c r="B14" s="1">
        <v>1.5082851273020312</v>
      </c>
      <c r="C14" s="1"/>
      <c r="G14" s="6" t="s">
        <v>15</v>
      </c>
      <c r="H14">
        <f>AVERAGE(B62:B66)</f>
        <v>1.0496036445405983</v>
      </c>
      <c r="I14">
        <f xml:space="preserve"> STDEV( B62:B66)</f>
        <v>0.33625768044473975</v>
      </c>
      <c r="J14">
        <f t="shared" si="0"/>
        <v>0.15037900628616796</v>
      </c>
    </row>
    <row r="15" spans="1:13" x14ac:dyDescent="0.25">
      <c r="A15" s="25" t="s">
        <v>1067</v>
      </c>
      <c r="B15" s="1">
        <v>1.1454218223007424</v>
      </c>
      <c r="C15" s="1"/>
      <c r="G15" s="6" t="s">
        <v>16</v>
      </c>
      <c r="H15">
        <f>AVERAGE(B67:B71)</f>
        <v>2.8036796862589135</v>
      </c>
      <c r="I15">
        <f xml:space="preserve"> STDEV( B67:B71)</f>
        <v>4.3630683533691581</v>
      </c>
      <c r="J15">
        <f t="shared" si="0"/>
        <v>1.9512234857223021</v>
      </c>
    </row>
    <row r="16" spans="1:13" x14ac:dyDescent="0.25">
      <c r="A16" s="25" t="s">
        <v>1068</v>
      </c>
      <c r="B16" s="1">
        <v>0.81746222164208737</v>
      </c>
      <c r="C16" s="1"/>
      <c r="G16" s="6" t="s">
        <v>17</v>
      </c>
      <c r="H16">
        <f>AVERAGE(B72:B76)</f>
        <v>1.1911099774300542</v>
      </c>
      <c r="I16">
        <f xml:space="preserve"> STDEV( B72:B76)</f>
        <v>0.9440209576495342</v>
      </c>
      <c r="J16">
        <f t="shared" si="0"/>
        <v>0.42217900669776171</v>
      </c>
    </row>
    <row r="17" spans="1:11" x14ac:dyDescent="0.25">
      <c r="A17" s="25" t="s">
        <v>1069</v>
      </c>
      <c r="B17" s="1">
        <v>0.75726568934650462</v>
      </c>
      <c r="C17" s="1"/>
      <c r="G17" s="6" t="s">
        <v>18</v>
      </c>
      <c r="H17">
        <f>AVERAGE(B77:B81)</f>
        <v>0.94192727921209352</v>
      </c>
      <c r="I17">
        <f xml:space="preserve"> STDEV( B77:B81)</f>
        <v>0.11836203462668546</v>
      </c>
      <c r="J17">
        <f t="shared" si="0"/>
        <v>5.2933111076090521E-2</v>
      </c>
    </row>
    <row r="18" spans="1:11" x14ac:dyDescent="0.25">
      <c r="A18" s="25" t="s">
        <v>1070</v>
      </c>
      <c r="B18" s="1">
        <v>2.1450349762135814</v>
      </c>
      <c r="C18" s="1"/>
      <c r="G18" s="6" t="s">
        <v>19</v>
      </c>
      <c r="H18">
        <f>AVERAGE(B82:B86)</f>
        <v>1.3389632042412674</v>
      </c>
      <c r="I18">
        <f xml:space="preserve"> STDEV( B82:B86)</f>
        <v>0.42852819755687432</v>
      </c>
      <c r="J18">
        <f t="shared" si="0"/>
        <v>0.19164363600252604</v>
      </c>
      <c r="K18" s="129"/>
    </row>
    <row r="19" spans="1:11" x14ac:dyDescent="0.25">
      <c r="A19" s="25" t="s">
        <v>1071</v>
      </c>
      <c r="B19" s="1">
        <v>0.73131089958880346</v>
      </c>
      <c r="C19" s="1"/>
      <c r="G19" s="6" t="s">
        <v>20</v>
      </c>
      <c r="H19">
        <f>AVERAGE(B87:B91)</f>
        <v>1.290133277989995</v>
      </c>
      <c r="I19">
        <f xml:space="preserve"> STDEV( B87:B91)</f>
        <v>0.79512062460027177</v>
      </c>
      <c r="J19">
        <f t="shared" si="0"/>
        <v>0.35558875338365981</v>
      </c>
    </row>
    <row r="20" spans="1:11" x14ac:dyDescent="0.25">
      <c r="A20" s="25" t="s">
        <v>1072</v>
      </c>
      <c r="B20" s="1">
        <v>1.8990629115126458</v>
      </c>
      <c r="C20" s="1"/>
      <c r="G20" s="6" t="s">
        <v>21</v>
      </c>
      <c r="H20">
        <f>AVERAGE(B92:B96)</f>
        <v>0.69336244349314136</v>
      </c>
      <c r="I20">
        <f xml:space="preserve"> STDEV( B92:B96)</f>
        <v>0.17747770759578896</v>
      </c>
      <c r="J20">
        <f t="shared" si="0"/>
        <v>7.9370443735002974E-2</v>
      </c>
    </row>
    <row r="21" spans="1:11" x14ac:dyDescent="0.25">
      <c r="A21" s="25" t="s">
        <v>1073</v>
      </c>
      <c r="B21" s="1">
        <v>0.85706435648044188</v>
      </c>
      <c r="C21" s="1"/>
      <c r="G21" s="6" t="s">
        <v>22</v>
      </c>
      <c r="H21">
        <f>AVERAGE(B97:B101)</f>
        <v>0.92454464664873337</v>
      </c>
      <c r="I21">
        <f xml:space="preserve"> STDEV( B97:B101)</f>
        <v>0.16823665926099202</v>
      </c>
      <c r="J21">
        <f t="shared" si="0"/>
        <v>7.5237721283009526E-2</v>
      </c>
    </row>
    <row r="22" spans="1:11" x14ac:dyDescent="0.25">
      <c r="A22" s="25" t="s">
        <v>1074</v>
      </c>
      <c r="B22" s="1">
        <v>0.9071811443293829</v>
      </c>
      <c r="C22" s="1"/>
      <c r="G22" s="6" t="s">
        <v>23</v>
      </c>
      <c r="H22">
        <f>AVERAGE(B102:B106)</f>
        <v>1.39686063657065</v>
      </c>
      <c r="I22">
        <f xml:space="preserve"> STDEV( B102:B106)</f>
        <v>0.55924532962014317</v>
      </c>
      <c r="J22">
        <f t="shared" si="0"/>
        <v>0.25010211462598336</v>
      </c>
    </row>
    <row r="23" spans="1:11" x14ac:dyDescent="0.25">
      <c r="A23" s="25" t="s">
        <v>1075</v>
      </c>
      <c r="B23" s="1">
        <v>0.52713270717037897</v>
      </c>
      <c r="C23" s="1"/>
    </row>
    <row r="24" spans="1:11" x14ac:dyDescent="0.25">
      <c r="A24" s="25" t="s">
        <v>1076</v>
      </c>
      <c r="B24" s="1">
        <v>0.48079189339399697</v>
      </c>
      <c r="C24" s="1"/>
    </row>
    <row r="25" spans="1:11" x14ac:dyDescent="0.25">
      <c r="A25" s="25" t="s">
        <v>1077</v>
      </c>
      <c r="B25" s="1">
        <v>0.61780097771636222</v>
      </c>
      <c r="C25" s="1"/>
      <c r="G25" s="25"/>
      <c r="H25" s="1"/>
      <c r="I25" s="1"/>
    </row>
    <row r="26" spans="1:11" x14ac:dyDescent="0.25">
      <c r="A26" s="25" t="s">
        <v>1078</v>
      </c>
      <c r="B26" s="1">
        <v>0.65095836341496283</v>
      </c>
      <c r="C26" s="1"/>
      <c r="G26" s="25"/>
      <c r="H26" s="1"/>
      <c r="I26" s="1"/>
      <c r="K26" s="129"/>
    </row>
    <row r="27" spans="1:11" x14ac:dyDescent="0.25">
      <c r="A27" s="45" t="s">
        <v>1079</v>
      </c>
      <c r="B27" s="1">
        <v>7.422905492726084</v>
      </c>
      <c r="C27" s="1"/>
      <c r="G27" s="25"/>
      <c r="H27" s="1"/>
      <c r="I27" s="1"/>
    </row>
    <row r="28" spans="1:11" x14ac:dyDescent="0.25">
      <c r="A28" s="25" t="s">
        <v>1080</v>
      </c>
      <c r="B28" s="1">
        <v>0.71458164810435421</v>
      </c>
      <c r="C28" s="1"/>
      <c r="G28" s="25"/>
      <c r="H28" s="1"/>
      <c r="I28" s="1"/>
    </row>
    <row r="29" spans="1:11" x14ac:dyDescent="0.25">
      <c r="A29" s="25" t="s">
        <v>1081</v>
      </c>
      <c r="B29" s="1">
        <v>0.73451998507080252</v>
      </c>
      <c r="C29" s="1"/>
    </row>
    <row r="30" spans="1:11" x14ac:dyDescent="0.25">
      <c r="A30" s="25" t="s">
        <v>1082</v>
      </c>
      <c r="B30" s="1">
        <v>0.67331727268786823</v>
      </c>
      <c r="C30" s="1"/>
    </row>
    <row r="31" spans="1:11" x14ac:dyDescent="0.25">
      <c r="A31" s="25" t="s">
        <v>1083</v>
      </c>
      <c r="B31" s="1">
        <v>0.85378051724682935</v>
      </c>
      <c r="C31" s="1"/>
    </row>
    <row r="32" spans="1:11" x14ac:dyDescent="0.25">
      <c r="A32" s="25" t="s">
        <v>1084</v>
      </c>
      <c r="B32" s="1">
        <v>0.89512161936262469</v>
      </c>
      <c r="C32" s="1"/>
    </row>
    <row r="33" spans="1:3" x14ac:dyDescent="0.25">
      <c r="A33" s="25" t="s">
        <v>1085</v>
      </c>
      <c r="B33" s="1">
        <v>0.59892635447244491</v>
      </c>
      <c r="C33" s="1"/>
    </row>
    <row r="34" spans="1:3" x14ac:dyDescent="0.25">
      <c r="A34" s="25" t="s">
        <v>1086</v>
      </c>
      <c r="B34" s="1">
        <v>1.6011956325006278</v>
      </c>
      <c r="C34" s="1"/>
    </row>
    <row r="35" spans="1:3" x14ac:dyDescent="0.25">
      <c r="A35" s="25" t="s">
        <v>1087</v>
      </c>
      <c r="B35" s="1">
        <v>0.54023307654601593</v>
      </c>
      <c r="C35" s="1"/>
    </row>
    <row r="36" spans="1:3" x14ac:dyDescent="0.25">
      <c r="A36" s="25" t="s">
        <v>1088</v>
      </c>
      <c r="B36" s="1">
        <v>0.79981312423938689</v>
      </c>
      <c r="C36" s="1"/>
    </row>
    <row r="37" spans="1:3" x14ac:dyDescent="0.25">
      <c r="A37" s="25" t="s">
        <v>1089</v>
      </c>
      <c r="B37" s="1">
        <v>2.5235945853638873</v>
      </c>
      <c r="C37" s="1"/>
    </row>
    <row r="38" spans="1:3" x14ac:dyDescent="0.25">
      <c r="A38" s="25" t="s">
        <v>1090</v>
      </c>
      <c r="B38" s="1">
        <v>1.2818892653774974</v>
      </c>
      <c r="C38" s="1"/>
    </row>
    <row r="39" spans="1:3" x14ac:dyDescent="0.25">
      <c r="A39" s="25" t="s">
        <v>1091</v>
      </c>
      <c r="B39" s="1">
        <v>2.0412689366115431</v>
      </c>
      <c r="C39" s="1"/>
    </row>
    <row r="40" spans="1:3" x14ac:dyDescent="0.25">
      <c r="A40" s="25" t="s">
        <v>1092</v>
      </c>
      <c r="B40" s="1">
        <v>1.3843856487289363</v>
      </c>
      <c r="C40" s="1"/>
    </row>
    <row r="41" spans="1:3" x14ac:dyDescent="0.25">
      <c r="A41" s="25" t="s">
        <v>1093</v>
      </c>
      <c r="B41" s="1">
        <v>1.1193592055841211</v>
      </c>
      <c r="C41" s="1"/>
    </row>
    <row r="42" spans="1:3" x14ac:dyDescent="0.25">
      <c r="A42" s="25" t="s">
        <v>1094</v>
      </c>
      <c r="B42" s="1">
        <v>0.69373115518738215</v>
      </c>
      <c r="C42" s="1"/>
    </row>
    <row r="43" spans="1:3" x14ac:dyDescent="0.25">
      <c r="A43" s="25" t="s">
        <v>1095</v>
      </c>
      <c r="B43" s="1">
        <v>0.96093941052747045</v>
      </c>
      <c r="C43" s="1"/>
    </row>
    <row r="44" spans="1:3" x14ac:dyDescent="0.25">
      <c r="A44" s="25" t="s">
        <v>1096</v>
      </c>
      <c r="B44" s="1">
        <v>0.99487106676055304</v>
      </c>
      <c r="C44" s="1"/>
    </row>
    <row r="45" spans="1:3" x14ac:dyDescent="0.25">
      <c r="A45" s="25" t="s">
        <v>1097</v>
      </c>
      <c r="B45" s="1">
        <v>0.88646522658837124</v>
      </c>
      <c r="C45" s="1"/>
    </row>
    <row r="46" spans="1:3" x14ac:dyDescent="0.25">
      <c r="A46" s="25" t="s">
        <v>1098</v>
      </c>
      <c r="B46" s="1">
        <v>1.5084446543250796</v>
      </c>
      <c r="C46" s="1"/>
    </row>
    <row r="47" spans="1:3" x14ac:dyDescent="0.25">
      <c r="A47" s="25" t="s">
        <v>1099</v>
      </c>
      <c r="B47" s="1">
        <v>0.75503228075570561</v>
      </c>
      <c r="C47" s="1"/>
    </row>
    <row r="48" spans="1:3" x14ac:dyDescent="0.25">
      <c r="A48" s="25" t="s">
        <v>1100</v>
      </c>
      <c r="B48" s="1">
        <v>0.84484068446132721</v>
      </c>
      <c r="C48" s="1"/>
    </row>
    <row r="49" spans="1:3" x14ac:dyDescent="0.25">
      <c r="A49" s="25" t="s">
        <v>1101</v>
      </c>
      <c r="B49" s="1">
        <v>0.80499963893149995</v>
      </c>
      <c r="C49" s="1"/>
    </row>
    <row r="50" spans="1:3" x14ac:dyDescent="0.25">
      <c r="A50" s="25" t="s">
        <v>1102</v>
      </c>
      <c r="B50" s="1">
        <v>0.68428599921549182</v>
      </c>
      <c r="C50" s="1"/>
    </row>
    <row r="51" spans="1:3" x14ac:dyDescent="0.25">
      <c r="A51" s="25" t="s">
        <v>1103</v>
      </c>
      <c r="B51" s="1">
        <v>0.79334227734739837</v>
      </c>
      <c r="C51" s="1"/>
    </row>
    <row r="52" spans="1:3" x14ac:dyDescent="0.25">
      <c r="A52" s="25" t="s">
        <v>1104</v>
      </c>
      <c r="B52" s="1">
        <v>1.6092165035087833</v>
      </c>
      <c r="C52" s="1"/>
    </row>
    <row r="53" spans="1:3" x14ac:dyDescent="0.25">
      <c r="A53" s="25" t="s">
        <v>1105</v>
      </c>
      <c r="B53" s="1">
        <v>3.6053545685010939</v>
      </c>
      <c r="C53" s="1"/>
    </row>
    <row r="54" spans="1:3" x14ac:dyDescent="0.25">
      <c r="A54" s="25" t="s">
        <v>1106</v>
      </c>
      <c r="B54" s="1">
        <v>0.88647459113813365</v>
      </c>
      <c r="C54" s="1"/>
    </row>
    <row r="55" spans="1:3" x14ac:dyDescent="0.25">
      <c r="A55" s="25" t="s">
        <v>1107</v>
      </c>
      <c r="B55" s="1">
        <v>1.3284607369489383</v>
      </c>
      <c r="C55" s="1"/>
    </row>
    <row r="56" spans="1:3" x14ac:dyDescent="0.25">
      <c r="A56" s="25" t="s">
        <v>1108</v>
      </c>
      <c r="B56" s="1">
        <v>0.83435734617427992</v>
      </c>
      <c r="C56" s="1"/>
    </row>
    <row r="57" spans="1:3" x14ac:dyDescent="0.25">
      <c r="A57" s="25" t="s">
        <v>1109</v>
      </c>
      <c r="B57" s="1">
        <v>0.80800705686169672</v>
      </c>
      <c r="C57" s="1"/>
    </row>
    <row r="58" spans="1:3" x14ac:dyDescent="0.25">
      <c r="A58" s="25" t="s">
        <v>1110</v>
      </c>
      <c r="B58" s="1">
        <v>1.0320826820155642</v>
      </c>
      <c r="C58" s="1"/>
    </row>
    <row r="59" spans="1:3" x14ac:dyDescent="0.25">
      <c r="A59" s="25" t="s">
        <v>1111</v>
      </c>
      <c r="B59" s="1">
        <v>1.1183312730171993</v>
      </c>
      <c r="C59" s="1"/>
    </row>
    <row r="60" spans="1:3" x14ac:dyDescent="0.25">
      <c r="A60" s="25" t="s">
        <v>1112</v>
      </c>
      <c r="B60" s="1">
        <v>1.471355813801678</v>
      </c>
      <c r="C60" s="1"/>
    </row>
    <row r="61" spans="1:3" x14ac:dyDescent="0.25">
      <c r="A61" s="25" t="s">
        <v>1113</v>
      </c>
      <c r="B61" s="1">
        <v>1.0429178051575432</v>
      </c>
      <c r="C61" s="1"/>
    </row>
    <row r="62" spans="1:3" x14ac:dyDescent="0.25">
      <c r="A62" s="25" t="s">
        <v>1114</v>
      </c>
      <c r="B62" s="1">
        <v>1.5039162515466329</v>
      </c>
      <c r="C62" s="1"/>
    </row>
    <row r="63" spans="1:3" x14ac:dyDescent="0.25">
      <c r="A63" s="25" t="s">
        <v>1115</v>
      </c>
      <c r="B63" s="1">
        <v>0.90085226135549523</v>
      </c>
      <c r="C63" s="1"/>
    </row>
    <row r="64" spans="1:3" x14ac:dyDescent="0.25">
      <c r="A64" s="25" t="s">
        <v>1116</v>
      </c>
      <c r="B64" s="1">
        <v>0.86475791020559301</v>
      </c>
      <c r="C64" s="1"/>
    </row>
    <row r="65" spans="1:3" x14ac:dyDescent="0.25">
      <c r="A65" s="25" t="s">
        <v>1117</v>
      </c>
      <c r="B65" s="1">
        <v>1.2911531136444105</v>
      </c>
      <c r="C65" s="1"/>
    </row>
    <row r="66" spans="1:3" x14ac:dyDescent="0.25">
      <c r="A66" s="25" t="s">
        <v>1118</v>
      </c>
      <c r="B66" s="1">
        <v>0.68733868595085956</v>
      </c>
      <c r="C66" s="1"/>
    </row>
    <row r="67" spans="1:3" x14ac:dyDescent="0.25">
      <c r="A67" s="25" t="s">
        <v>1119</v>
      </c>
      <c r="B67" s="1">
        <v>1.0598546697857865</v>
      </c>
      <c r="C67" s="1"/>
    </row>
    <row r="68" spans="1:3" x14ac:dyDescent="0.25">
      <c r="A68" s="25" t="s">
        <v>1120</v>
      </c>
      <c r="B68" s="1">
        <v>0.62311629429523496</v>
      </c>
      <c r="C68" s="1"/>
    </row>
    <row r="69" spans="1:3" x14ac:dyDescent="0.25">
      <c r="A69" s="45" t="s">
        <v>1121</v>
      </c>
      <c r="B69" s="1">
        <v>10.602458711918517</v>
      </c>
      <c r="C69" s="1"/>
    </row>
    <row r="70" spans="1:3" x14ac:dyDescent="0.25">
      <c r="A70" s="25" t="s">
        <v>1122</v>
      </c>
      <c r="B70" s="1">
        <v>0.75860988632540405</v>
      </c>
      <c r="C70" s="1"/>
    </row>
    <row r="71" spans="1:3" x14ac:dyDescent="0.25">
      <c r="A71" s="25" t="s">
        <v>1123</v>
      </c>
      <c r="B71" s="1">
        <v>0.97435886896962487</v>
      </c>
      <c r="C71" s="1"/>
    </row>
    <row r="72" spans="1:3" x14ac:dyDescent="0.25">
      <c r="A72" s="25" t="s">
        <v>1124</v>
      </c>
      <c r="B72" s="1">
        <v>2.8608542926619678</v>
      </c>
      <c r="C72" s="1"/>
    </row>
    <row r="73" spans="1:3" x14ac:dyDescent="0.25">
      <c r="A73" s="25" t="s">
        <v>1125</v>
      </c>
      <c r="B73" s="1">
        <v>0.94199956040309607</v>
      </c>
      <c r="C73" s="1"/>
    </row>
    <row r="74" spans="1:3" x14ac:dyDescent="0.25">
      <c r="A74" s="25" t="s">
        <v>1126</v>
      </c>
      <c r="B74" s="1">
        <v>0.58514489168422446</v>
      </c>
      <c r="C74" s="1"/>
    </row>
    <row r="75" spans="1:3" x14ac:dyDescent="0.25">
      <c r="A75" s="25" t="s">
        <v>1127</v>
      </c>
      <c r="B75" s="1">
        <v>0.69556028435686756</v>
      </c>
      <c r="C75" s="1"/>
    </row>
    <row r="76" spans="1:3" x14ac:dyDescent="0.25">
      <c r="A76" s="25" t="s">
        <v>1128</v>
      </c>
      <c r="B76" s="1">
        <v>0.87199085804411502</v>
      </c>
      <c r="C76" s="1"/>
    </row>
    <row r="77" spans="1:3" x14ac:dyDescent="0.25">
      <c r="A77" s="25" t="s">
        <v>1129</v>
      </c>
      <c r="B77" s="1">
        <v>0.99661667214637129</v>
      </c>
      <c r="C77" s="1"/>
    </row>
    <row r="78" spans="1:3" x14ac:dyDescent="0.25">
      <c r="A78" s="25" t="s">
        <v>1130</v>
      </c>
      <c r="B78" s="1">
        <v>0.88659257044090833</v>
      </c>
      <c r="C78" s="1"/>
    </row>
    <row r="79" spans="1:3" x14ac:dyDescent="0.25">
      <c r="A79" s="25" t="s">
        <v>1131</v>
      </c>
      <c r="B79" s="1">
        <v>0.93527512972257998</v>
      </c>
      <c r="C79" s="1"/>
    </row>
    <row r="80" spans="1:3" x14ac:dyDescent="0.25">
      <c r="A80" s="25" t="s">
        <v>1132</v>
      </c>
      <c r="B80" s="1">
        <v>1.1035547251195859</v>
      </c>
      <c r="C80" s="1"/>
    </row>
    <row r="81" spans="1:3" x14ac:dyDescent="0.25">
      <c r="A81" s="25" t="s">
        <v>1133</v>
      </c>
      <c r="B81" s="1">
        <v>0.78759729863102157</v>
      </c>
      <c r="C81" s="1"/>
    </row>
    <row r="82" spans="1:3" x14ac:dyDescent="0.25">
      <c r="A82" s="25" t="s">
        <v>1134</v>
      </c>
      <c r="B82" s="1">
        <v>1.8966796531856731</v>
      </c>
      <c r="C82" s="1"/>
    </row>
    <row r="83" spans="1:3" x14ac:dyDescent="0.25">
      <c r="A83" s="25" t="s">
        <v>1135</v>
      </c>
      <c r="B83" s="1">
        <v>1.469305281049702</v>
      </c>
      <c r="C83" s="1"/>
    </row>
    <row r="84" spans="1:3" x14ac:dyDescent="0.25">
      <c r="A84" s="25" t="s">
        <v>1136</v>
      </c>
      <c r="B84" s="1">
        <v>0.84469564713995826</v>
      </c>
      <c r="C84" s="1"/>
    </row>
    <row r="85" spans="1:3" x14ac:dyDescent="0.25">
      <c r="A85" s="25" t="s">
        <v>1137</v>
      </c>
      <c r="B85" s="1">
        <v>1.5098652947991571</v>
      </c>
      <c r="C85" s="1"/>
    </row>
    <row r="86" spans="1:3" x14ac:dyDescent="0.25">
      <c r="A86" s="25" t="s">
        <v>1138</v>
      </c>
      <c r="B86" s="1">
        <v>0.97427014503184606</v>
      </c>
      <c r="C86" s="1"/>
    </row>
    <row r="87" spans="1:3" x14ac:dyDescent="0.25">
      <c r="A87" s="25" t="s">
        <v>1139</v>
      </c>
      <c r="B87" s="1">
        <v>1.092361662036331</v>
      </c>
      <c r="C87" s="1"/>
    </row>
    <row r="88" spans="1:3" x14ac:dyDescent="0.25">
      <c r="A88" s="25" t="s">
        <v>1140</v>
      </c>
      <c r="B88" s="1">
        <v>0.88241146750099386</v>
      </c>
      <c r="C88" s="1"/>
    </row>
    <row r="89" spans="1:3" x14ac:dyDescent="0.25">
      <c r="A89" s="25" t="s">
        <v>1141</v>
      </c>
      <c r="B89" s="1">
        <v>2.6993516128346102</v>
      </c>
      <c r="C89" s="1"/>
    </row>
    <row r="90" spans="1:3" x14ac:dyDescent="0.25">
      <c r="A90" s="25" t="s">
        <v>1142</v>
      </c>
      <c r="B90" s="1">
        <v>0.80273321691794264</v>
      </c>
      <c r="C90" s="1"/>
    </row>
    <row r="91" spans="1:3" x14ac:dyDescent="0.25">
      <c r="A91" s="25" t="s">
        <v>1143</v>
      </c>
      <c r="B91" s="1">
        <v>0.97380843066009604</v>
      </c>
      <c r="C91" s="1"/>
    </row>
    <row r="92" spans="1:3" x14ac:dyDescent="0.25">
      <c r="A92" s="25" t="s">
        <v>1144</v>
      </c>
      <c r="B92" s="1">
        <v>0.77504850647531554</v>
      </c>
      <c r="C92" s="1"/>
    </row>
    <row r="93" spans="1:3" x14ac:dyDescent="0.25">
      <c r="A93" s="25" t="s">
        <v>1145</v>
      </c>
      <c r="B93" s="1">
        <v>0.96383581158487441</v>
      </c>
      <c r="C93" s="1"/>
    </row>
    <row r="94" spans="1:3" x14ac:dyDescent="0.25">
      <c r="A94" s="25" t="s">
        <v>1146</v>
      </c>
      <c r="B94" s="1">
        <v>0.5227471573935325</v>
      </c>
      <c r="C94" s="1"/>
    </row>
    <row r="95" spans="1:3" x14ac:dyDescent="0.25">
      <c r="A95" s="25" t="s">
        <v>1147</v>
      </c>
      <c r="B95" s="1">
        <v>0.61956353958665911</v>
      </c>
      <c r="C95" s="1"/>
    </row>
    <row r="96" spans="1:3" x14ac:dyDescent="0.25">
      <c r="A96" s="25" t="s">
        <v>1148</v>
      </c>
      <c r="B96" s="1">
        <v>0.58561720242532544</v>
      </c>
      <c r="C96" s="1"/>
    </row>
    <row r="97" spans="1:3" x14ac:dyDescent="0.25">
      <c r="A97" s="25" t="s">
        <v>1149</v>
      </c>
      <c r="B97" s="1">
        <v>0.82761022850374188</v>
      </c>
      <c r="C97" s="1"/>
    </row>
    <row r="98" spans="1:3" x14ac:dyDescent="0.25">
      <c r="A98" s="25" t="s">
        <v>1150</v>
      </c>
      <c r="B98" s="1">
        <v>0.89867436012459645</v>
      </c>
      <c r="C98" s="1"/>
    </row>
    <row r="99" spans="1:3" x14ac:dyDescent="0.25">
      <c r="A99" s="25" t="s">
        <v>1151</v>
      </c>
      <c r="B99" s="1">
        <v>0.77728564138242273</v>
      </c>
      <c r="C99" s="1"/>
    </row>
    <row r="100" spans="1:3" x14ac:dyDescent="0.25">
      <c r="A100" s="25" t="s">
        <v>1152</v>
      </c>
      <c r="B100" s="1">
        <v>0.9095826307630438</v>
      </c>
      <c r="C100" s="1"/>
    </row>
    <row r="101" spans="1:3" x14ac:dyDescent="0.25">
      <c r="A101" s="25" t="s">
        <v>1153</v>
      </c>
      <c r="B101" s="1">
        <v>1.2095703724698617</v>
      </c>
      <c r="C101" s="1"/>
    </row>
    <row r="102" spans="1:3" x14ac:dyDescent="0.25">
      <c r="A102" s="25" t="s">
        <v>1154</v>
      </c>
      <c r="B102" s="1">
        <v>1.3002872119797548</v>
      </c>
      <c r="C102" s="1"/>
    </row>
    <row r="103" spans="1:3" x14ac:dyDescent="0.25">
      <c r="A103" s="25" t="s">
        <v>1155</v>
      </c>
      <c r="B103" s="1">
        <v>0.9426330838634206</v>
      </c>
      <c r="C103" s="1"/>
    </row>
    <row r="104" spans="1:3" x14ac:dyDescent="0.25">
      <c r="A104" s="25" t="s">
        <v>1156</v>
      </c>
      <c r="B104" s="1">
        <v>2.2135903325447086</v>
      </c>
      <c r="C104" s="1"/>
    </row>
    <row r="105" spans="1:3" x14ac:dyDescent="0.25">
      <c r="A105" s="25" t="s">
        <v>1157</v>
      </c>
      <c r="B105" s="1">
        <v>1.6719194511076283</v>
      </c>
      <c r="C105" s="1"/>
    </row>
    <row r="106" spans="1:3" x14ac:dyDescent="0.25">
      <c r="A106" t="s">
        <v>1158</v>
      </c>
      <c r="B106">
        <v>0.85587310335773747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106"/>
  <sheetViews>
    <sheetView workbookViewId="0">
      <selection activeCell="E8" sqref="E8"/>
    </sheetView>
  </sheetViews>
  <sheetFormatPr defaultRowHeight="15" x14ac:dyDescent="0.25"/>
  <cols>
    <col min="1" max="1" width="36.28515625" bestFit="1" customWidth="1"/>
    <col min="5" max="5" width="12" bestFit="1" customWidth="1"/>
  </cols>
  <sheetData>
    <row r="1" spans="1:11" x14ac:dyDescent="0.25">
      <c r="A1" s="87" t="s">
        <v>0</v>
      </c>
      <c r="B1" s="124" t="s">
        <v>218</v>
      </c>
      <c r="C1" s="124" t="s">
        <v>25</v>
      </c>
      <c r="D1" s="124" t="s">
        <v>220</v>
      </c>
      <c r="E1" s="124" t="s">
        <v>221</v>
      </c>
      <c r="F1" s="124" t="s">
        <v>222</v>
      </c>
      <c r="G1" s="124" t="s">
        <v>223</v>
      </c>
      <c r="H1" s="124" t="s">
        <v>224</v>
      </c>
      <c r="I1" s="124" t="s">
        <v>225</v>
      </c>
      <c r="J1" s="124" t="s">
        <v>228</v>
      </c>
      <c r="K1" s="124" t="s">
        <v>229</v>
      </c>
    </row>
    <row r="2" spans="1:11" x14ac:dyDescent="0.25">
      <c r="A2" s="25" t="s">
        <v>1054</v>
      </c>
      <c r="B2" s="125">
        <v>3723.6822553171114</v>
      </c>
      <c r="C2" s="1">
        <v>4.1929867672823695</v>
      </c>
      <c r="D2" s="1">
        <v>0.6152902096282189</v>
      </c>
      <c r="E2" s="1">
        <v>27.819170739788341</v>
      </c>
      <c r="F2" s="1">
        <v>43.755559970660954</v>
      </c>
      <c r="G2" s="1">
        <v>3.3852706150417737</v>
      </c>
      <c r="H2" s="126">
        <v>0.53020287294093316</v>
      </c>
      <c r="I2" s="127">
        <v>-0.33203088518212981</v>
      </c>
      <c r="J2" s="1">
        <v>2.4358208927342342</v>
      </c>
      <c r="K2" s="1">
        <v>19.145528257277274</v>
      </c>
    </row>
    <row r="3" spans="1:11" x14ac:dyDescent="0.25">
      <c r="A3" s="25" t="s">
        <v>1055</v>
      </c>
      <c r="B3" s="125">
        <v>3743.6250376250237</v>
      </c>
      <c r="C3" s="1">
        <v>4.5734663735609047</v>
      </c>
      <c r="D3" s="1">
        <v>0.7432031971160854</v>
      </c>
      <c r="E3" s="1">
        <v>25.723955519701075</v>
      </c>
      <c r="F3" s="1">
        <v>41.528724578535389</v>
      </c>
      <c r="G3" s="1">
        <v>1.6663112391865262</v>
      </c>
      <c r="H3" s="126">
        <v>0.30672626871784997</v>
      </c>
      <c r="I3" s="127">
        <v>-0.6643431407433229</v>
      </c>
      <c r="J3" s="1">
        <v>2.2724520553484098</v>
      </c>
      <c r="K3" s="1">
        <v>15.839530312955239</v>
      </c>
    </row>
    <row r="4" spans="1:11" x14ac:dyDescent="0.25">
      <c r="A4" s="25" t="s">
        <v>1056</v>
      </c>
      <c r="B4" s="125">
        <v>3741.5886267555538</v>
      </c>
      <c r="C4" s="1">
        <v>4.0254175929054421</v>
      </c>
      <c r="D4" s="1">
        <v>0.45904004560038342</v>
      </c>
      <c r="E4" s="1">
        <v>30.548094360013323</v>
      </c>
      <c r="F4" s="1">
        <v>44.503383738062794</v>
      </c>
      <c r="G4" s="1">
        <v>4.1487732158740114</v>
      </c>
      <c r="H4" s="126">
        <v>0.20555498869178143</v>
      </c>
      <c r="I4" s="127">
        <v>-0.33025502295361592</v>
      </c>
      <c r="J4" s="1">
        <v>1.9571717660369885</v>
      </c>
      <c r="K4" s="1">
        <v>20.740855970380121</v>
      </c>
    </row>
    <row r="5" spans="1:11" x14ac:dyDescent="0.25">
      <c r="A5" s="25" t="s">
        <v>1057</v>
      </c>
      <c r="B5" s="125">
        <v>3736.6029311785755</v>
      </c>
      <c r="C5" s="1">
        <v>4.5264707349638957</v>
      </c>
      <c r="D5" s="1">
        <v>1.5271836051571532</v>
      </c>
      <c r="E5" s="1">
        <v>34.468174449208838</v>
      </c>
      <c r="F5" s="1">
        <v>42.142668879103624</v>
      </c>
      <c r="G5" s="1">
        <v>3.3763791432356891</v>
      </c>
      <c r="H5" s="126">
        <v>2.1299672985700098</v>
      </c>
      <c r="I5" s="127">
        <v>-0.66007184613655945</v>
      </c>
      <c r="J5" s="1">
        <v>2.9183597536549528</v>
      </c>
      <c r="K5" s="1">
        <v>20.113506498430283</v>
      </c>
    </row>
    <row r="6" spans="1:11" x14ac:dyDescent="0.25">
      <c r="A6" s="25" t="s">
        <v>1058</v>
      </c>
      <c r="B6" s="125">
        <v>3711.674453293685</v>
      </c>
      <c r="C6" s="1">
        <v>4.4430787127756455</v>
      </c>
      <c r="D6" s="1">
        <v>0.51610870334163239</v>
      </c>
      <c r="E6" s="1">
        <v>31.22456835770635</v>
      </c>
      <c r="F6" s="1">
        <v>45.898027533095544</v>
      </c>
      <c r="G6" s="1">
        <v>4.074352751593687</v>
      </c>
      <c r="H6" s="126">
        <v>0.74602684814745335</v>
      </c>
      <c r="I6" s="127">
        <v>-0.4785695011241034</v>
      </c>
      <c r="J6" s="1">
        <v>2.0525151854354258</v>
      </c>
      <c r="K6" s="1">
        <v>19.90135817769842</v>
      </c>
    </row>
    <row r="7" spans="1:11" x14ac:dyDescent="0.25">
      <c r="A7" s="25" t="s">
        <v>1059</v>
      </c>
      <c r="B7" s="125">
        <v>3653.422720675077</v>
      </c>
      <c r="C7" s="1">
        <v>0.96430494802528743</v>
      </c>
      <c r="D7" s="1">
        <v>0.2551269928090924</v>
      </c>
      <c r="E7" s="1">
        <v>149.82252515593621</v>
      </c>
      <c r="F7" s="1">
        <v>49.893352009470433</v>
      </c>
      <c r="G7" s="1">
        <v>2.5165613640924125</v>
      </c>
      <c r="H7" s="126">
        <v>0.12358812869976327</v>
      </c>
      <c r="I7" s="127">
        <v>-0.22003797580766316</v>
      </c>
      <c r="J7" s="1">
        <v>1.8130381386531804</v>
      </c>
      <c r="K7" s="1">
        <v>53.058105841042106</v>
      </c>
    </row>
    <row r="8" spans="1:11" x14ac:dyDescent="0.25">
      <c r="A8" s="25" t="s">
        <v>1060</v>
      </c>
      <c r="B8" s="125">
        <v>3619.0098006686303</v>
      </c>
      <c r="C8" s="1">
        <v>1.3781349723391758</v>
      </c>
      <c r="D8" s="1">
        <v>1.4989300974987771</v>
      </c>
      <c r="E8" s="1">
        <v>148.1209447442221</v>
      </c>
      <c r="F8" s="1">
        <v>48.107129550880174</v>
      </c>
      <c r="G8" s="1">
        <v>1.3700041367354223</v>
      </c>
      <c r="H8" s="126">
        <v>1.0876429486421482</v>
      </c>
      <c r="I8" s="127">
        <v>-0.40555503472393389</v>
      </c>
      <c r="J8" s="1">
        <v>3.8371835457736645</v>
      </c>
      <c r="K8" s="1">
        <v>45.159930935795174</v>
      </c>
    </row>
    <row r="9" spans="1:11" x14ac:dyDescent="0.25">
      <c r="A9" s="25" t="s">
        <v>1061</v>
      </c>
      <c r="B9" s="125">
        <v>3648.611934919074</v>
      </c>
      <c r="C9" s="1">
        <v>0.83263507277413307</v>
      </c>
      <c r="D9" s="1">
        <v>0.24540969426731393</v>
      </c>
      <c r="E9" s="1">
        <v>157.6553583114941</v>
      </c>
      <c r="F9" s="1">
        <v>51.542904086997559</v>
      </c>
      <c r="G9" s="1">
        <v>2.8600074455162985</v>
      </c>
      <c r="H9" s="126">
        <v>0.8022812580470875</v>
      </c>
      <c r="I9" s="127">
        <v>-0.23252141842534418</v>
      </c>
      <c r="J9" s="1">
        <v>2.5690056598546316</v>
      </c>
      <c r="K9" s="1">
        <v>52.308824548252971</v>
      </c>
    </row>
    <row r="10" spans="1:11" x14ac:dyDescent="0.25">
      <c r="A10" s="25" t="s">
        <v>1062</v>
      </c>
      <c r="B10" s="125">
        <v>3685.4829206402669</v>
      </c>
      <c r="C10" s="1">
        <v>2.0300538354226867</v>
      </c>
      <c r="D10" s="1">
        <v>2.9385927276697195</v>
      </c>
      <c r="E10" s="1">
        <v>148.10957894080411</v>
      </c>
      <c r="F10" s="1">
        <v>48.102771944527433</v>
      </c>
      <c r="G10" s="1">
        <v>2.4993950654540034</v>
      </c>
      <c r="H10" s="126">
        <v>0.21263899744782416</v>
      </c>
      <c r="I10" s="127">
        <v>-0.48215336481409549</v>
      </c>
      <c r="J10" s="1">
        <v>3.8832824144026361</v>
      </c>
      <c r="K10" s="1">
        <v>47.886814788714673</v>
      </c>
    </row>
    <row r="11" spans="1:11" x14ac:dyDescent="0.25">
      <c r="A11" s="25" t="s">
        <v>1063</v>
      </c>
      <c r="B11" s="125">
        <v>3638.28805891714</v>
      </c>
      <c r="C11" s="1">
        <v>0.8189102880096093</v>
      </c>
      <c r="D11" s="1">
        <v>0.29846186747211328</v>
      </c>
      <c r="E11" s="1">
        <v>152.28202519557854</v>
      </c>
      <c r="F11" s="1">
        <v>50.358427451117123</v>
      </c>
      <c r="G11" s="1">
        <v>2.5307572832839709</v>
      </c>
      <c r="H11" s="126">
        <v>0.1045941285110492</v>
      </c>
      <c r="I11" s="127">
        <v>0.18499114891685631</v>
      </c>
      <c r="J11" s="1">
        <v>2.2675366486187163</v>
      </c>
      <c r="K11" s="1">
        <v>51.139818058438188</v>
      </c>
    </row>
    <row r="12" spans="1:11" x14ac:dyDescent="0.25">
      <c r="A12" s="25" t="s">
        <v>1064</v>
      </c>
      <c r="B12" s="125">
        <v>3674.5927704302244</v>
      </c>
      <c r="C12" s="1">
        <v>1.1681359924472039</v>
      </c>
      <c r="D12" s="1">
        <v>1.0818999060347774</v>
      </c>
      <c r="E12" s="1">
        <v>96.048813891502874</v>
      </c>
      <c r="F12" s="1">
        <v>44.470164813351289</v>
      </c>
      <c r="G12" s="1">
        <v>2.418278161994464</v>
      </c>
      <c r="H12" s="126">
        <v>0.36768338015119062</v>
      </c>
      <c r="I12" s="127">
        <v>-0.19659697382978822</v>
      </c>
      <c r="J12" s="1">
        <v>3.5710421034271174</v>
      </c>
      <c r="K12" s="1">
        <v>23.836414532837971</v>
      </c>
    </row>
    <row r="13" spans="1:11" x14ac:dyDescent="0.25">
      <c r="A13" s="25" t="s">
        <v>1065</v>
      </c>
      <c r="B13" s="125">
        <v>3651.3119638748599</v>
      </c>
      <c r="C13" s="1">
        <v>0.87143760301455442</v>
      </c>
      <c r="D13" s="1">
        <v>0.50199573146981191</v>
      </c>
      <c r="E13" s="1">
        <v>94.202235551916928</v>
      </c>
      <c r="F13" s="1">
        <v>43.024063000254813</v>
      </c>
      <c r="G13" s="1">
        <v>0.46032607541302062</v>
      </c>
      <c r="H13" s="126">
        <v>0.31417523120344532</v>
      </c>
      <c r="I13" s="127">
        <v>-0.52023311041108056</v>
      </c>
      <c r="J13" s="1">
        <v>2.2112819855214654</v>
      </c>
      <c r="K13" s="1">
        <v>19.628206138782023</v>
      </c>
    </row>
    <row r="14" spans="1:11" x14ac:dyDescent="0.25">
      <c r="A14" s="25" t="s">
        <v>1066</v>
      </c>
      <c r="B14" s="125">
        <v>3718.9673986827229</v>
      </c>
      <c r="C14" s="1">
        <v>1.5082851273020312</v>
      </c>
      <c r="D14" s="1">
        <v>1.3522988627391841</v>
      </c>
      <c r="E14" s="1">
        <v>99.857644612448382</v>
      </c>
      <c r="F14" s="1">
        <v>50.074306759921946</v>
      </c>
      <c r="G14" s="1">
        <v>2.5317091907014522</v>
      </c>
      <c r="H14" s="126">
        <v>0.45457885717096125</v>
      </c>
      <c r="I14" s="127">
        <v>-0.43764421573838391</v>
      </c>
      <c r="J14" s="1">
        <v>3.1360532540691217</v>
      </c>
      <c r="K14" s="1">
        <v>23.171918388328944</v>
      </c>
    </row>
    <row r="15" spans="1:11" x14ac:dyDescent="0.25">
      <c r="A15" s="25" t="s">
        <v>1067</v>
      </c>
      <c r="B15" s="125">
        <v>3693.5348812184534</v>
      </c>
      <c r="C15" s="1">
        <v>1.1454218223007424</v>
      </c>
      <c r="D15" s="1">
        <v>0.99443946991646315</v>
      </c>
      <c r="E15" s="1">
        <v>102.97213063069569</v>
      </c>
      <c r="F15" s="1">
        <v>47.519951355886079</v>
      </c>
      <c r="G15" s="1">
        <v>1.7708386857946743</v>
      </c>
      <c r="H15" s="126">
        <v>5.4957374338255462E-2</v>
      </c>
      <c r="I15" s="127">
        <v>-0.15266109062970756</v>
      </c>
      <c r="J15" s="1">
        <v>2.7507442519493432</v>
      </c>
      <c r="K15" s="1">
        <v>23.427216364235004</v>
      </c>
    </row>
    <row r="16" spans="1:11" x14ac:dyDescent="0.25">
      <c r="A16" s="25" t="s">
        <v>1068</v>
      </c>
      <c r="B16" s="125">
        <v>3709.3376105166399</v>
      </c>
      <c r="C16" s="1">
        <v>0.81746222164208737</v>
      </c>
      <c r="D16" s="1">
        <v>0.43731612917951429</v>
      </c>
      <c r="E16" s="1">
        <v>93.878047782894285</v>
      </c>
      <c r="F16" s="1">
        <v>44.261248068201141</v>
      </c>
      <c r="G16" s="1">
        <v>1.2799306880903896</v>
      </c>
      <c r="H16" s="126">
        <v>1.605979722969602</v>
      </c>
      <c r="I16" s="127">
        <v>-0.22080086771798782</v>
      </c>
      <c r="J16" s="1">
        <v>1.8344528638687512</v>
      </c>
      <c r="K16" s="1">
        <v>22.08248671176236</v>
      </c>
    </row>
    <row r="17" spans="1:11" x14ac:dyDescent="0.25">
      <c r="A17" s="25" t="s">
        <v>1069</v>
      </c>
      <c r="B17" s="125">
        <v>3711.3635478678821</v>
      </c>
      <c r="C17" s="1">
        <v>0.75726568934650462</v>
      </c>
      <c r="D17" s="1">
        <v>0.54423187653168825</v>
      </c>
      <c r="E17" s="1">
        <v>90.628293956199116</v>
      </c>
      <c r="F17" s="1">
        <v>49.634670903133404</v>
      </c>
      <c r="G17" s="1">
        <v>0.91952462274861191</v>
      </c>
      <c r="H17" s="126">
        <v>7.5879338415883332E-2</v>
      </c>
      <c r="I17" s="127">
        <v>-0.3364850421444347</v>
      </c>
      <c r="J17" s="1">
        <v>1.8261546174492802</v>
      </c>
      <c r="K17" s="1">
        <v>21.848102819173288</v>
      </c>
    </row>
    <row r="18" spans="1:11" x14ac:dyDescent="0.25">
      <c r="A18" s="25" t="s">
        <v>1070</v>
      </c>
      <c r="B18" s="125">
        <v>3685.6822901377454</v>
      </c>
      <c r="C18" s="1">
        <v>2.1450349762135814</v>
      </c>
      <c r="D18" s="1">
        <v>2.4625054674009692</v>
      </c>
      <c r="E18" s="1">
        <v>89.225931176224407</v>
      </c>
      <c r="F18" s="1">
        <v>48.258706711611971</v>
      </c>
      <c r="G18" s="1">
        <v>2.2709226386361832</v>
      </c>
      <c r="H18" s="126">
        <v>0.92855052466581445</v>
      </c>
      <c r="I18" s="127">
        <v>-0.63807602387831397</v>
      </c>
      <c r="J18" s="1">
        <v>4.4233208533587263</v>
      </c>
      <c r="K18" s="1">
        <v>22.199796161248543</v>
      </c>
    </row>
    <row r="19" spans="1:11" x14ac:dyDescent="0.25">
      <c r="A19" s="25" t="s">
        <v>1071</v>
      </c>
      <c r="B19" s="125">
        <v>3719.9826001197757</v>
      </c>
      <c r="C19" s="1">
        <v>0.73131089958880346</v>
      </c>
      <c r="D19" s="1">
        <v>8.1484399678863992E-2</v>
      </c>
      <c r="E19" s="1">
        <v>83.946694539986254</v>
      </c>
      <c r="F19" s="1">
        <v>46.262824415920797</v>
      </c>
      <c r="G19" s="1">
        <v>0.6692021379512072</v>
      </c>
      <c r="H19" s="126">
        <v>0.90141871387204209</v>
      </c>
      <c r="I19" s="127">
        <v>-0.33828751678815866</v>
      </c>
      <c r="J19" s="1">
        <v>2.0708166962215961</v>
      </c>
      <c r="K19" s="1">
        <v>20.437811984502066</v>
      </c>
    </row>
    <row r="20" spans="1:11" x14ac:dyDescent="0.25">
      <c r="A20" s="25" t="s">
        <v>1072</v>
      </c>
      <c r="B20" s="125">
        <v>3724.7670536147052</v>
      </c>
      <c r="C20" s="1">
        <v>1.8990629115126458</v>
      </c>
      <c r="D20" s="1">
        <v>1.7256262962278284</v>
      </c>
      <c r="E20" s="1">
        <v>93.145954656487035</v>
      </c>
      <c r="F20" s="1">
        <v>49.169137013126289</v>
      </c>
      <c r="G20" s="1">
        <v>2.2393639005827612</v>
      </c>
      <c r="H20" s="126">
        <v>1.2035736878470686</v>
      </c>
      <c r="I20" s="127">
        <v>-8.0542886195330829E-2</v>
      </c>
      <c r="J20" s="1">
        <v>2.7455507446480749</v>
      </c>
      <c r="K20" s="1">
        <v>22.519405946431952</v>
      </c>
    </row>
    <row r="21" spans="1:11" x14ac:dyDescent="0.25">
      <c r="A21" s="25" t="s">
        <v>1073</v>
      </c>
      <c r="B21" s="125">
        <v>3761.8817480055181</v>
      </c>
      <c r="C21" s="1">
        <v>0.85706435648044188</v>
      </c>
      <c r="D21" s="1">
        <v>0.36858426372988662</v>
      </c>
      <c r="E21" s="1">
        <v>86.245310968444798</v>
      </c>
      <c r="F21" s="1">
        <v>47.914219570498446</v>
      </c>
      <c r="G21" s="1">
        <v>1.2252773767447023</v>
      </c>
      <c r="H21" s="126">
        <v>2.4260392980035975E-2</v>
      </c>
      <c r="I21" s="1">
        <v>-0.6098049023509805</v>
      </c>
      <c r="J21" s="1">
        <v>2.20447980497311</v>
      </c>
      <c r="K21" s="1">
        <v>20.226524175037397</v>
      </c>
    </row>
    <row r="22" spans="1:11" x14ac:dyDescent="0.25">
      <c r="A22" s="25" t="s">
        <v>1074</v>
      </c>
      <c r="B22" s="125">
        <v>3533.2713130875027</v>
      </c>
      <c r="C22" s="1">
        <v>0.9071811443293829</v>
      </c>
      <c r="D22" s="1">
        <v>1.2266617687130155</v>
      </c>
      <c r="E22" s="1">
        <v>345.16640060919713</v>
      </c>
      <c r="F22" s="1">
        <v>51.244346605482079</v>
      </c>
      <c r="G22" s="1">
        <v>0.68985394893651109</v>
      </c>
      <c r="H22" s="126">
        <v>0.34538042772868155</v>
      </c>
      <c r="I22" s="1">
        <v>1.0690646565023101</v>
      </c>
      <c r="J22" s="1">
        <v>2.7841426878428415</v>
      </c>
      <c r="K22" s="1">
        <v>89.848775027156719</v>
      </c>
    </row>
    <row r="23" spans="1:11" x14ac:dyDescent="0.25">
      <c r="A23" s="25" t="s">
        <v>1075</v>
      </c>
      <c r="B23" s="125">
        <v>3599.1191267667364</v>
      </c>
      <c r="C23" s="1">
        <v>0.52713270717037897</v>
      </c>
      <c r="D23" s="1">
        <v>0.26081852286291701</v>
      </c>
      <c r="E23" s="1">
        <v>341.10471995302669</v>
      </c>
      <c r="F23" s="1">
        <v>51.373297165607916</v>
      </c>
      <c r="G23" s="1">
        <v>0.44597809359721657</v>
      </c>
      <c r="H23" s="126">
        <v>0.26859096937507193</v>
      </c>
      <c r="I23" s="1">
        <v>0.84662403232368344</v>
      </c>
      <c r="J23" s="1">
        <v>1.8964202154773933</v>
      </c>
      <c r="K23" s="1">
        <v>88.863709323687189</v>
      </c>
    </row>
    <row r="24" spans="1:11" x14ac:dyDescent="0.25">
      <c r="A24" s="25" t="s">
        <v>1076</v>
      </c>
      <c r="B24" s="125">
        <v>3535.2348261684592</v>
      </c>
      <c r="C24" s="1">
        <v>0.48079189339399697</v>
      </c>
      <c r="D24" s="1">
        <v>0.31138719028368933</v>
      </c>
      <c r="E24" s="1">
        <v>351.36046360985705</v>
      </c>
      <c r="F24" s="1">
        <v>52.775931172375337</v>
      </c>
      <c r="G24" s="1">
        <v>0.21583827331712049</v>
      </c>
      <c r="H24" s="126">
        <v>0.47288812511234346</v>
      </c>
      <c r="I24" s="1">
        <v>1.0415785681926419</v>
      </c>
      <c r="J24" s="1">
        <v>1.7279599235000345</v>
      </c>
      <c r="K24" s="1">
        <v>89.186929857826414</v>
      </c>
    </row>
    <row r="25" spans="1:11" x14ac:dyDescent="0.25">
      <c r="A25" s="25" t="s">
        <v>1077</v>
      </c>
      <c r="B25" s="125">
        <v>3621.7696526649183</v>
      </c>
      <c r="C25" s="1">
        <v>0.61780097771636222</v>
      </c>
      <c r="D25" s="1">
        <v>0.26941486356287281</v>
      </c>
      <c r="E25" s="1">
        <v>365.26873332734664</v>
      </c>
      <c r="F25" s="1">
        <v>52.783051141952839</v>
      </c>
      <c r="G25" s="1">
        <v>0.41970531462875443</v>
      </c>
      <c r="H25" s="126">
        <v>0.17928951830194595</v>
      </c>
      <c r="I25" s="1">
        <v>1.504479856346681</v>
      </c>
      <c r="J25" s="1">
        <v>1.82828228679434</v>
      </c>
      <c r="K25" s="1">
        <v>92.248362147902768</v>
      </c>
    </row>
    <row r="26" spans="1:11" x14ac:dyDescent="0.25">
      <c r="A26" s="25" t="s">
        <v>1078</v>
      </c>
      <c r="B26" s="125">
        <v>3543.8251958976466</v>
      </c>
      <c r="C26" s="1">
        <v>0.65095836341496283</v>
      </c>
      <c r="D26" s="1">
        <v>0.50574213447030281</v>
      </c>
      <c r="E26" s="1">
        <v>388.91309050006839</v>
      </c>
      <c r="F26" s="1">
        <v>54.576887921617342</v>
      </c>
      <c r="G26" s="1">
        <v>0.51943928918900806</v>
      </c>
      <c r="H26" s="126">
        <v>0.80181284463901425</v>
      </c>
      <c r="I26" s="1">
        <v>1.1209321534634062</v>
      </c>
      <c r="J26" s="1">
        <v>2.2659226518776379</v>
      </c>
      <c r="K26" s="1">
        <v>94.971966566635572</v>
      </c>
    </row>
    <row r="27" spans="1:11" x14ac:dyDescent="0.25">
      <c r="A27" s="25" t="s">
        <v>1079</v>
      </c>
      <c r="B27" s="125">
        <v>3658.9906771648193</v>
      </c>
      <c r="C27" s="1">
        <v>7.422905492726084</v>
      </c>
      <c r="D27" s="1">
        <v>13.085576980440203</v>
      </c>
      <c r="E27" s="1">
        <v>253.02946908024575</v>
      </c>
      <c r="F27" s="1">
        <v>54.173159393286028</v>
      </c>
      <c r="G27" s="1">
        <v>1.5758924847943199</v>
      </c>
      <c r="H27" s="126">
        <v>0.20082851748458858</v>
      </c>
      <c r="I27" s="1">
        <v>1.7143559109594781</v>
      </c>
      <c r="J27" s="1">
        <v>12.250106807011047</v>
      </c>
      <c r="K27" s="1">
        <v>36.350252165708199</v>
      </c>
    </row>
    <row r="28" spans="1:11" x14ac:dyDescent="0.25">
      <c r="A28" s="25" t="s">
        <v>1080</v>
      </c>
      <c r="B28" s="125">
        <v>3691.6942956939383</v>
      </c>
      <c r="C28" s="1">
        <v>0.71458164810435421</v>
      </c>
      <c r="D28" s="1">
        <v>0.52496857329035618</v>
      </c>
      <c r="E28" s="1">
        <v>250.10730892188153</v>
      </c>
      <c r="F28" s="1">
        <v>52.570302625814904</v>
      </c>
      <c r="G28" s="1">
        <v>0.61700321156272742</v>
      </c>
      <c r="H28" s="128">
        <v>9.3601931948477962E-2</v>
      </c>
      <c r="I28" s="1">
        <v>0.34086494796788297</v>
      </c>
      <c r="J28" s="1">
        <v>2.6290332735166371</v>
      </c>
      <c r="K28" s="1">
        <v>28.941436582933168</v>
      </c>
    </row>
    <row r="29" spans="1:11" x14ac:dyDescent="0.25">
      <c r="A29" s="25" t="s">
        <v>1081</v>
      </c>
      <c r="B29" s="125">
        <v>3669.7977044541394</v>
      </c>
      <c r="C29" s="1">
        <v>0.73451998507080252</v>
      </c>
      <c r="D29" s="1">
        <v>0.25350158416206137</v>
      </c>
      <c r="E29" s="1">
        <v>232.87486660441266</v>
      </c>
      <c r="F29" s="1">
        <v>52.685845370673626</v>
      </c>
      <c r="G29" s="1">
        <v>1.0855039148350296</v>
      </c>
      <c r="H29" s="126">
        <v>4.300396312598645E-2</v>
      </c>
      <c r="I29" s="1">
        <v>0.68283415991660568</v>
      </c>
      <c r="J29" s="1">
        <v>2.0301575280039104</v>
      </c>
      <c r="K29" s="1">
        <v>31.304392641523229</v>
      </c>
    </row>
    <row r="30" spans="1:11" x14ac:dyDescent="0.25">
      <c r="A30" s="25" t="s">
        <v>1082</v>
      </c>
      <c r="B30" s="125">
        <v>3659.1672625780434</v>
      </c>
      <c r="C30" s="1">
        <v>0.67331727268786823</v>
      </c>
      <c r="D30" s="1">
        <v>0.75781217624435437</v>
      </c>
      <c r="E30" s="1">
        <v>256.35502812396783</v>
      </c>
      <c r="F30" s="1">
        <v>54.028930173841701</v>
      </c>
      <c r="G30" s="1">
        <v>0.30775892365656754</v>
      </c>
      <c r="H30" s="126">
        <v>0.18300294518448879</v>
      </c>
      <c r="I30" s="1">
        <v>0.80990339371178177</v>
      </c>
      <c r="J30" s="1">
        <v>2.2299915355006159</v>
      </c>
      <c r="K30" s="1">
        <v>29.201995758871888</v>
      </c>
    </row>
    <row r="31" spans="1:11" x14ac:dyDescent="0.25">
      <c r="A31" s="25" t="s">
        <v>1083</v>
      </c>
      <c r="B31" s="125">
        <v>3605.5206140405376</v>
      </c>
      <c r="C31" s="1">
        <v>0.85378051724682935</v>
      </c>
      <c r="D31" s="1">
        <v>0.9281232097978499</v>
      </c>
      <c r="E31" s="1">
        <v>260.63388401161166</v>
      </c>
      <c r="F31" s="1">
        <v>53.986697308479549</v>
      </c>
      <c r="G31" s="1">
        <v>0.2049170792251345</v>
      </c>
      <c r="H31" s="128">
        <v>0.3562179531797961</v>
      </c>
      <c r="I31" s="127">
        <v>0.40106589398213821</v>
      </c>
      <c r="J31" s="1">
        <v>2.8877179474968959</v>
      </c>
      <c r="K31" s="1">
        <v>28.098498222170427</v>
      </c>
    </row>
    <row r="32" spans="1:11" x14ac:dyDescent="0.25">
      <c r="A32" s="25" t="s">
        <v>1084</v>
      </c>
      <c r="B32" s="125">
        <v>3607.1228690031421</v>
      </c>
      <c r="C32" s="1">
        <v>0.89512161936262469</v>
      </c>
      <c r="D32" s="1">
        <v>1.1933991517656513</v>
      </c>
      <c r="E32" s="1">
        <v>214.95815135574912</v>
      </c>
      <c r="F32" s="1">
        <v>50.755882475364544</v>
      </c>
      <c r="G32" s="1">
        <v>0.59938276731384732</v>
      </c>
      <c r="H32" s="126">
        <v>2.4181663477269407E-2</v>
      </c>
      <c r="I32" s="1">
        <v>-6.657745534969782E-2</v>
      </c>
      <c r="J32" s="1">
        <v>2.3449116257423057</v>
      </c>
      <c r="K32" s="1">
        <v>25.420786260551342</v>
      </c>
    </row>
    <row r="33" spans="1:11" x14ac:dyDescent="0.25">
      <c r="A33" s="25" t="s">
        <v>1085</v>
      </c>
      <c r="B33" s="125">
        <v>3667.8333436340085</v>
      </c>
      <c r="C33" s="1">
        <v>0.59892635447244491</v>
      </c>
      <c r="D33" s="1">
        <v>0.21564413068331353</v>
      </c>
      <c r="E33" s="1">
        <v>207.29039956451754</v>
      </c>
      <c r="F33" s="1">
        <v>50.013087548457371</v>
      </c>
      <c r="G33" s="1">
        <v>0.16730377795501977</v>
      </c>
      <c r="H33" s="128">
        <v>4.6268244831174275E-2</v>
      </c>
      <c r="I33" s="1">
        <v>0.31250670582325291</v>
      </c>
      <c r="J33" s="1">
        <v>1.703254305555133</v>
      </c>
      <c r="K33" s="1">
        <v>23.104361534242521</v>
      </c>
    </row>
    <row r="34" spans="1:11" x14ac:dyDescent="0.25">
      <c r="A34" s="25" t="s">
        <v>1086</v>
      </c>
      <c r="B34" s="125">
        <v>3719.1226212752549</v>
      </c>
      <c r="C34" s="1">
        <v>1.6011956325006278</v>
      </c>
      <c r="D34" s="1">
        <v>1.9993594984734944</v>
      </c>
      <c r="E34" s="1">
        <v>216.71639247251392</v>
      </c>
      <c r="F34" s="1">
        <v>50.244690451454581</v>
      </c>
      <c r="G34" s="1">
        <v>1.6549864692733669</v>
      </c>
      <c r="H34" s="128">
        <v>2.0342447179414989E-2</v>
      </c>
      <c r="I34" s="127">
        <v>0.62282433604746579</v>
      </c>
      <c r="J34" s="1">
        <v>3.3904806739628479</v>
      </c>
      <c r="K34" s="1">
        <v>27.400290521282631</v>
      </c>
    </row>
    <row r="35" spans="1:11" x14ac:dyDescent="0.25">
      <c r="A35" s="25" t="s">
        <v>1087</v>
      </c>
      <c r="B35" s="125">
        <v>3696.0969346028646</v>
      </c>
      <c r="C35" s="1">
        <v>0.54023307654601593</v>
      </c>
      <c r="D35" s="1">
        <v>0.32896822963105404</v>
      </c>
      <c r="E35" s="1">
        <v>239.84151503533062</v>
      </c>
      <c r="F35" s="1">
        <v>53.74411513646735</v>
      </c>
      <c r="G35" s="1">
        <v>0.25459316804652071</v>
      </c>
      <c r="H35" s="128">
        <v>-1.0426239338271664E-2</v>
      </c>
      <c r="I35" s="1">
        <v>0.1010022855506309</v>
      </c>
      <c r="J35" s="1">
        <v>2.3591529684522805</v>
      </c>
      <c r="K35" s="1">
        <v>24.836733981093708</v>
      </c>
    </row>
    <row r="36" spans="1:11" x14ac:dyDescent="0.25">
      <c r="A36" s="25" t="s">
        <v>1088</v>
      </c>
      <c r="B36" s="125">
        <v>3746.0152171598011</v>
      </c>
      <c r="C36" s="1">
        <v>0.79981312423938689</v>
      </c>
      <c r="D36" s="1">
        <v>0.75139040450460326</v>
      </c>
      <c r="E36" s="1">
        <v>223.28763898963231</v>
      </c>
      <c r="F36" s="1">
        <v>53.849208919505479</v>
      </c>
      <c r="G36" s="1">
        <v>1.3706319705180823</v>
      </c>
      <c r="H36" s="126">
        <v>-9.6269650261367207E-3</v>
      </c>
      <c r="I36" s="127">
        <v>0.36970900618128266</v>
      </c>
      <c r="J36" s="1">
        <v>1.7485425465646975</v>
      </c>
      <c r="K36" s="1">
        <v>27.271944939674821</v>
      </c>
    </row>
    <row r="37" spans="1:11" x14ac:dyDescent="0.25">
      <c r="A37" s="25" t="s">
        <v>1089</v>
      </c>
      <c r="B37" s="125">
        <v>3755.3975090471658</v>
      </c>
      <c r="C37" s="1">
        <v>2.5235945853638873</v>
      </c>
      <c r="D37" s="1">
        <v>2.733907849679611</v>
      </c>
      <c r="E37" s="1">
        <v>33.018594135621441</v>
      </c>
      <c r="F37" s="1">
        <v>50.479181747922119</v>
      </c>
      <c r="G37" s="1">
        <v>2.5841186716912974</v>
      </c>
      <c r="H37" s="126">
        <v>6.8384364744191503E-2</v>
      </c>
      <c r="I37" s="127">
        <v>-0.24728415109493404</v>
      </c>
      <c r="J37" s="1">
        <v>4.1460243184034518</v>
      </c>
      <c r="K37" s="1">
        <v>17.903376887254506</v>
      </c>
    </row>
    <row r="38" spans="1:11" x14ac:dyDescent="0.25">
      <c r="A38" s="25" t="s">
        <v>1090</v>
      </c>
      <c r="B38" s="125">
        <v>3817.4019930712625</v>
      </c>
      <c r="C38" s="1">
        <v>1.2818892653774974</v>
      </c>
      <c r="D38" s="1">
        <v>0.32043759716810988</v>
      </c>
      <c r="E38" s="1">
        <v>34.320003026572252</v>
      </c>
      <c r="F38" s="1">
        <v>52.743181393169735</v>
      </c>
      <c r="G38" s="1">
        <v>4.0042286726528591</v>
      </c>
      <c r="H38" s="126">
        <v>0.10218574615217922</v>
      </c>
      <c r="I38" s="127">
        <v>-0.61957727971179544</v>
      </c>
      <c r="J38" s="1">
        <v>1.740110282778077</v>
      </c>
      <c r="K38" s="1">
        <v>18.914353018007724</v>
      </c>
    </row>
    <row r="39" spans="1:11" x14ac:dyDescent="0.25">
      <c r="A39" s="25" t="s">
        <v>1091</v>
      </c>
      <c r="B39" s="125">
        <v>3835.1780226208334</v>
      </c>
      <c r="C39" s="1">
        <v>2.0412689366115431</v>
      </c>
      <c r="D39" s="1">
        <v>1.5127933801836857</v>
      </c>
      <c r="E39" s="1">
        <v>38.423406544923367</v>
      </c>
      <c r="F39" s="1">
        <v>53.167731063025485</v>
      </c>
      <c r="G39" s="1">
        <v>4.0394038448955589</v>
      </c>
      <c r="H39" s="126">
        <v>0.11918171877440235</v>
      </c>
      <c r="I39" s="127">
        <v>-0.32463226858533528</v>
      </c>
      <c r="J39" s="1">
        <v>2.6905345010348776</v>
      </c>
      <c r="K39" s="1">
        <v>20.223022373880731</v>
      </c>
    </row>
    <row r="40" spans="1:11" x14ac:dyDescent="0.25">
      <c r="A40" s="25" t="s">
        <v>1092</v>
      </c>
      <c r="B40" s="125">
        <v>3787.5989276558125</v>
      </c>
      <c r="C40" s="1">
        <v>1.3843856487289363</v>
      </c>
      <c r="D40" s="1">
        <v>0.45324917227857775</v>
      </c>
      <c r="E40" s="1">
        <v>28.196291384572888</v>
      </c>
      <c r="F40" s="1">
        <v>46.786355613028768</v>
      </c>
      <c r="G40" s="1">
        <v>2.6939500266783623</v>
      </c>
      <c r="H40" s="126">
        <v>0.17658883267528205</v>
      </c>
      <c r="I40" s="127">
        <v>-0.71001058762889624</v>
      </c>
      <c r="J40" s="1">
        <v>2.0495226853335993</v>
      </c>
      <c r="K40" s="1">
        <v>16.702104710326264</v>
      </c>
    </row>
    <row r="41" spans="1:11" x14ac:dyDescent="0.25">
      <c r="A41" s="25" t="s">
        <v>1093</v>
      </c>
      <c r="B41" s="125">
        <v>3771.3747737018393</v>
      </c>
      <c r="C41" s="1">
        <v>1.1193592055841211</v>
      </c>
      <c r="D41" s="1">
        <v>0.56941920291360715</v>
      </c>
      <c r="E41" s="1">
        <v>35.991225939859255</v>
      </c>
      <c r="F41" s="1">
        <v>48.296749752459341</v>
      </c>
      <c r="G41" s="1">
        <v>2.323814973236253</v>
      </c>
      <c r="H41" s="126">
        <v>0.27286226325164864</v>
      </c>
      <c r="I41" s="127">
        <v>-0.45115642219420699</v>
      </c>
      <c r="J41" s="1">
        <v>2.3000663268635959</v>
      </c>
      <c r="K41" s="1">
        <v>17.060469326835001</v>
      </c>
    </row>
    <row r="42" spans="1:11" x14ac:dyDescent="0.25">
      <c r="A42" s="25" t="s">
        <v>1094</v>
      </c>
      <c r="B42" s="125">
        <v>3817.511886679381</v>
      </c>
      <c r="C42" s="1">
        <v>0.69373115518738215</v>
      </c>
      <c r="D42" s="1">
        <v>0.31165781828351274</v>
      </c>
      <c r="E42" s="1">
        <v>33.206915322628504</v>
      </c>
      <c r="F42" s="1">
        <v>57.541437631729401</v>
      </c>
      <c r="G42" s="1">
        <v>1.0592556638796096</v>
      </c>
      <c r="H42" s="128">
        <v>0.12508304688095179</v>
      </c>
      <c r="I42" s="127">
        <v>-0.80025290049905062</v>
      </c>
      <c r="J42" s="1">
        <v>2.161466839493059</v>
      </c>
      <c r="K42" s="1">
        <v>18.439197204430208</v>
      </c>
    </row>
    <row r="43" spans="1:11" x14ac:dyDescent="0.25">
      <c r="A43" s="25" t="s">
        <v>1095</v>
      </c>
      <c r="B43" s="125">
        <v>3790.1201706243887</v>
      </c>
      <c r="C43" s="1">
        <v>0.96093941052747045</v>
      </c>
      <c r="D43" s="1">
        <v>0.79055212930804297</v>
      </c>
      <c r="E43" s="1">
        <v>36.825844005113488</v>
      </c>
      <c r="F43" s="1">
        <v>57.108097520615821</v>
      </c>
      <c r="G43" s="1">
        <v>1.4844269274972521</v>
      </c>
      <c r="H43" s="128">
        <v>-7.9176403399205952E-2</v>
      </c>
      <c r="I43" s="127">
        <v>9.4298451965202951E-2</v>
      </c>
      <c r="J43" s="1">
        <v>3.0711646791921878</v>
      </c>
      <c r="K43" s="1">
        <v>18.15731065424421</v>
      </c>
    </row>
    <row r="44" spans="1:11" x14ac:dyDescent="0.25">
      <c r="A44" s="25" t="s">
        <v>1096</v>
      </c>
      <c r="B44" s="125">
        <v>3789.4468942918597</v>
      </c>
      <c r="C44" s="1">
        <v>0.99487106676055304</v>
      </c>
      <c r="D44" s="1">
        <v>0.61187582419700104</v>
      </c>
      <c r="E44" s="1">
        <v>36.737408133222907</v>
      </c>
      <c r="F44" s="1">
        <v>57.719730703276142</v>
      </c>
      <c r="G44" s="1">
        <v>2.7610874990184548</v>
      </c>
      <c r="H44" s="126">
        <v>-5.0381926997106032E-3</v>
      </c>
      <c r="I44" s="127">
        <v>-0.60277268762117264</v>
      </c>
      <c r="J44" s="1">
        <v>2.886214076572942</v>
      </c>
      <c r="K44" s="1">
        <v>19.400086236053571</v>
      </c>
    </row>
    <row r="45" spans="1:11" x14ac:dyDescent="0.25">
      <c r="A45" s="25" t="s">
        <v>1097</v>
      </c>
      <c r="B45" s="125">
        <v>3801.6721750667266</v>
      </c>
      <c r="C45" s="1">
        <v>0.88646522658837124</v>
      </c>
      <c r="D45" s="1">
        <v>0.68951072921278123</v>
      </c>
      <c r="E45" s="1">
        <v>40.064166426663235</v>
      </c>
      <c r="F45" s="1">
        <v>55.915612694553253</v>
      </c>
      <c r="G45" s="1">
        <v>1.6704897600697095</v>
      </c>
      <c r="H45" s="126">
        <v>0.15005145132699058</v>
      </c>
      <c r="I45" s="127">
        <v>-0.60346167710038134</v>
      </c>
      <c r="J45" s="1">
        <v>2.2961212432073723</v>
      </c>
      <c r="K45" s="1">
        <v>17.842731491400954</v>
      </c>
    </row>
    <row r="46" spans="1:11" x14ac:dyDescent="0.25">
      <c r="A46" s="25" t="s">
        <v>1098</v>
      </c>
      <c r="B46" s="125">
        <v>3846.3918977852263</v>
      </c>
      <c r="C46" s="1">
        <v>1.5084446543250796</v>
      </c>
      <c r="D46" s="1">
        <v>2.0884916054970688</v>
      </c>
      <c r="E46" s="1">
        <v>34.229813513199105</v>
      </c>
      <c r="F46" s="1">
        <v>56.778295314279369</v>
      </c>
      <c r="G46" s="1">
        <v>0.82445465290550246</v>
      </c>
      <c r="H46" s="126">
        <v>0.53053801875586826</v>
      </c>
      <c r="I46" s="127">
        <v>-0.17310395131684955</v>
      </c>
      <c r="J46" s="1">
        <v>3.3049215108879086</v>
      </c>
      <c r="K46" s="1">
        <v>17.97105939050962</v>
      </c>
    </row>
    <row r="47" spans="1:11" x14ac:dyDescent="0.25">
      <c r="A47" s="25" t="s">
        <v>1099</v>
      </c>
      <c r="B47" s="125">
        <v>3728.4968132454692</v>
      </c>
      <c r="C47" s="1">
        <v>0.75503228075570561</v>
      </c>
      <c r="D47" s="1">
        <v>0.27086284617312456</v>
      </c>
      <c r="E47" s="1">
        <v>142.1523052875624</v>
      </c>
      <c r="F47" s="1">
        <v>53.215888837842712</v>
      </c>
      <c r="G47" s="1">
        <v>2.2609706157200229</v>
      </c>
      <c r="H47" s="126">
        <v>7.4824669464518309E-2</v>
      </c>
      <c r="I47" s="127">
        <v>5.5380767553582684E-2</v>
      </c>
      <c r="J47" s="1">
        <v>2.6113162420501066</v>
      </c>
      <c r="K47" s="1">
        <v>50.322555453460915</v>
      </c>
    </row>
    <row r="48" spans="1:11" x14ac:dyDescent="0.25">
      <c r="A48" s="25" t="s">
        <v>1100</v>
      </c>
      <c r="B48" s="125">
        <v>3760.0019641050344</v>
      </c>
      <c r="C48" s="1">
        <v>0.84484068446132721</v>
      </c>
      <c r="D48" s="1">
        <v>0.3675022280551733</v>
      </c>
      <c r="E48" s="1">
        <v>153.0223077821588</v>
      </c>
      <c r="F48" s="1">
        <v>54.566801524546818</v>
      </c>
      <c r="G48" s="1">
        <v>2.4403399860049952</v>
      </c>
      <c r="H48" s="126">
        <v>7.9726895406494594E-2</v>
      </c>
      <c r="I48" s="127">
        <v>-0.38103560702181555</v>
      </c>
      <c r="J48" s="1">
        <v>1.7516944399576091</v>
      </c>
      <c r="K48" s="1">
        <v>52.916636454656199</v>
      </c>
    </row>
    <row r="49" spans="1:11" x14ac:dyDescent="0.25">
      <c r="A49" s="25" t="s">
        <v>1101</v>
      </c>
      <c r="B49" s="125">
        <v>3770.2217557708896</v>
      </c>
      <c r="C49" s="1">
        <v>0.80499963893149995</v>
      </c>
      <c r="D49" s="1">
        <v>0.42747750805516782</v>
      </c>
      <c r="E49" s="1">
        <v>146.94359515083659</v>
      </c>
      <c r="F49" s="1">
        <v>54.728608900499893</v>
      </c>
      <c r="G49" s="1">
        <v>1.2715878989323268</v>
      </c>
      <c r="H49" s="128">
        <v>0.11216451465702029</v>
      </c>
      <c r="I49" s="127">
        <v>-0.20020781742911953</v>
      </c>
      <c r="J49" s="1">
        <v>1.8753580874968843</v>
      </c>
      <c r="K49" s="1">
        <v>49.604231521148044</v>
      </c>
    </row>
    <row r="50" spans="1:11" x14ac:dyDescent="0.25">
      <c r="A50" s="25" t="s">
        <v>1102</v>
      </c>
      <c r="B50" s="125">
        <v>3772.5476393913946</v>
      </c>
      <c r="C50" s="1">
        <v>0.68428599921549182</v>
      </c>
      <c r="D50" s="1">
        <v>0.5073163421496818</v>
      </c>
      <c r="E50" s="1">
        <v>156.11494400953092</v>
      </c>
      <c r="F50" s="1">
        <v>52.87835944672684</v>
      </c>
      <c r="G50" s="1">
        <v>0.522886517330579</v>
      </c>
      <c r="H50" s="126">
        <v>-7.0029148125064514E-2</v>
      </c>
      <c r="I50" s="127">
        <v>-5.1195496372472497E-2</v>
      </c>
      <c r="J50" s="1">
        <v>2.4866089106920568</v>
      </c>
      <c r="K50" s="1">
        <v>45.267594358622993</v>
      </c>
    </row>
    <row r="51" spans="1:11" x14ac:dyDescent="0.25">
      <c r="A51" s="25" t="s">
        <v>1103</v>
      </c>
      <c r="B51" s="125">
        <v>3762.5745323519568</v>
      </c>
      <c r="C51" s="1">
        <v>0.79334227734739837</v>
      </c>
      <c r="D51" s="1">
        <v>0.52752828185691536</v>
      </c>
      <c r="E51" s="1">
        <v>147.22875524168424</v>
      </c>
      <c r="F51" s="1">
        <v>55.46648233973557</v>
      </c>
      <c r="G51" s="1">
        <v>0.7377356961136361</v>
      </c>
      <c r="H51" s="126">
        <v>0.28428947701955787</v>
      </c>
      <c r="I51" s="127">
        <v>-0.20195785338759242</v>
      </c>
      <c r="J51" s="1">
        <v>2.2081450483534226</v>
      </c>
      <c r="K51" s="1">
        <v>49.057280299554179</v>
      </c>
    </row>
    <row r="52" spans="1:11" x14ac:dyDescent="0.25">
      <c r="A52" s="25" t="s">
        <v>1104</v>
      </c>
      <c r="B52" s="125">
        <v>3701.2841031742014</v>
      </c>
      <c r="C52" s="1">
        <v>1.6092165035087833</v>
      </c>
      <c r="D52" s="1">
        <v>2.3388748369616272</v>
      </c>
      <c r="E52" s="1">
        <v>101.56474024811276</v>
      </c>
      <c r="F52" s="1">
        <v>54.742387674779145</v>
      </c>
      <c r="G52" s="1">
        <v>4.9037409382492996</v>
      </c>
      <c r="H52" s="128">
        <v>0.78152222126726967</v>
      </c>
      <c r="I52" s="127">
        <v>-0.2840965856057881</v>
      </c>
      <c r="J52" s="1">
        <v>3.9338101300490709</v>
      </c>
      <c r="K52" s="1">
        <v>21.513136718716655</v>
      </c>
    </row>
    <row r="53" spans="1:11" x14ac:dyDescent="0.25">
      <c r="A53" s="25" t="s">
        <v>1105</v>
      </c>
      <c r="B53" s="125">
        <v>3754.345847197601</v>
      </c>
      <c r="C53" s="1">
        <v>3.6053545685010939</v>
      </c>
      <c r="D53" s="1">
        <v>5.5863870994588014</v>
      </c>
      <c r="E53" s="1">
        <v>106.31512517446507</v>
      </c>
      <c r="F53" s="1">
        <v>56.518042562171274</v>
      </c>
      <c r="G53" s="1">
        <v>1.6905356468509394</v>
      </c>
      <c r="H53" s="126">
        <v>-1.3818590380307985E-2</v>
      </c>
      <c r="I53" s="127">
        <v>5.9842522497138402E-2</v>
      </c>
      <c r="J53" s="1">
        <v>5.7748369358072749</v>
      </c>
      <c r="K53" s="1">
        <v>25.928462110519639</v>
      </c>
    </row>
    <row r="54" spans="1:11" x14ac:dyDescent="0.25">
      <c r="A54" s="25" t="s">
        <v>1106</v>
      </c>
      <c r="B54" s="125">
        <v>3743.0956359482539</v>
      </c>
      <c r="C54" s="1">
        <v>0.88647459113813365</v>
      </c>
      <c r="D54" s="1">
        <v>1.0996753848807908</v>
      </c>
      <c r="E54" s="1">
        <v>84.331347964232066</v>
      </c>
      <c r="F54" s="1">
        <v>51.392722075583826</v>
      </c>
      <c r="G54" s="1">
        <v>1.6101399282209949</v>
      </c>
      <c r="H54" s="126">
        <v>0.11833177300833439</v>
      </c>
      <c r="I54" s="127">
        <v>-0.58029335964909889</v>
      </c>
      <c r="J54" s="1">
        <v>2.5807141494336783</v>
      </c>
      <c r="K54" s="1">
        <v>23.301991253356221</v>
      </c>
    </row>
    <row r="55" spans="1:11" x14ac:dyDescent="0.25">
      <c r="A55" s="25" t="s">
        <v>1107</v>
      </c>
      <c r="B55" s="125">
        <v>3826.8939384317073</v>
      </c>
      <c r="C55" s="1">
        <v>1.3284607369489383</v>
      </c>
      <c r="D55" s="1">
        <v>1.26253800316303</v>
      </c>
      <c r="E55" s="1">
        <v>95.094867030690907</v>
      </c>
      <c r="F55" s="1">
        <v>54.670823761481891</v>
      </c>
      <c r="G55" s="1">
        <v>1.0856335939121988</v>
      </c>
      <c r="H55" s="128">
        <v>0.10847439652321625</v>
      </c>
      <c r="I55" s="127">
        <v>-0.25491431988393992</v>
      </c>
      <c r="J55" s="1">
        <v>3.0426383141350857</v>
      </c>
      <c r="K55" s="1">
        <v>24.897715122860106</v>
      </c>
    </row>
    <row r="56" spans="1:11" x14ac:dyDescent="0.25">
      <c r="A56" s="25" t="s">
        <v>1108</v>
      </c>
      <c r="B56" s="125">
        <v>3785.748306011978</v>
      </c>
      <c r="C56" s="1">
        <v>0.83435734617427992</v>
      </c>
      <c r="D56" s="1">
        <v>1.1959427503957158</v>
      </c>
      <c r="E56" s="1">
        <v>95.544143051187362</v>
      </c>
      <c r="F56" s="1">
        <v>51.087092766308807</v>
      </c>
      <c r="G56" s="1">
        <v>1.1370652760431292</v>
      </c>
      <c r="H56" s="126">
        <v>-7.1744398736893422E-2</v>
      </c>
      <c r="I56" s="127">
        <v>-0.47863428030661082</v>
      </c>
      <c r="J56" s="1">
        <v>2.3224031067247259</v>
      </c>
      <c r="K56" s="1">
        <v>24.619129115996341</v>
      </c>
    </row>
    <row r="57" spans="1:11" x14ac:dyDescent="0.25">
      <c r="A57" s="25" t="s">
        <v>1109</v>
      </c>
      <c r="B57" s="125">
        <v>3877.967517857885</v>
      </c>
      <c r="C57" s="1">
        <v>0.80800705686169672</v>
      </c>
      <c r="D57" s="1">
        <v>0.71723760044795726</v>
      </c>
      <c r="E57" s="1">
        <v>83.649636574118873</v>
      </c>
      <c r="F57" s="1">
        <v>50.788117480388991</v>
      </c>
      <c r="G57" s="1">
        <v>1.4725288859225203</v>
      </c>
      <c r="H57" s="128">
        <v>0.27224795011732505</v>
      </c>
      <c r="I57" s="127">
        <v>-0.36157852466970142</v>
      </c>
      <c r="J57" s="1">
        <v>1.6446729300098222</v>
      </c>
      <c r="K57" s="1">
        <v>21.152581709620915</v>
      </c>
    </row>
    <row r="58" spans="1:11" x14ac:dyDescent="0.25">
      <c r="A58" s="25" t="s">
        <v>1110</v>
      </c>
      <c r="B58" s="125">
        <v>3759.3474896499074</v>
      </c>
      <c r="C58" s="1">
        <v>1.0320826820155642</v>
      </c>
      <c r="D58" s="1">
        <v>0.91638917003212861</v>
      </c>
      <c r="E58" s="1">
        <v>92.447674515779568</v>
      </c>
      <c r="F58" s="1">
        <v>51.754279785962865</v>
      </c>
      <c r="G58" s="1">
        <v>2.7573228809276387</v>
      </c>
      <c r="H58" s="126">
        <v>-4.7334305679058636E-2</v>
      </c>
      <c r="I58" s="127">
        <v>-0.45452154890075985</v>
      </c>
      <c r="J58" s="1">
        <v>2.6218667159769229</v>
      </c>
      <c r="K58" s="1">
        <v>21.95993154669954</v>
      </c>
    </row>
    <row r="59" spans="1:11" x14ac:dyDescent="0.25">
      <c r="A59" s="25" t="s">
        <v>1111</v>
      </c>
      <c r="B59" s="125">
        <v>3814.3331814451881</v>
      </c>
      <c r="C59" s="1">
        <v>1.1183312730171993</v>
      </c>
      <c r="D59" s="1">
        <v>1.0581044537817419</v>
      </c>
      <c r="E59" s="1">
        <v>95.102358190143804</v>
      </c>
      <c r="F59" s="1">
        <v>55.41506717530887</v>
      </c>
      <c r="G59" s="1">
        <v>2.8437562176639952</v>
      </c>
      <c r="H59" s="128">
        <v>0.33612660325699245</v>
      </c>
      <c r="I59" s="127">
        <v>-0.31688292036199622</v>
      </c>
      <c r="J59" s="1">
        <v>2.3241838207463759</v>
      </c>
      <c r="K59" s="1">
        <v>23.731430239253044</v>
      </c>
    </row>
    <row r="60" spans="1:11" x14ac:dyDescent="0.25">
      <c r="A60" s="25" t="s">
        <v>1112</v>
      </c>
      <c r="B60" s="125">
        <v>3819.1497030410665</v>
      </c>
      <c r="C60" s="1">
        <v>1.471355813801678</v>
      </c>
      <c r="D60" s="1">
        <v>3.1586954295287613</v>
      </c>
      <c r="E60" s="1">
        <v>96.849388596939193</v>
      </c>
      <c r="F60" s="1">
        <v>51.561126648518496</v>
      </c>
      <c r="G60" s="1">
        <v>2.0653104285963519</v>
      </c>
      <c r="H60" s="126">
        <v>2.1139892395756383E-2</v>
      </c>
      <c r="I60" s="127">
        <v>-0.12036451878255626</v>
      </c>
      <c r="J60" s="1">
        <v>3.7925775218182896</v>
      </c>
      <c r="K60" s="1">
        <v>22.82192669385784</v>
      </c>
    </row>
    <row r="61" spans="1:11" x14ac:dyDescent="0.25">
      <c r="A61" s="25" t="s">
        <v>1113</v>
      </c>
      <c r="B61" s="125">
        <v>3810.0088591364797</v>
      </c>
      <c r="C61" s="1">
        <v>1.0429178051575432</v>
      </c>
      <c r="D61" s="1">
        <v>1.0149014228819324</v>
      </c>
      <c r="E61" s="1">
        <v>92.660288775091288</v>
      </c>
      <c r="F61" s="1">
        <v>52.276626155601932</v>
      </c>
      <c r="G61" s="1">
        <v>2.5600219545665399</v>
      </c>
      <c r="H61" s="126">
        <v>0.18213824275697901</v>
      </c>
      <c r="I61" s="1">
        <v>-0.17134161754706406</v>
      </c>
      <c r="J61" s="1">
        <v>2.8817704407660414</v>
      </c>
      <c r="K61" s="1">
        <v>22.79628174570642</v>
      </c>
    </row>
    <row r="62" spans="1:11" x14ac:dyDescent="0.25">
      <c r="A62" s="25" t="s">
        <v>1114</v>
      </c>
      <c r="B62" s="125">
        <v>3717.0061156669349</v>
      </c>
      <c r="C62" s="1">
        <v>1.5039162515466329</v>
      </c>
      <c r="D62" s="1">
        <v>1.2257841666003355</v>
      </c>
      <c r="E62" s="1">
        <v>402.80876139179907</v>
      </c>
      <c r="F62" s="1">
        <v>60.7657878239621</v>
      </c>
      <c r="G62" s="1">
        <v>1.541287540496205</v>
      </c>
      <c r="H62" s="126">
        <v>0.16751910769363115</v>
      </c>
      <c r="I62" s="1">
        <v>1.3546513178763817</v>
      </c>
      <c r="J62" s="1">
        <v>2.7279021634538982</v>
      </c>
      <c r="K62" s="1">
        <v>100.65521619718498</v>
      </c>
    </row>
    <row r="63" spans="1:11" x14ac:dyDescent="0.25">
      <c r="A63" s="25" t="s">
        <v>1115</v>
      </c>
      <c r="B63" s="125">
        <v>3722.4462232130168</v>
      </c>
      <c r="C63" s="1">
        <v>0.90085226135549523</v>
      </c>
      <c r="D63" s="1">
        <v>1.0079639567944723</v>
      </c>
      <c r="E63" s="1">
        <v>391.93760307306741</v>
      </c>
      <c r="F63" s="1">
        <v>57.680470821109537</v>
      </c>
      <c r="G63" s="1">
        <v>1.4181597184748107</v>
      </c>
      <c r="H63" s="126">
        <v>0.16433740242388251</v>
      </c>
      <c r="I63" s="1">
        <v>0.71451978216357626</v>
      </c>
      <c r="J63" s="1">
        <v>3.4911901229743298</v>
      </c>
      <c r="K63" s="1">
        <v>98.055969760871605</v>
      </c>
    </row>
    <row r="64" spans="1:11" x14ac:dyDescent="0.25">
      <c r="A64" s="25" t="s">
        <v>1116</v>
      </c>
      <c r="B64" s="125">
        <v>3692.8435600726516</v>
      </c>
      <c r="C64" s="1">
        <v>0.86475791020559301</v>
      </c>
      <c r="D64" s="1">
        <v>0.80838716039999692</v>
      </c>
      <c r="E64" s="1">
        <v>384.36119104800071</v>
      </c>
      <c r="F64" s="1">
        <v>58.357949367331351</v>
      </c>
      <c r="G64" s="1">
        <v>1.0998490874366758</v>
      </c>
      <c r="H64" s="128">
        <v>0.14104139048383821</v>
      </c>
      <c r="I64" s="1">
        <v>0.93420388112421737</v>
      </c>
      <c r="J64" s="1">
        <v>2.3779571755908844</v>
      </c>
      <c r="K64" s="1">
        <v>94.9218361898876</v>
      </c>
    </row>
    <row r="65" spans="1:11" x14ac:dyDescent="0.25">
      <c r="A65" s="25" t="s">
        <v>1117</v>
      </c>
      <c r="B65" s="125">
        <v>3685.0013271166122</v>
      </c>
      <c r="C65" s="1">
        <v>1.2911531136444105</v>
      </c>
      <c r="D65" s="1">
        <v>1.9349416857222803</v>
      </c>
      <c r="E65" s="1">
        <v>399.04462658506418</v>
      </c>
      <c r="F65" s="1">
        <v>61.153943179268012</v>
      </c>
      <c r="G65" s="1">
        <v>1.4627915208033058</v>
      </c>
      <c r="H65" s="128">
        <v>-1.2165856599340245E-2</v>
      </c>
      <c r="I65" s="1">
        <v>0.75142849287684432</v>
      </c>
      <c r="J65" s="1">
        <v>3.294764221467696</v>
      </c>
      <c r="K65" s="1">
        <v>98.687452321063034</v>
      </c>
    </row>
    <row r="66" spans="1:11" x14ac:dyDescent="0.25">
      <c r="A66" s="25" t="s">
        <v>1118</v>
      </c>
      <c r="B66" s="125">
        <v>3688.1452853737624</v>
      </c>
      <c r="C66" s="1">
        <v>0.68733868595085956</v>
      </c>
      <c r="D66" s="1">
        <v>0.93135000182042982</v>
      </c>
      <c r="E66" s="1">
        <v>375.49997841344083</v>
      </c>
      <c r="F66" s="1">
        <v>58.598653509636051</v>
      </c>
      <c r="G66" s="1">
        <v>0.24924333518366593</v>
      </c>
      <c r="H66" s="126">
        <v>-0.10472073279978093</v>
      </c>
      <c r="I66" s="1">
        <v>0.87442504261074949</v>
      </c>
      <c r="J66" s="1">
        <v>3.10739886506278</v>
      </c>
      <c r="K66" s="1">
        <v>87.788759033284521</v>
      </c>
    </row>
    <row r="67" spans="1:11" x14ac:dyDescent="0.25">
      <c r="A67" s="25" t="s">
        <v>1119</v>
      </c>
      <c r="B67" s="125">
        <v>3637.2557410384247</v>
      </c>
      <c r="C67" s="1">
        <v>1.0598546697857865</v>
      </c>
      <c r="D67" s="1">
        <v>1.3547849395609044</v>
      </c>
      <c r="E67" s="1">
        <v>217.24528018962263</v>
      </c>
      <c r="F67" s="1">
        <v>59.721348666714917</v>
      </c>
      <c r="G67" s="1">
        <v>1.381086515176243</v>
      </c>
      <c r="H67" s="128">
        <v>0.18048545806229901</v>
      </c>
      <c r="I67" s="1">
        <v>1.1345715690106468</v>
      </c>
      <c r="J67" s="1">
        <v>3.0899674051649124</v>
      </c>
      <c r="K67" s="1">
        <v>34.445926403349276</v>
      </c>
    </row>
    <row r="68" spans="1:11" x14ac:dyDescent="0.25">
      <c r="A68" s="25" t="s">
        <v>1120</v>
      </c>
      <c r="B68" s="125">
        <v>3719.1541759367187</v>
      </c>
      <c r="C68" s="1">
        <v>0.62311629429523496</v>
      </c>
      <c r="D68" s="1">
        <v>0.58080287741780079</v>
      </c>
      <c r="E68" s="1">
        <v>265.10124398826076</v>
      </c>
      <c r="F68" s="1">
        <v>65.678341861708674</v>
      </c>
      <c r="G68" s="1">
        <v>0.61571725335278704</v>
      </c>
      <c r="H68" s="126">
        <v>-1.7752018379923993E-2</v>
      </c>
      <c r="I68" s="1">
        <v>0.93544457105207712</v>
      </c>
      <c r="J68" s="1">
        <v>1.9065261496673844</v>
      </c>
      <c r="K68" s="1">
        <v>29.500727868992239</v>
      </c>
    </row>
    <row r="69" spans="1:11" x14ac:dyDescent="0.25">
      <c r="A69" s="25" t="s">
        <v>1121</v>
      </c>
      <c r="B69" s="125">
        <v>3760.2091142570771</v>
      </c>
      <c r="C69" s="1">
        <v>10.602458711918517</v>
      </c>
      <c r="D69" s="1">
        <v>0.53728579129685849</v>
      </c>
      <c r="E69" s="1">
        <v>262.46068930954743</v>
      </c>
      <c r="F69" s="1">
        <v>68.598000032025965</v>
      </c>
      <c r="G69" s="1">
        <v>0.39578276877079943</v>
      </c>
      <c r="H69" s="126">
        <v>0.34856566998171534</v>
      </c>
      <c r="I69" s="1">
        <v>0.64641389325910492</v>
      </c>
      <c r="J69" s="1">
        <v>1.4553566863518481</v>
      </c>
      <c r="K69" s="1">
        <v>30.317008615945909</v>
      </c>
    </row>
    <row r="70" spans="1:11" x14ac:dyDescent="0.25">
      <c r="A70" s="25" t="s">
        <v>1122</v>
      </c>
      <c r="B70" s="125">
        <v>3820.0823676530326</v>
      </c>
      <c r="C70" s="1">
        <v>0.75860988632540405</v>
      </c>
      <c r="D70" s="1">
        <v>0.57137984243798123</v>
      </c>
      <c r="E70" s="1">
        <v>244.94423951632322</v>
      </c>
      <c r="F70" s="1">
        <v>59.42357851835331</v>
      </c>
      <c r="G70" s="1">
        <v>0.82254386444072491</v>
      </c>
      <c r="H70" s="128">
        <v>5.5470345666717352E-2</v>
      </c>
      <c r="I70" s="1">
        <v>1.3321291067774528</v>
      </c>
      <c r="J70" s="1">
        <v>2.3476711997242359</v>
      </c>
      <c r="K70" s="1">
        <v>31.765920288432689</v>
      </c>
    </row>
    <row r="71" spans="1:11" x14ac:dyDescent="0.25">
      <c r="A71" s="25" t="s">
        <v>1123</v>
      </c>
      <c r="B71" s="125">
        <v>3763.0988180701834</v>
      </c>
      <c r="C71" s="1">
        <v>0.97435886896962487</v>
      </c>
      <c r="D71" s="1">
        <v>1.8587319717839379</v>
      </c>
      <c r="E71" s="1">
        <v>230.66477297366671</v>
      </c>
      <c r="F71" s="1">
        <v>59.527738436738815</v>
      </c>
      <c r="G71" s="1">
        <v>0.47092981715958337</v>
      </c>
      <c r="H71" s="126">
        <v>-6.2568640074396206E-2</v>
      </c>
      <c r="I71" s="1">
        <v>0.70018295127428309</v>
      </c>
      <c r="J71" s="1">
        <v>2.7358724013492903</v>
      </c>
      <c r="K71" s="1">
        <v>32.673225147456741</v>
      </c>
    </row>
    <row r="72" spans="1:11" x14ac:dyDescent="0.25">
      <c r="A72" s="25" t="s">
        <v>1124</v>
      </c>
      <c r="B72" s="125">
        <v>3759.8318644591104</v>
      </c>
      <c r="C72" s="1">
        <v>2.8608542926619678</v>
      </c>
      <c r="D72" s="1">
        <v>4.2616430767105031</v>
      </c>
      <c r="E72" s="1">
        <v>241.21752024215178</v>
      </c>
      <c r="F72" s="1">
        <v>64.865557024541559</v>
      </c>
      <c r="G72" s="1">
        <v>0.74666403798843461</v>
      </c>
      <c r="H72" s="126">
        <v>0.28161367576919205</v>
      </c>
      <c r="I72" s="1">
        <v>0.66394541198137103</v>
      </c>
      <c r="J72" s="1">
        <v>6.4409051633186287</v>
      </c>
      <c r="K72" s="1">
        <v>34.375567753097116</v>
      </c>
    </row>
    <row r="73" spans="1:11" x14ac:dyDescent="0.25">
      <c r="A73" s="25" t="s">
        <v>1125</v>
      </c>
      <c r="B73" s="125">
        <v>3753.5417577565609</v>
      </c>
      <c r="C73" s="1">
        <v>0.94199956040309607</v>
      </c>
      <c r="D73" s="1">
        <v>1.2262808564942993</v>
      </c>
      <c r="E73" s="1">
        <v>215.0503506328441</v>
      </c>
      <c r="F73" s="1">
        <v>61.474904271007134</v>
      </c>
      <c r="G73" s="1">
        <v>0.23724734971018585</v>
      </c>
      <c r="H73" s="128">
        <v>0.15262414761339027</v>
      </c>
      <c r="I73" s="1">
        <v>0.8341801310853354</v>
      </c>
      <c r="J73" s="1">
        <v>3.7216574169760932</v>
      </c>
      <c r="K73" s="1">
        <v>30.69942218312363</v>
      </c>
    </row>
    <row r="74" spans="1:11" x14ac:dyDescent="0.25">
      <c r="A74" s="25" t="s">
        <v>1126</v>
      </c>
      <c r="B74" s="125">
        <v>3674.5113109742542</v>
      </c>
      <c r="C74" s="1">
        <v>0.58514489168422446</v>
      </c>
      <c r="D74" s="1">
        <v>0.43383558036412068</v>
      </c>
      <c r="E74" s="1">
        <v>223.83579584665719</v>
      </c>
      <c r="F74" s="1">
        <v>59.264815518411055</v>
      </c>
      <c r="G74" s="1">
        <v>0.45606198038023316</v>
      </c>
      <c r="H74" s="126">
        <v>4.3797726486590173E-2</v>
      </c>
      <c r="I74" s="1">
        <v>0.97021556072157999</v>
      </c>
      <c r="J74" s="1">
        <v>2.4229343735873541</v>
      </c>
      <c r="K74" s="1">
        <v>28.198440083676019</v>
      </c>
    </row>
    <row r="75" spans="1:11" x14ac:dyDescent="0.25">
      <c r="A75" s="25" t="s">
        <v>1127</v>
      </c>
      <c r="B75" s="125">
        <v>3694.7872415182251</v>
      </c>
      <c r="C75" s="1">
        <v>0.69556028435686756</v>
      </c>
      <c r="D75" s="1">
        <v>0.69827396315525014</v>
      </c>
      <c r="E75" s="1">
        <v>203.69230724470816</v>
      </c>
      <c r="F75" s="1">
        <v>58.284844326228544</v>
      </c>
      <c r="G75" s="1">
        <v>0.26050355809059972</v>
      </c>
      <c r="H75" s="126">
        <v>8.569874657133171E-2</v>
      </c>
      <c r="I75" s="1">
        <v>0.36577728173682184</v>
      </c>
      <c r="J75" s="1">
        <v>2.68863030385904</v>
      </c>
      <c r="K75" s="1">
        <v>27.036319197534226</v>
      </c>
    </row>
    <row r="76" spans="1:11" x14ac:dyDescent="0.25">
      <c r="A76" s="25" t="s">
        <v>1128</v>
      </c>
      <c r="B76" s="125">
        <v>3713.5170005822401</v>
      </c>
      <c r="C76" s="1">
        <v>0.87199085804411502</v>
      </c>
      <c r="D76" s="1">
        <v>3.485566961962125</v>
      </c>
      <c r="E76" s="1">
        <v>202.52797834440381</v>
      </c>
      <c r="F76" s="1">
        <v>57.105073182241824</v>
      </c>
      <c r="G76" s="1">
        <v>0.33957707046981972</v>
      </c>
      <c r="H76" s="126">
        <v>0.1624122320733368</v>
      </c>
      <c r="I76" s="127">
        <v>0.18257933303980181</v>
      </c>
      <c r="J76" s="1">
        <v>3.7155994546886544</v>
      </c>
      <c r="K76" s="1">
        <v>29.283902514662326</v>
      </c>
    </row>
    <row r="77" spans="1:11" x14ac:dyDescent="0.25">
      <c r="A77" s="25" t="s">
        <v>1129</v>
      </c>
      <c r="B77" s="125">
        <v>3790.9723418564163</v>
      </c>
      <c r="C77" s="1">
        <v>0.99661667214637129</v>
      </c>
      <c r="D77" s="1">
        <v>1.1073175585132125</v>
      </c>
      <c r="E77" s="1">
        <v>117.07353178050067</v>
      </c>
      <c r="F77" s="1">
        <v>58.260887279833646</v>
      </c>
      <c r="G77" s="1">
        <v>1.1976795563606362</v>
      </c>
      <c r="H77" s="126">
        <v>0.52596433564638312</v>
      </c>
      <c r="I77" s="127">
        <v>-0.33490366428900237</v>
      </c>
      <c r="J77" s="1">
        <v>2.7753976441682506</v>
      </c>
      <c r="K77" s="1">
        <v>43.731482343896005</v>
      </c>
    </row>
    <row r="78" spans="1:11" x14ac:dyDescent="0.25">
      <c r="A78" s="25" t="s">
        <v>1130</v>
      </c>
      <c r="B78" s="125">
        <v>3744.1658650393551</v>
      </c>
      <c r="C78" s="1">
        <v>0.88659257044090833</v>
      </c>
      <c r="D78" s="1">
        <v>1.1605983251035972</v>
      </c>
      <c r="E78" s="1">
        <v>111.36967583482483</v>
      </c>
      <c r="F78" s="1">
        <v>59.422969602658554</v>
      </c>
      <c r="G78" s="1">
        <v>2.70172655688111</v>
      </c>
      <c r="H78" s="126">
        <v>0.2020727181273704</v>
      </c>
      <c r="I78" s="127">
        <v>8.8483438168354592E-2</v>
      </c>
      <c r="J78" s="1">
        <v>2.974972578905986</v>
      </c>
      <c r="K78" s="1">
        <v>49.61422540557156</v>
      </c>
    </row>
    <row r="79" spans="1:11" x14ac:dyDescent="0.25">
      <c r="A79" s="25" t="s">
        <v>1131</v>
      </c>
      <c r="B79" s="125">
        <v>3699.9284655212759</v>
      </c>
      <c r="C79" s="1">
        <v>0.93527512972257998</v>
      </c>
      <c r="D79" s="1">
        <v>0.60598626461848915</v>
      </c>
      <c r="E79" s="1">
        <v>125.14490161407574</v>
      </c>
      <c r="F79" s="1">
        <v>58.333542238862336</v>
      </c>
      <c r="G79" s="1">
        <v>2.0261961877237327</v>
      </c>
      <c r="H79" s="126">
        <v>0.28234101509754184</v>
      </c>
      <c r="I79" s="127">
        <v>-0.13443120745025991</v>
      </c>
      <c r="J79" s="1">
        <v>2.3896492765966704</v>
      </c>
      <c r="K79" s="1">
        <v>46.04533995561178</v>
      </c>
    </row>
    <row r="80" spans="1:11" x14ac:dyDescent="0.25">
      <c r="A80" s="25" t="s">
        <v>1132</v>
      </c>
      <c r="B80" s="125">
        <v>3815.9240652122785</v>
      </c>
      <c r="C80" s="1">
        <v>1.1035547251195859</v>
      </c>
      <c r="D80" s="1">
        <v>1.9854468265746339</v>
      </c>
      <c r="E80" s="1">
        <v>124.92697522809164</v>
      </c>
      <c r="F80" s="1">
        <v>60.693835853209457</v>
      </c>
      <c r="G80" s="1">
        <v>0.72397493857518347</v>
      </c>
      <c r="H80" s="126">
        <v>0.30121580673366577</v>
      </c>
      <c r="I80" s="127">
        <v>-0.18622300776178188</v>
      </c>
      <c r="J80" s="1">
        <v>2.5609221437034808</v>
      </c>
      <c r="K80" s="1">
        <v>45.255482800829085</v>
      </c>
    </row>
    <row r="81" spans="1:11" x14ac:dyDescent="0.25">
      <c r="A81" s="25" t="s">
        <v>1133</v>
      </c>
      <c r="B81" s="125">
        <v>3898.4160814973843</v>
      </c>
      <c r="C81" s="1">
        <v>0.78759729863102157</v>
      </c>
      <c r="D81" s="1">
        <v>0.7526997248134617</v>
      </c>
      <c r="E81" s="1">
        <v>119.21922238693051</v>
      </c>
      <c r="F81" s="1">
        <v>61.799144082367143</v>
      </c>
      <c r="G81" s="1">
        <v>2.3279509877413491</v>
      </c>
      <c r="H81" s="126">
        <v>0.15482541306021277</v>
      </c>
      <c r="I81" s="127">
        <v>-0.80041078817271127</v>
      </c>
      <c r="J81" s="1">
        <v>2.0245596812830811</v>
      </c>
      <c r="K81" s="1">
        <v>50.536036421851868</v>
      </c>
    </row>
    <row r="82" spans="1:11" x14ac:dyDescent="0.25">
      <c r="A82" s="25" t="s">
        <v>1134</v>
      </c>
      <c r="B82" s="125">
        <v>3776.9704539517488</v>
      </c>
      <c r="C82" s="1">
        <v>1.8966796531856731</v>
      </c>
      <c r="D82" s="1">
        <v>3.8435472784485989</v>
      </c>
      <c r="E82" s="1">
        <v>97.388195543598272</v>
      </c>
      <c r="F82" s="1">
        <v>55.385941861354141</v>
      </c>
      <c r="G82" s="1">
        <v>1.8416914209836126</v>
      </c>
      <c r="H82" s="126">
        <v>0.26207304899475314</v>
      </c>
      <c r="I82" s="127">
        <v>-0.41951089047758267</v>
      </c>
      <c r="J82" s="1">
        <v>4.5192400592392543</v>
      </c>
      <c r="K82" s="1">
        <v>24.720688826893578</v>
      </c>
    </row>
    <row r="83" spans="1:11" x14ac:dyDescent="0.25">
      <c r="A83" s="25" t="s">
        <v>1135</v>
      </c>
      <c r="B83" s="125">
        <v>3859.1113285454262</v>
      </c>
      <c r="C83" s="1">
        <v>1.469305281049702</v>
      </c>
      <c r="D83" s="1">
        <v>2.3584562693897078</v>
      </c>
      <c r="E83" s="1">
        <v>106.84243124162103</v>
      </c>
      <c r="F83" s="1">
        <v>65.234646461785161</v>
      </c>
      <c r="G83" s="1">
        <v>1.3142202422604452</v>
      </c>
      <c r="H83" s="126">
        <v>9.9546418135649226E-2</v>
      </c>
      <c r="I83" s="127">
        <v>0.15991754407144423</v>
      </c>
      <c r="J83" s="1">
        <v>3.4092691736906988</v>
      </c>
      <c r="K83" s="1">
        <v>26.040552520650518</v>
      </c>
    </row>
    <row r="84" spans="1:11" x14ac:dyDescent="0.25">
      <c r="A84" s="25" t="s">
        <v>1136</v>
      </c>
      <c r="B84" s="125">
        <v>3856.3732993923036</v>
      </c>
      <c r="C84" s="1">
        <v>0.84469564713995826</v>
      </c>
      <c r="D84" s="1">
        <v>1.0936034091249767</v>
      </c>
      <c r="E84" s="1">
        <v>100.87717329060104</v>
      </c>
      <c r="F84" s="1">
        <v>61.555737505693322</v>
      </c>
      <c r="G84" s="1">
        <v>1.7949069966901805</v>
      </c>
      <c r="H84" s="126">
        <v>0.10298150991603179</v>
      </c>
      <c r="I84" s="127">
        <v>-0.31823485202693863</v>
      </c>
      <c r="J84" s="1">
        <v>1.966451412064629</v>
      </c>
      <c r="K84" s="1">
        <v>22.891242190473577</v>
      </c>
    </row>
    <row r="85" spans="1:11" x14ac:dyDescent="0.25">
      <c r="A85" s="25" t="s">
        <v>1137</v>
      </c>
      <c r="B85" s="125">
        <v>3896.1449279883022</v>
      </c>
      <c r="C85" s="1">
        <v>1.5098652947991571</v>
      </c>
      <c r="D85" s="1">
        <v>2.3040539958299342</v>
      </c>
      <c r="E85" s="1">
        <v>121.99611794773075</v>
      </c>
      <c r="F85" s="1">
        <v>63.167487715735703</v>
      </c>
      <c r="G85" s="1">
        <v>2.1541232648288844</v>
      </c>
      <c r="H85" s="126">
        <v>0.10793967209903917</v>
      </c>
      <c r="I85" s="127">
        <v>-0.17789368349499546</v>
      </c>
      <c r="J85" s="1">
        <v>3.0566762194191415</v>
      </c>
      <c r="K85" s="1">
        <v>26.032309853693796</v>
      </c>
    </row>
    <row r="86" spans="1:11" x14ac:dyDescent="0.25">
      <c r="A86" s="25" t="s">
        <v>1138</v>
      </c>
      <c r="B86" s="125">
        <v>3794.7325405091856</v>
      </c>
      <c r="C86" s="1">
        <v>0.97427014503184606</v>
      </c>
      <c r="D86" s="1">
        <v>1.5685988876401322</v>
      </c>
      <c r="E86" s="1">
        <v>112.37773375514081</v>
      </c>
      <c r="F86" s="1">
        <v>60.168127496850921</v>
      </c>
      <c r="G86" s="1">
        <v>1.5744692813958381</v>
      </c>
      <c r="H86" s="126">
        <v>0.2332309863387271</v>
      </c>
      <c r="I86" s="127">
        <v>-0.1457598354951736</v>
      </c>
      <c r="J86" s="1">
        <v>2.5913438755756064</v>
      </c>
      <c r="K86" s="1">
        <v>24.210733634755048</v>
      </c>
    </row>
    <row r="87" spans="1:11" x14ac:dyDescent="0.25">
      <c r="A87" s="25" t="s">
        <v>1139</v>
      </c>
      <c r="B87" s="125">
        <v>3742.7457527456322</v>
      </c>
      <c r="C87" s="1">
        <v>1.092361662036331</v>
      </c>
      <c r="D87" s="1">
        <v>1.9059445601222558</v>
      </c>
      <c r="E87" s="1">
        <v>100.2010564935424</v>
      </c>
      <c r="F87" s="1">
        <v>58.456668927594777</v>
      </c>
      <c r="G87" s="1">
        <v>1.7632607117073991</v>
      </c>
      <c r="H87" s="126">
        <v>0.5122603257312226</v>
      </c>
      <c r="I87" s="127">
        <v>-0.37074820654988488</v>
      </c>
      <c r="J87" s="1">
        <v>3.1295773697380249</v>
      </c>
      <c r="K87" s="1">
        <v>23.707987821251638</v>
      </c>
    </row>
    <row r="88" spans="1:11" x14ac:dyDescent="0.25">
      <c r="A88" s="25" t="s">
        <v>1140</v>
      </c>
      <c r="B88" s="125">
        <v>3900.0749773696161</v>
      </c>
      <c r="C88" s="1">
        <v>0.88241146750099386</v>
      </c>
      <c r="D88" s="1">
        <v>0.81119339600046669</v>
      </c>
      <c r="E88" s="1">
        <v>98.486234668219765</v>
      </c>
      <c r="F88" s="1">
        <v>60.915693225999917</v>
      </c>
      <c r="G88" s="1">
        <v>1.6524673377036363</v>
      </c>
      <c r="H88" s="126">
        <v>0.13453394115697404</v>
      </c>
      <c r="I88" s="127">
        <v>-0.42633269384018374</v>
      </c>
      <c r="J88" s="1">
        <v>2.1762549465959098</v>
      </c>
      <c r="K88" s="1">
        <v>23.928734820913114</v>
      </c>
    </row>
    <row r="89" spans="1:11" x14ac:dyDescent="0.25">
      <c r="A89" s="25" t="s">
        <v>1141</v>
      </c>
      <c r="B89" s="125">
        <v>3762.3503116081738</v>
      </c>
      <c r="C89" s="1">
        <v>2.6993516128346102</v>
      </c>
      <c r="D89" s="1">
        <v>5.5077214020692455</v>
      </c>
      <c r="E89" s="1">
        <v>88.81877673095066</v>
      </c>
      <c r="F89" s="1">
        <v>54.572974972693963</v>
      </c>
      <c r="G89" s="1">
        <v>1.989107318628476</v>
      </c>
      <c r="H89" s="126">
        <v>0.13970709829360051</v>
      </c>
      <c r="I89" s="127">
        <v>5.4900142883097844E-2</v>
      </c>
      <c r="J89" s="1">
        <v>5.7561991274151803</v>
      </c>
      <c r="K89" s="1">
        <v>25.580364938790911</v>
      </c>
    </row>
    <row r="90" spans="1:11" x14ac:dyDescent="0.25">
      <c r="A90" s="25" t="s">
        <v>1142</v>
      </c>
      <c r="B90" s="125">
        <v>3777.6960704305579</v>
      </c>
      <c r="C90" s="1">
        <v>0.80273321691794264</v>
      </c>
      <c r="D90" s="1">
        <v>1.4726955029819948</v>
      </c>
      <c r="E90" s="1">
        <v>105.04183062177398</v>
      </c>
      <c r="F90" s="1">
        <v>59.372698163251265</v>
      </c>
      <c r="G90" s="1">
        <v>0.48928970995124543</v>
      </c>
      <c r="H90" s="126">
        <v>7.4379940976179185E-2</v>
      </c>
      <c r="I90" s="127">
        <v>-0.48893633525299102</v>
      </c>
      <c r="J90" s="1">
        <v>3.2265446070759642</v>
      </c>
      <c r="K90" s="1">
        <v>21.948570249312091</v>
      </c>
    </row>
    <row r="91" spans="1:11" x14ac:dyDescent="0.25">
      <c r="A91" s="25" t="s">
        <v>1143</v>
      </c>
      <c r="B91" s="125">
        <v>3886.2074797181958</v>
      </c>
      <c r="C91" s="1">
        <v>0.97380843066009604</v>
      </c>
      <c r="D91" s="1">
        <v>1.9256664208537937</v>
      </c>
      <c r="E91" s="1">
        <v>115.58168917297471</v>
      </c>
      <c r="F91" s="1">
        <v>59.815028708774165</v>
      </c>
      <c r="G91" s="1">
        <v>1.0654958216676542</v>
      </c>
      <c r="H91" s="126">
        <v>0.65267983118414952</v>
      </c>
      <c r="I91" s="1">
        <v>-0.38622918678846069</v>
      </c>
      <c r="J91" s="1">
        <v>3.3665647830355452</v>
      </c>
      <c r="K91" s="1">
        <v>24.006316193982549</v>
      </c>
    </row>
    <row r="92" spans="1:11" x14ac:dyDescent="0.25">
      <c r="A92" s="25" t="s">
        <v>1144</v>
      </c>
      <c r="B92" s="125">
        <v>3633.7038576816385</v>
      </c>
      <c r="C92" s="1">
        <v>0.77504850647531554</v>
      </c>
      <c r="D92" s="1">
        <v>0.41372204580400179</v>
      </c>
      <c r="E92" s="1">
        <v>347.71683438315245</v>
      </c>
      <c r="F92" s="1">
        <v>61.467957926764662</v>
      </c>
      <c r="G92" s="1">
        <v>0.73466989559275964</v>
      </c>
      <c r="H92" s="126">
        <v>0.12102253286924954</v>
      </c>
      <c r="I92" s="1">
        <v>1.2019292128537424</v>
      </c>
      <c r="J92" s="1">
        <v>2.4695964663412933</v>
      </c>
      <c r="K92" s="1">
        <v>92.004205715458113</v>
      </c>
    </row>
    <row r="93" spans="1:11" x14ac:dyDescent="0.25">
      <c r="A93" s="25" t="s">
        <v>1145</v>
      </c>
      <c r="B93" s="125">
        <v>3694.2702895840785</v>
      </c>
      <c r="C93" s="1">
        <v>0.96383581158487441</v>
      </c>
      <c r="D93" s="1">
        <v>1.2045502645383923</v>
      </c>
      <c r="E93" s="1">
        <v>366.27970421822158</v>
      </c>
      <c r="F93" s="1">
        <v>65.471836043117705</v>
      </c>
      <c r="G93" s="1">
        <v>0.20651567073064181</v>
      </c>
      <c r="H93" s="126">
        <v>0.16844568830537399</v>
      </c>
      <c r="I93" s="1">
        <v>1.693179006138009</v>
      </c>
      <c r="J93" s="1">
        <v>2.3034524859440295</v>
      </c>
      <c r="K93" s="1">
        <v>95.607947205015549</v>
      </c>
    </row>
    <row r="94" spans="1:11" x14ac:dyDescent="0.25">
      <c r="A94" s="25" t="s">
        <v>1146</v>
      </c>
      <c r="B94" s="125">
        <v>3597.1879333311535</v>
      </c>
      <c r="C94" s="1">
        <v>0.5227471573935325</v>
      </c>
      <c r="D94" s="1">
        <v>0.6000820230595848</v>
      </c>
      <c r="E94" s="1">
        <v>355.01421074584817</v>
      </c>
      <c r="F94" s="1">
        <v>62.838071591146218</v>
      </c>
      <c r="G94" s="1">
        <v>0.50803742573705646</v>
      </c>
      <c r="H94" s="126">
        <v>0.1109389314129817</v>
      </c>
      <c r="I94" s="127">
        <v>1.3970625813173945</v>
      </c>
      <c r="J94" s="1">
        <v>2.05337067919162</v>
      </c>
      <c r="K94" s="1">
        <v>93.159131379715674</v>
      </c>
    </row>
    <row r="95" spans="1:11" x14ac:dyDescent="0.25">
      <c r="A95" s="25" t="s">
        <v>1147</v>
      </c>
      <c r="B95" s="125">
        <v>3698.8479850185654</v>
      </c>
      <c r="C95" s="1">
        <v>0.61956353958665911</v>
      </c>
      <c r="D95" s="1">
        <v>-0.20605897153391439</v>
      </c>
      <c r="E95" s="1">
        <v>324.3310376301983</v>
      </c>
      <c r="F95" s="1">
        <v>60.892343342917499</v>
      </c>
      <c r="G95" s="1">
        <v>2.7529616782668128E-2</v>
      </c>
      <c r="H95" s="126">
        <v>0.44657867049022493</v>
      </c>
      <c r="I95" s="1">
        <v>-0.61256916902119252</v>
      </c>
      <c r="J95" s="1">
        <v>2.1820809253872455</v>
      </c>
      <c r="K95" s="1">
        <v>84.316348343426924</v>
      </c>
    </row>
    <row r="96" spans="1:11" x14ac:dyDescent="0.25">
      <c r="A96" s="25" t="s">
        <v>1148</v>
      </c>
      <c r="B96" s="125">
        <v>3664.4448431763076</v>
      </c>
      <c r="C96" s="1">
        <v>0.58561720242532544</v>
      </c>
      <c r="D96" s="1">
        <v>0.30003683417891702</v>
      </c>
      <c r="E96" s="1">
        <v>342.11408097356951</v>
      </c>
      <c r="F96" s="1">
        <v>64.918070183985236</v>
      </c>
      <c r="G96" s="1">
        <v>0.20610940644581982</v>
      </c>
      <c r="H96" s="126">
        <v>0.17180849840696621</v>
      </c>
      <c r="I96" s="1">
        <v>1.5864595903563068</v>
      </c>
      <c r="J96" s="1">
        <v>2.0773179691710006</v>
      </c>
      <c r="K96" s="1">
        <v>88.735739412961152</v>
      </c>
    </row>
    <row r="97" spans="1:11" x14ac:dyDescent="0.25">
      <c r="A97" s="25" t="s">
        <v>1149</v>
      </c>
      <c r="B97" s="125">
        <v>3961.4316736617138</v>
      </c>
      <c r="C97" s="1">
        <v>0.82761022850374188</v>
      </c>
      <c r="D97" s="1">
        <v>0.45567490555927881</v>
      </c>
      <c r="E97" s="1">
        <v>238.82752660259442</v>
      </c>
      <c r="F97" s="1">
        <v>65.695926349008701</v>
      </c>
      <c r="G97" s="1">
        <v>0.88399083887031271</v>
      </c>
      <c r="H97" s="128">
        <v>0.13727697025088137</v>
      </c>
      <c r="I97" s="1">
        <v>0.97086265634028401</v>
      </c>
      <c r="J97" s="1">
        <v>2.9866878246560384</v>
      </c>
      <c r="K97" s="1">
        <v>32.002651454360226</v>
      </c>
    </row>
    <row r="98" spans="1:11" x14ac:dyDescent="0.25">
      <c r="A98" s="25" t="s">
        <v>1150</v>
      </c>
      <c r="B98" s="125">
        <v>3939.7295374486803</v>
      </c>
      <c r="C98" s="1">
        <v>0.89867436012459645</v>
      </c>
      <c r="D98" s="1">
        <v>0.77590882107878278</v>
      </c>
      <c r="E98" s="1">
        <v>271.85573356085308</v>
      </c>
      <c r="F98" s="1">
        <v>69.2565422029964</v>
      </c>
      <c r="G98" s="1">
        <v>0.21767360766869484</v>
      </c>
      <c r="H98" s="126">
        <v>-4.3372747881156533E-2</v>
      </c>
      <c r="I98" s="1">
        <v>0.39130847186173323</v>
      </c>
      <c r="J98" s="1">
        <v>2.1863794016783613</v>
      </c>
      <c r="K98" s="1">
        <v>29.015792393078428</v>
      </c>
    </row>
    <row r="99" spans="1:11" x14ac:dyDescent="0.25">
      <c r="A99" s="25" t="s">
        <v>1151</v>
      </c>
      <c r="B99" s="125">
        <v>4006.5676954969713</v>
      </c>
      <c r="C99" s="1">
        <v>0.77728564138242273</v>
      </c>
      <c r="D99" s="1">
        <v>1.5253000103375622</v>
      </c>
      <c r="E99" s="1">
        <v>246.5950664140417</v>
      </c>
      <c r="F99" s="1">
        <v>65.970267519173532</v>
      </c>
      <c r="G99" s="1">
        <v>0.6644893446752298</v>
      </c>
      <c r="H99" s="128">
        <v>0.2769671306681234</v>
      </c>
      <c r="I99" s="1">
        <v>1.0934506033695444</v>
      </c>
      <c r="J99" s="1">
        <v>3.5329374590479743</v>
      </c>
      <c r="K99" s="1">
        <v>34.992580544578118</v>
      </c>
    </row>
    <row r="100" spans="1:11" x14ac:dyDescent="0.25">
      <c r="A100" s="25" t="s">
        <v>1152</v>
      </c>
      <c r="B100" s="125">
        <v>3904.3207888905731</v>
      </c>
      <c r="C100" s="1">
        <v>0.9095826307630438</v>
      </c>
      <c r="D100" s="1">
        <v>1.3031405361954254</v>
      </c>
      <c r="E100" s="1">
        <v>238.01625022228771</v>
      </c>
      <c r="F100" s="1">
        <v>67.031469045583819</v>
      </c>
      <c r="G100" s="1">
        <v>0.77568941044524553</v>
      </c>
      <c r="H100" s="126">
        <v>2.8174096247125953E-3</v>
      </c>
      <c r="I100" s="1">
        <v>1.0536996765776676</v>
      </c>
      <c r="J100" s="1">
        <v>3.2307841838778768</v>
      </c>
      <c r="K100" s="1">
        <v>31.418787769422686</v>
      </c>
    </row>
    <row r="101" spans="1:11" x14ac:dyDescent="0.25">
      <c r="A101" s="25" t="s">
        <v>1153</v>
      </c>
      <c r="B101" s="125">
        <v>3854.4685133451831</v>
      </c>
      <c r="C101" s="1">
        <v>1.2095703724698617</v>
      </c>
      <c r="D101" s="1">
        <v>1.7967152570789866</v>
      </c>
      <c r="E101" s="1">
        <v>286.97748591378087</v>
      </c>
      <c r="F101" s="1">
        <v>71.962543745076701</v>
      </c>
      <c r="G101" s="1">
        <v>0.11280013297330621</v>
      </c>
      <c r="H101" s="126">
        <v>0.193189616278759</v>
      </c>
      <c r="I101" s="1">
        <v>1.1381389321740512</v>
      </c>
      <c r="J101" s="1">
        <v>3.4356572664357508</v>
      </c>
      <c r="K101" s="1">
        <v>29.827675499906004</v>
      </c>
    </row>
    <row r="102" spans="1:11" x14ac:dyDescent="0.25">
      <c r="A102" s="25" t="s">
        <v>1154</v>
      </c>
      <c r="B102" s="125">
        <v>3966.4573567402158</v>
      </c>
      <c r="C102" s="1">
        <v>1.3002872119797548</v>
      </c>
      <c r="D102" s="1">
        <v>2.7915040307986003</v>
      </c>
      <c r="E102" s="1">
        <v>228.74414538026534</v>
      </c>
      <c r="F102" s="1">
        <v>64.318314355410223</v>
      </c>
      <c r="G102" s="1">
        <v>0.8652704584389157</v>
      </c>
      <c r="H102" s="128">
        <v>0.88645081915286095</v>
      </c>
      <c r="I102" s="1">
        <v>0.98133733465514317</v>
      </c>
      <c r="J102" s="1">
        <v>3.9884917789903862</v>
      </c>
      <c r="K102" s="1">
        <v>33.836226819214126</v>
      </c>
    </row>
    <row r="103" spans="1:11" x14ac:dyDescent="0.25">
      <c r="A103" s="25" t="s">
        <v>1155</v>
      </c>
      <c r="B103" s="125">
        <v>3940.2512505899631</v>
      </c>
      <c r="C103" s="1">
        <v>0.9426330838634206</v>
      </c>
      <c r="D103" s="1">
        <v>1.0571430563804949</v>
      </c>
      <c r="E103" s="1">
        <v>213.25026176116603</v>
      </c>
      <c r="F103" s="1">
        <v>67.137462303617156</v>
      </c>
      <c r="G103" s="1">
        <v>0.20644900066235478</v>
      </c>
      <c r="H103" s="126">
        <v>-4.0148701030533383E-2</v>
      </c>
      <c r="I103" s="1">
        <v>0.90628108134057539</v>
      </c>
      <c r="J103" s="1">
        <v>3.152807979181405</v>
      </c>
      <c r="K103" s="1">
        <v>26.656186192146578</v>
      </c>
    </row>
    <row r="104" spans="1:11" x14ac:dyDescent="0.25">
      <c r="A104" s="25" t="s">
        <v>1156</v>
      </c>
      <c r="B104" s="125">
        <v>3916.5812192284438</v>
      </c>
      <c r="C104" s="1">
        <v>2.2135903325447086</v>
      </c>
      <c r="D104" s="1">
        <v>4.3857530581522957</v>
      </c>
      <c r="E104" s="1">
        <v>265.42061075029898</v>
      </c>
      <c r="F104" s="1">
        <v>68.903006054678357</v>
      </c>
      <c r="G104" s="1">
        <v>0.49068887175160802</v>
      </c>
      <c r="H104" s="126">
        <v>0.26939387267253706</v>
      </c>
      <c r="I104" s="1">
        <v>0.66780944067880532</v>
      </c>
      <c r="J104" s="1">
        <v>5.5879697823668106</v>
      </c>
      <c r="K104" s="1">
        <v>32.212852763516921</v>
      </c>
    </row>
    <row r="105" spans="1:11" x14ac:dyDescent="0.25">
      <c r="A105" s="25" t="s">
        <v>1157</v>
      </c>
      <c r="B105" s="125">
        <v>4140.5644041928772</v>
      </c>
      <c r="C105" s="1">
        <v>1.6719194511076283</v>
      </c>
      <c r="D105" s="1">
        <v>2.8163283296291239</v>
      </c>
      <c r="E105" s="1">
        <v>228.70344697307038</v>
      </c>
      <c r="F105" s="1">
        <v>69.536578354260669</v>
      </c>
      <c r="G105" s="1">
        <v>0.7557134796324122</v>
      </c>
      <c r="H105" s="128">
        <v>0.19692701971273524</v>
      </c>
      <c r="I105" s="1">
        <v>0.15880887257223492</v>
      </c>
      <c r="J105" s="1">
        <v>4.116977886040643</v>
      </c>
      <c r="K105" s="1">
        <v>28.46609096595682</v>
      </c>
    </row>
    <row r="106" spans="1:11" x14ac:dyDescent="0.25">
      <c r="A106" t="s">
        <v>1158</v>
      </c>
      <c r="B106">
        <v>4000.712743741668</v>
      </c>
      <c r="C106">
        <v>0.85587310335773747</v>
      </c>
      <c r="D106">
        <v>0.48918693511591949</v>
      </c>
      <c r="E106">
        <v>263.25013338812784</v>
      </c>
      <c r="F106">
        <v>73.46613639296595</v>
      </c>
      <c r="G106">
        <v>0.87123715063801654</v>
      </c>
      <c r="H106">
        <v>3.4394739358285596E-2</v>
      </c>
      <c r="I106">
        <v>0.75868912053170545</v>
      </c>
      <c r="J106">
        <v>2.0678455429610958</v>
      </c>
      <c r="K106">
        <v>36.111066368022534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Soil and amendment H2O%</vt:lpstr>
      <vt:lpstr>Pre-incu Leach test Cu only</vt:lpstr>
      <vt:lpstr>Pre-incu leach test -all metals</vt:lpstr>
      <vt:lpstr>Post-incu leach test Cu only</vt:lpstr>
      <vt:lpstr>Post-incu leach test allmetals</vt:lpstr>
      <vt:lpstr>PostGro Leach test 4mm Cu only</vt:lpstr>
      <vt:lpstr>Postgro leach 4mm all metals</vt:lpstr>
      <vt:lpstr>postgro leach 2mm cu only</vt:lpstr>
      <vt:lpstr>postgro leach 2mm all metals</vt:lpstr>
      <vt:lpstr>Preincu pH Eh </vt:lpstr>
      <vt:lpstr>Post incu PH EH </vt:lpstr>
      <vt:lpstr>Postgro PH EH </vt:lpstr>
      <vt:lpstr>preincu DOC</vt:lpstr>
      <vt:lpstr>Post incu DOC</vt:lpstr>
      <vt:lpstr>PostGro DOC</vt:lpstr>
      <vt:lpstr>Fresh Biomass + measurements</vt:lpstr>
      <vt:lpstr>dry biomass</vt:lpstr>
      <vt:lpstr>Digestion results leaf</vt:lpstr>
      <vt:lpstr>Digestion results stem</vt:lpstr>
      <vt:lpstr>Digestion results root</vt:lpstr>
      <vt:lpstr>Collected soil water pHEH</vt:lpstr>
      <vt:lpstr>collected soil water metals</vt:lpstr>
      <vt:lpstr> background soil analysis</vt:lpstr>
      <vt:lpstr>background Compost analysis</vt:lpstr>
      <vt:lpstr>background biochar analysis BC1</vt:lpstr>
      <vt:lpstr>background biochar analysis BC2</vt:lpstr>
      <vt:lpstr>background biochar analysis BC3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Sarah</cp:lastModifiedBy>
  <dcterms:created xsi:type="dcterms:W3CDTF">2014-07-16T10:50:20Z</dcterms:created>
  <dcterms:modified xsi:type="dcterms:W3CDTF">2015-06-10T13:57:08Z</dcterms:modified>
</cp:coreProperties>
</file>