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24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<sst xmlns="http://schemas.openxmlformats.org/spreadsheetml/2006/main" count="19" uniqueCount="18">
  <si>
    <t>ETRmax</t>
  </si>
  <si>
    <t>Alpha</t>
  </si>
  <si>
    <t>Resp</t>
  </si>
  <si>
    <t>Ik</t>
  </si>
  <si>
    <t>SSE</t>
  </si>
  <si>
    <t>R^2</t>
  </si>
  <si>
    <t>Intensity</t>
  </si>
  <si>
    <t>dF/Fm'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</si>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</sst>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3">
    <numFmt formatCode="GENERAL" numFmtId="164"/>
    <numFmt formatCode="0.000" numFmtId="165"/>
    <numFmt formatCode="#,##0.00" numFmtId="166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4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0.2505</c:v>
                </c:pt>
                <c:pt idx="2">
                  <c:v>4.0425</c:v>
                </c:pt>
                <c:pt idx="3">
                  <c:v>6.58</c:v>
                </c:pt>
                <c:pt idx="4">
                  <c:v>7.0485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0.868593329156662</c:v>
                </c:pt>
                <c:pt idx="2">
                  <c:v>1.71112784492314</c:v>
                </c:pt>
                <c:pt idx="3">
                  <c:v>2.5045808268129</c:v>
                </c:pt>
                <c:pt idx="4">
                  <c:v>3.23127974247697</c:v>
                </c:pt>
                <c:pt idx="5">
                  <c:v>3.88005273247702</c:v>
                </c:pt>
                <c:pt idx="6">
                  <c:v>4.44617758401454</c:v>
                </c:pt>
                <c:pt idx="7">
                  <c:v>4.9304212383576</c:v>
                </c:pt>
                <c:pt idx="8">
                  <c:v>5.33760544096602</c:v>
                </c:pt>
                <c:pt idx="9">
                  <c:v>5.6750995774727</c:v>
                </c:pt>
                <c:pt idx="10">
                  <c:v>5.95150941186743</c:v>
                </c:pt>
                <c:pt idx="11">
                  <c:v>6.17568438154269</c:v>
                </c:pt>
                <c:pt idx="12">
                  <c:v>6.35605581934106</c:v>
                </c:pt>
                <c:pt idx="13">
                  <c:v>6.50025672475362</c:v>
                </c:pt>
                <c:pt idx="14">
                  <c:v>6.6149515763708</c:v>
                </c:pt>
                <c:pt idx="15">
                  <c:v>6.70580677427104</c:v>
                </c:pt>
                <c:pt idx="16">
                  <c:v>6.77754537060286</c:v>
                </c:pt>
                <c:pt idx="17">
                  <c:v>6.83404531063673</c:v>
                </c:pt>
                <c:pt idx="18">
                  <c:v>6.87845423310312</c:v>
                </c:pt>
                <c:pt idx="19">
                  <c:v>6.91330451270668</c:v>
                </c:pt>
                <c:pt idx="20">
                  <c:v>6.9406196690945</c:v>
                </c:pt>
                <c:pt idx="21">
                  <c:v>6.96200809910983</c:v>
                </c:pt>
                <c:pt idx="22">
                  <c:v>6.97874301323375</c:v>
                </c:pt>
                <c:pt idx="23">
                  <c:v>6.99182908657045</c:v>
                </c:pt>
                <c:pt idx="24">
                  <c:v>7.00205713768288</c:v>
                </c:pt>
                <c:pt idx="25">
                  <c:v>7.01004845336451</c:v>
                </c:pt>
                <c:pt idx="26">
                  <c:v>7.016290400993</c:v>
                </c:pt>
                <c:pt idx="27">
                  <c:v>7.02116484893301</c:v>
                </c:pt>
                <c:pt idx="28">
                  <c:v>7.02497073145121</c:v>
                </c:pt>
                <c:pt idx="29">
                  <c:v>7.02794189438152</c:v>
                </c:pt>
                <c:pt idx="30">
                  <c:v>7.03026116599636</c:v>
                </c:pt>
                <c:pt idx="31">
                  <c:v>7.03207142573604</c:v>
                </c:pt>
                <c:pt idx="32">
                  <c:v>7.03348429565572</c:v>
                </c:pt>
                <c:pt idx="33">
                  <c:v>7.03458695564575</c:v>
                </c:pt>
                <c:pt idx="34">
                  <c:v>7.0354474816569</c:v>
                </c:pt>
                <c:pt idx="35">
                  <c:v>7.03611902350374</c:v>
                </c:pt>
                <c:pt idx="36">
                  <c:v>7.03664307235611</c:v>
                </c:pt>
                <c:pt idx="37">
                  <c:v>7.0370520149654</c:v>
                </c:pt>
                <c:pt idx="38">
                  <c:v>7.03737112953222</c:v>
                </c:pt>
                <c:pt idx="39">
                  <c:v>7.03762014479084</c:v>
                </c:pt>
                <c:pt idx="40">
                  <c:v>7.03781445760401</c:v>
                </c:pt>
                <c:pt idx="41">
                  <c:v>7.03796608368638</c:v>
                </c:pt>
                <c:pt idx="42">
                  <c:v>7.03808439984037</c:v>
                </c:pt>
                <c:pt idx="43">
                  <c:v>7.03817672335821</c:v>
                </c:pt>
                <c:pt idx="44">
                  <c:v>7.03824876427262</c:v>
                </c:pt>
                <c:pt idx="45">
                  <c:v>7.0383049783355</c:v>
                </c:pt>
                <c:pt idx="46">
                  <c:v>7.03834884250027</c:v>
                </c:pt>
                <c:pt idx="47">
                  <c:v>7.03838306991325</c:v>
                </c:pt>
                <c:pt idx="48">
                  <c:v>7.03840977769117</c:v>
                </c:pt>
                <c:pt idx="49">
                  <c:v>7.03843061785002</c:v>
                </c:pt>
                <c:pt idx="50">
                  <c:v>7.03844687947611</c:v>
                </c:pt>
                <c:pt idx="51">
                  <c:v>7.03845956845474</c:v>
                </c:pt>
                <c:pt idx="52">
                  <c:v>7.03846946968508</c:v>
                </c:pt>
                <c:pt idx="53">
                  <c:v>7.03847719562826</c:v>
                </c:pt>
                <c:pt idx="54">
                  <c:v>7.03848322419031</c:v>
                </c:pt>
                <c:pt idx="55">
                  <c:v>7.03848792828297</c:v>
                </c:pt>
                <c:pt idx="56">
                  <c:v>7.0384915988903</c:v>
                </c:pt>
                <c:pt idx="57">
                  <c:v>7.03849446306782</c:v>
                </c:pt>
                <c:pt idx="58">
                  <c:v>7.03849669798734</c:v>
                </c:pt>
                <c:pt idx="59">
                  <c:v>7.03849844189632</c:v>
                </c:pt>
                <c:pt idx="60">
                  <c:v>7.03849980266941</c:v>
                </c:pt>
                <c:pt idx="61">
                  <c:v>7.03850086448131</c:v>
                </c:pt>
                <c:pt idx="62">
                  <c:v>7.03850169301361</c:v>
                </c:pt>
                <c:pt idx="63">
                  <c:v>7.03850233951773</c:v>
                </c:pt>
                <c:pt idx="64">
                  <c:v>7.03850284398516</c:v>
                </c:pt>
                <c:pt idx="65">
                  <c:v>7.0385032376213</c:v>
                </c:pt>
                <c:pt idx="66">
                  <c:v>7.03850354477573</c:v>
                </c:pt>
                <c:pt idx="67">
                  <c:v>7.03850378444845</c:v>
                </c:pt>
                <c:pt idx="68">
                  <c:v>7.03850397146516</c:v>
                </c:pt>
                <c:pt idx="69">
                  <c:v>7.03850411739437</c:v>
                </c:pt>
                <c:pt idx="70">
                  <c:v>7.03850423126298</c:v>
                </c:pt>
                <c:pt idx="71">
                  <c:v>7.0385043201147</c:v>
                </c:pt>
                <c:pt idx="72">
                  <c:v>7.03850438944573</c:v>
                </c:pt>
                <c:pt idx="73">
                  <c:v>7.03850444354476</c:v>
                </c:pt>
                <c:pt idx="74">
                  <c:v>7.03850448575825</c:v>
                </c:pt>
                <c:pt idx="75">
                  <c:v>7.03850451869745</c:v>
                </c:pt>
                <c:pt idx="76">
                  <c:v>7.03850454439992</c:v>
                </c:pt>
                <c:pt idx="77">
                  <c:v>7.03850456445557</c:v>
                </c:pt>
                <c:pt idx="78">
                  <c:v>7.038504580105</c:v>
                </c:pt>
                <c:pt idx="79">
                  <c:v>7.03850459231625</c:v>
                </c:pt>
                <c:pt idx="80">
                  <c:v>7.0385046356861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0.873043339377184</c:v>
                </c:pt>
                <c:pt idx="2">
                  <c:v>1.74608667875437</c:v>
                </c:pt>
                <c:pt idx="3">
                  <c:v>2.61913001813155</c:v>
                </c:pt>
                <c:pt idx="4">
                  <c:v>3.49217335750874</c:v>
                </c:pt>
                <c:pt idx="5">
                  <c:v>4.36521669688592</c:v>
                </c:pt>
                <c:pt idx="6">
                  <c:v>5.2382600362631</c:v>
                </c:pt>
                <c:pt idx="7">
                  <c:v>6.11130337564029</c:v>
                </c:pt>
                <c:pt idx="8">
                  <c:v>6.98434671501747</c:v>
                </c:pt>
                <c:pt idx="9">
                  <c:v>7.85739005439466</c:v>
                </c:pt>
                <c:pt idx="10">
                  <c:v>8.73043339377184</c:v>
                </c:pt>
                <c:pt idx="11">
                  <c:v>9.60347673314903</c:v>
                </c:pt>
                <c:pt idx="12">
                  <c:v>10.4765200725262</c:v>
                </c:pt>
                <c:pt idx="13">
                  <c:v>11.3495634119034</c:v>
                </c:pt>
                <c:pt idx="14">
                  <c:v>12.2226067512806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7.03850463568658</c:v>
                </c:pt>
                <c:pt idx="1">
                  <c:v>7.03850463568658</c:v>
                </c:pt>
                <c:pt idx="2">
                  <c:v>7.03850463568658</c:v>
                </c:pt>
                <c:pt idx="3">
                  <c:v>7.03850463568658</c:v>
                </c:pt>
                <c:pt idx="4">
                  <c:v>7.03850463568658</c:v>
                </c:pt>
                <c:pt idx="5">
                  <c:v>7.03850463568658</c:v>
                </c:pt>
                <c:pt idx="6">
                  <c:v>7.03850463568658</c:v>
                </c:pt>
                <c:pt idx="7">
                  <c:v>7.03850463568658</c:v>
                </c:pt>
                <c:pt idx="8">
                  <c:v>7.03850463568658</c:v>
                </c:pt>
                <c:pt idx="9">
                  <c:v>7.03850463568658</c:v>
                </c:pt>
                <c:pt idx="10">
                  <c:v>7.03850463568658</c:v>
                </c:pt>
                <c:pt idx="11">
                  <c:v>7.03850463568658</c:v>
                </c:pt>
                <c:pt idx="12">
                  <c:v>7.03850463568658</c:v>
                </c:pt>
                <c:pt idx="13">
                  <c:v>7.03850463568658</c:v>
                </c:pt>
                <c:pt idx="14">
                  <c:v>7.03850463568658</c:v>
                </c:pt>
                <c:pt idx="15">
                  <c:v>7.03850463568658</c:v>
                </c:pt>
                <c:pt idx="16">
                  <c:v>7.03850463568658</c:v>
                </c:pt>
                <c:pt idx="17">
                  <c:v>7.03850463568658</c:v>
                </c:pt>
                <c:pt idx="18">
                  <c:v>7.03850463568658</c:v>
                </c:pt>
                <c:pt idx="19">
                  <c:v>7.03850463568658</c:v>
                </c:pt>
                <c:pt idx="20">
                  <c:v>7.03850463568658</c:v>
                </c:pt>
                <c:pt idx="21">
                  <c:v>7.03850463568658</c:v>
                </c:pt>
                <c:pt idx="22">
                  <c:v>7.03850463568658</c:v>
                </c:pt>
                <c:pt idx="23">
                  <c:v>7.03850463568658</c:v>
                </c:pt>
                <c:pt idx="24">
                  <c:v>7.03850463568658</c:v>
                </c:pt>
                <c:pt idx="25">
                  <c:v>7.03850463568658</c:v>
                </c:pt>
                <c:pt idx="26">
                  <c:v>7.03850463568658</c:v>
                </c:pt>
                <c:pt idx="27">
                  <c:v>7.03850463568658</c:v>
                </c:pt>
                <c:pt idx="28">
                  <c:v>7.03850463568658</c:v>
                </c:pt>
                <c:pt idx="29">
                  <c:v>7.03850463568658</c:v>
                </c:pt>
                <c:pt idx="30">
                  <c:v>7.03850463568658</c:v>
                </c:pt>
                <c:pt idx="31">
                  <c:v>7.03850463568658</c:v>
                </c:pt>
                <c:pt idx="32">
                  <c:v>7.03850463568658</c:v>
                </c:pt>
                <c:pt idx="33">
                  <c:v>7.03850463568658</c:v>
                </c:pt>
                <c:pt idx="34">
                  <c:v>7.03850463568658</c:v>
                </c:pt>
                <c:pt idx="35">
                  <c:v>7.03850463568658</c:v>
                </c:pt>
                <c:pt idx="36">
                  <c:v>7.03850463568658</c:v>
                </c:pt>
                <c:pt idx="37">
                  <c:v>7.03850463568658</c:v>
                </c:pt>
                <c:pt idx="38">
                  <c:v>7.03850463568658</c:v>
                </c:pt>
                <c:pt idx="39">
                  <c:v>7.03850463568658</c:v>
                </c:pt>
                <c:pt idx="40">
                  <c:v>7.03850463568658</c:v>
                </c:pt>
                <c:pt idx="41">
                  <c:v>7.03850463568658</c:v>
                </c:pt>
                <c:pt idx="42">
                  <c:v>7.03850463568658</c:v>
                </c:pt>
                <c:pt idx="43">
                  <c:v>7.03850463568658</c:v>
                </c:pt>
                <c:pt idx="44">
                  <c:v>7.03850463568658</c:v>
                </c:pt>
                <c:pt idx="45">
                  <c:v>7.03850463568658</c:v>
                </c:pt>
                <c:pt idx="46">
                  <c:v>7.03850463568658</c:v>
                </c:pt>
                <c:pt idx="47">
                  <c:v>7.03850463568658</c:v>
                </c:pt>
                <c:pt idx="48">
                  <c:v>7.03850463568658</c:v>
                </c:pt>
                <c:pt idx="49">
                  <c:v>7.03850463568658</c:v>
                </c:pt>
                <c:pt idx="50">
                  <c:v>7.03850463568658</c:v>
                </c:pt>
                <c:pt idx="51">
                  <c:v>7.03850463568658</c:v>
                </c:pt>
                <c:pt idx="52">
                  <c:v>7.03850463568658</c:v>
                </c:pt>
                <c:pt idx="53">
                  <c:v>7.03850463568658</c:v>
                </c:pt>
                <c:pt idx="54">
                  <c:v>7.03850463568658</c:v>
                </c:pt>
                <c:pt idx="55">
                  <c:v>7.03850463568658</c:v>
                </c:pt>
                <c:pt idx="56">
                  <c:v>7.03850463568658</c:v>
                </c:pt>
                <c:pt idx="57">
                  <c:v>7.03850463568658</c:v>
                </c:pt>
                <c:pt idx="58">
                  <c:v>7.03850463568658</c:v>
                </c:pt>
                <c:pt idx="59">
                  <c:v>7.03850463568658</c:v>
                </c:pt>
                <c:pt idx="60">
                  <c:v>7.03850463568658</c:v>
                </c:pt>
                <c:pt idx="61">
                  <c:v>7.03850463568658</c:v>
                </c:pt>
                <c:pt idx="62">
                  <c:v>7.03850463568658</c:v>
                </c:pt>
                <c:pt idx="63">
                  <c:v>7.03850463568658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32.2481339389531</c:v>
                </c:pt>
                <c:pt idx="1">
                  <c:v>32.2481339389531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32.2481339389531</c:v>
                </c:pt>
                <c:pt idx="1">
                  <c:v>32.2481339389531</c:v>
                </c:pt>
                <c:pt idx="2">
                  <c:v>32.2481339389531</c:v>
                </c:pt>
                <c:pt idx="3">
                  <c:v>32.2481339389531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84962504"/>
        <c:axId val="76271918"/>
      </c:scatterChart>
      <c:valAx>
        <c:axId val="84962504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76271918"/>
        <c:crossesAt val="0"/>
      </c:valAx>
      <c:valAx>
        <c:axId val="76271918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84962504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4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E5" activeCellId="0" pane="topLeft" sqref="E5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7.03850463568658</v>
      </c>
      <c r="D3" s="4"/>
    </row>
    <row collapsed="false" customFormat="false" customHeight="false" hidden="false" ht="12.75" outlineLevel="0" r="4">
      <c r="A4" s="0" t="s">
        <v>1</v>
      </c>
      <c r="B4" s="5" t="n">
        <v>0.218260834844296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32.2481339389531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SUM(F13:F19)</f>
        <v>0.00303255118546756</v>
      </c>
      <c r="B10" s="0" t="n">
        <f aca="false">E159/D159</f>
        <v>1.00464479761191</v>
      </c>
    </row>
    <row collapsed="false" customFormat="false" customHeight="false" hidden="false" ht="12.75" outlineLevel="0" r="12">
      <c r="B12" s="0" t="s">
        <v>6</v>
      </c>
      <c r="C12" s="0" t="s">
        <v>7</v>
      </c>
      <c r="D12" s="0" t="s">
        <v>8</v>
      </c>
      <c r="E12" s="0" t="s">
        <v>9</v>
      </c>
      <c r="F12" s="0" t="s">
        <v>10</v>
      </c>
      <c r="I12" s="0" t="s">
        <v>11</v>
      </c>
      <c r="J12" s="0" t="s">
        <v>12</v>
      </c>
      <c r="K12" s="0" t="s">
        <v>13</v>
      </c>
    </row>
    <row collapsed="false" customFormat="false" customHeight="false" hidden="false" ht="12.75" outlineLevel="0" r="13">
      <c r="B13" s="8" t="n">
        <v>0</v>
      </c>
      <c r="D13" s="9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</v>
      </c>
      <c r="D14" s="9" t="n">
        <v>0.2505</v>
      </c>
      <c r="E14" s="0" t="n">
        <f aca="false">ETR*TANH(alph*B14/ETR)</f>
        <v>0.218190902454972</v>
      </c>
      <c r="F14" s="0" t="n">
        <f aca="false">(E14-D14)^2</f>
        <v>0.00104387778417415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7.03850463568658</v>
      </c>
      <c r="M14" s="0" t="n">
        <f aca="false">IkW</f>
        <v>32.2481339389531</v>
      </c>
      <c r="N14" s="0" t="n">
        <v>0</v>
      </c>
    </row>
    <row collapsed="false" customFormat="false" customHeight="false" hidden="false" ht="12.75" outlineLevel="0" r="15">
      <c r="B15" s="8" t="n">
        <v>21</v>
      </c>
      <c r="D15" s="9" t="n">
        <v>4.0425</v>
      </c>
      <c r="E15" s="0" t="n">
        <f aca="false">ETR*TANH(alph*B15/ETR)</f>
        <v>4.02938596322173</v>
      </c>
      <c r="F15" s="0" t="n">
        <f aca="false">(E15-D15)^2</f>
        <v>0.000171977960621796</v>
      </c>
      <c r="I15" s="0" t="n">
        <f aca="false">4+I14</f>
        <v>4</v>
      </c>
      <c r="J15" s="0" t="n">
        <f aca="false">ETR*TANHYP(alph*I15/ETR)</f>
        <v>0.868593329156662</v>
      </c>
      <c r="K15" s="0" t="n">
        <f aca="false">alph*I15</f>
        <v>0.873043339377184</v>
      </c>
      <c r="L15" s="0" t="n">
        <f aca="false">ETR</f>
        <v>7.03850463568658</v>
      </c>
      <c r="M15" s="0" t="n">
        <f aca="false">IkW</f>
        <v>32.2481339389531</v>
      </c>
      <c r="N15" s="0" t="n">
        <v>2.8</v>
      </c>
    </row>
    <row collapsed="false" customFormat="false" customHeight="false" hidden="false" ht="12.75" outlineLevel="0" r="16">
      <c r="B16" s="8" t="n">
        <v>56</v>
      </c>
      <c r="D16" s="9" t="n">
        <v>6.58</v>
      </c>
      <c r="E16" s="0" t="n">
        <f aca="false">ETR*TANH(alph*B16/ETR)</f>
        <v>6.6149515763708</v>
      </c>
      <c r="F16" s="0" t="n">
        <f aca="false">(E16-D16)^2</f>
        <v>0.00122161269080389</v>
      </c>
      <c r="I16" s="0" t="n">
        <f aca="false">4+I15</f>
        <v>8</v>
      </c>
      <c r="J16" s="0" t="n">
        <f aca="false">ETR*TANHYP(alph*I16/ETR)</f>
        <v>1.71112784492314</v>
      </c>
      <c r="K16" s="0" t="n">
        <f aca="false">alph*I16</f>
        <v>1.74608667875437</v>
      </c>
      <c r="L16" s="0" t="n">
        <f aca="false">ETR</f>
        <v>7.03850463568658</v>
      </c>
      <c r="M16" s="0" t="n">
        <f aca="false">IkW</f>
        <v>32.2481339389531</v>
      </c>
      <c r="N16" s="0" t="n">
        <v>6</v>
      </c>
    </row>
    <row collapsed="false" customFormat="false" customHeight="false" hidden="false" ht="12.75" outlineLevel="0" r="17">
      <c r="B17" s="8" t="n">
        <v>111</v>
      </c>
      <c r="D17" s="9" t="n">
        <v>7.0485</v>
      </c>
      <c r="E17" s="0" t="n">
        <f aca="false">ETR*TANH(alph*B17/ETR)</f>
        <v>7.02410568201675</v>
      </c>
      <c r="F17" s="0" t="n">
        <f aca="false">(E17-D17)^2</f>
        <v>0.000595082749867718</v>
      </c>
      <c r="I17" s="0" t="n">
        <f aca="false">4+I16</f>
        <v>12</v>
      </c>
      <c r="J17" s="0" t="n">
        <f aca="false">ETR*TANHYP(alph*I17/ETR)</f>
        <v>2.5045808268129</v>
      </c>
      <c r="K17" s="0" t="n">
        <f aca="false">alph*I17</f>
        <v>2.61913001813155</v>
      </c>
      <c r="L17" s="0" t="n">
        <f aca="false">ETR</f>
        <v>7.03850463568658</v>
      </c>
      <c r="M17" s="0" t="n">
        <f aca="false">IkW</f>
        <v>32.2481339389531</v>
      </c>
      <c r="N17" s="0" t="n">
        <v>100</v>
      </c>
    </row>
    <row collapsed="false" customFormat="false" customHeight="false" hidden="false" ht="12.75" outlineLevel="0" r="18">
      <c r="B18" s="10"/>
      <c r="D18" s="9"/>
      <c r="I18" s="0" t="n">
        <f aca="false">4+I17</f>
        <v>16</v>
      </c>
      <c r="J18" s="0" t="n">
        <f aca="false">ETR*TANHYP(alph*I18/ETR)</f>
        <v>3.23127974247697</v>
      </c>
      <c r="K18" s="0" t="n">
        <f aca="false">alph*I18</f>
        <v>3.49217335750874</v>
      </c>
      <c r="L18" s="0" t="n">
        <f aca="false">ETR</f>
        <v>7.03850463568658</v>
      </c>
    </row>
    <row collapsed="false" customFormat="false" customHeight="false" hidden="false" ht="12.75" outlineLevel="0" r="19">
      <c r="B19" s="10"/>
      <c r="I19" s="0" t="n">
        <f aca="false">4+I18</f>
        <v>20</v>
      </c>
      <c r="J19" s="0" t="n">
        <f aca="false">ETR*TANHYP(alph*I19/ETR)</f>
        <v>3.88005273247702</v>
      </c>
      <c r="K19" s="0" t="n">
        <f aca="false">alph*I19</f>
        <v>4.36521669688592</v>
      </c>
      <c r="L19" s="0" t="n">
        <f aca="false">ETR</f>
        <v>7.03850463568658</v>
      </c>
    </row>
    <row collapsed="false" customFormat="false" customHeight="false" hidden="false" ht="12.75" outlineLevel="0" r="20">
      <c r="B20" s="10"/>
      <c r="I20" s="0" t="n">
        <f aca="false">4+I19</f>
        <v>24</v>
      </c>
      <c r="J20" s="0" t="n">
        <f aca="false">ETR*TANHYP(alph*I20/ETR)</f>
        <v>4.44617758401454</v>
      </c>
      <c r="K20" s="0" t="n">
        <f aca="false">alph*I20</f>
        <v>5.2382600362631</v>
      </c>
      <c r="L20" s="0" t="n">
        <f aca="false">ETR</f>
        <v>7.03850463568658</v>
      </c>
    </row>
    <row collapsed="false" customFormat="false" customHeight="false" hidden="false" ht="12.75" outlineLevel="0" r="21">
      <c r="B21" s="10"/>
      <c r="I21" s="0" t="n">
        <f aca="false">4+I20</f>
        <v>28</v>
      </c>
      <c r="J21" s="0" t="n">
        <f aca="false">ETR*TANHYP(alph*I21/ETR)</f>
        <v>4.9304212383576</v>
      </c>
      <c r="K21" s="0" t="n">
        <f aca="false">alph*I21</f>
        <v>6.11130337564029</v>
      </c>
      <c r="L21" s="0" t="n">
        <f aca="false">ETR</f>
        <v>7.03850463568658</v>
      </c>
    </row>
    <row collapsed="false" customFormat="false" customHeight="false" hidden="false" ht="12.75" outlineLevel="0" r="22">
      <c r="B22" s="10"/>
      <c r="I22" s="0" t="n">
        <f aca="false">4+I21</f>
        <v>32</v>
      </c>
      <c r="J22" s="0" t="n">
        <f aca="false">ETR*TANHYP(alph*I22/ETR)</f>
        <v>5.33760544096602</v>
      </c>
      <c r="K22" s="0" t="n">
        <f aca="false">alph*I22</f>
        <v>6.98434671501747</v>
      </c>
      <c r="L22" s="0" t="n">
        <f aca="false">ETR</f>
        <v>7.03850463568658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5.6750995774727</v>
      </c>
      <c r="K23" s="0" t="n">
        <f aca="false">alph*I23</f>
        <v>7.85739005439466</v>
      </c>
      <c r="L23" s="0" t="n">
        <f aca="false">ETR</f>
        <v>7.03850463568658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5.95150941186743</v>
      </c>
      <c r="K24" s="0" t="n">
        <f aca="false">alph*I24</f>
        <v>8.73043339377184</v>
      </c>
      <c r="L24" s="0" t="n">
        <f aca="false">ETR</f>
        <v>7.03850463568658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6.17568438154269</v>
      </c>
      <c r="K25" s="0" t="n">
        <f aca="false">alph*I25</f>
        <v>9.60347673314903</v>
      </c>
      <c r="L25" s="0" t="n">
        <f aca="false">ETR</f>
        <v>7.03850463568658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6.35605581934106</v>
      </c>
      <c r="K26" s="0" t="n">
        <f aca="false">alph*I26</f>
        <v>10.4765200725262</v>
      </c>
      <c r="L26" s="0" t="n">
        <f aca="false">ETR</f>
        <v>7.03850463568658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6.50025672475362</v>
      </c>
      <c r="K27" s="0" t="n">
        <f aca="false">alph*I27</f>
        <v>11.3495634119034</v>
      </c>
      <c r="L27" s="0" t="n">
        <f aca="false">ETR</f>
        <v>7.03850463568658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6.6149515763708</v>
      </c>
      <c r="K28" s="0" t="n">
        <f aca="false">alph*I28</f>
        <v>12.2226067512806</v>
      </c>
      <c r="L28" s="0" t="n">
        <f aca="false">ETR</f>
        <v>7.03850463568658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6.70580677427104</v>
      </c>
      <c r="K29" s="0" t="n">
        <f aca="false">alph*I29</f>
        <v>13.0956500906578</v>
      </c>
      <c r="L29" s="0" t="n">
        <f aca="false">ETR</f>
        <v>7.03850463568658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6.77754537060286</v>
      </c>
      <c r="K30" s="0" t="n">
        <f aca="false">alph*I30</f>
        <v>13.9686934300349</v>
      </c>
      <c r="L30" s="0" t="n">
        <f aca="false">ETR</f>
        <v>7.03850463568658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6.83404531063673</v>
      </c>
      <c r="K31" s="0" t="n">
        <f aca="false">alph*I31</f>
        <v>14.8417367694121</v>
      </c>
      <c r="L31" s="0" t="n">
        <f aca="false">ETR</f>
        <v>7.03850463568658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6.87845423310312</v>
      </c>
      <c r="K32" s="0" t="n">
        <f aca="false">alph*I32</f>
        <v>15.7147801087893</v>
      </c>
      <c r="L32" s="0" t="n">
        <f aca="false">ETR</f>
        <v>7.03850463568658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6.91330451270668</v>
      </c>
      <c r="K33" s="0" t="n">
        <f aca="false">alph*I33</f>
        <v>16.5878234481665</v>
      </c>
      <c r="L33" s="0" t="n">
        <f aca="false">ETR</f>
        <v>7.03850463568658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6.9406196690945</v>
      </c>
      <c r="K34" s="0" t="n">
        <f aca="false">alph*I34</f>
        <v>17.4608667875437</v>
      </c>
      <c r="L34" s="0" t="n">
        <f aca="false">ETR</f>
        <v>7.03850463568658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6.96200809910983</v>
      </c>
      <c r="K35" s="0" t="n">
        <f aca="false">alph*I35</f>
        <v>18.3339101269209</v>
      </c>
      <c r="L35" s="0" t="n">
        <f aca="false">ETR</f>
        <v>7.03850463568658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6.97874301323375</v>
      </c>
      <c r="K36" s="0" t="n">
        <f aca="false">alph*I36</f>
        <v>19.206953466298</v>
      </c>
      <c r="L36" s="0" t="n">
        <f aca="false">ETR</f>
        <v>7.03850463568658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6.99182908657045</v>
      </c>
      <c r="K37" s="0" t="n">
        <f aca="false">alph*I37</f>
        <v>20.0799968056752</v>
      </c>
      <c r="L37" s="0" t="n">
        <f aca="false">ETR</f>
        <v>7.03850463568658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7.00205713768288</v>
      </c>
      <c r="K38" s="0" t="n">
        <f aca="false">alph*I38</f>
        <v>20.9530401450524</v>
      </c>
      <c r="L38" s="0" t="n">
        <f aca="false">ETR</f>
        <v>7.03850463568658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7.01004845336451</v>
      </c>
      <c r="K39" s="0" t="n">
        <f aca="false">alph*I39</f>
        <v>21.8260834844296</v>
      </c>
      <c r="L39" s="0" t="n">
        <f aca="false">ETR</f>
        <v>7.03850463568658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7.016290400993</v>
      </c>
      <c r="K40" s="0" t="n">
        <f aca="false">alph*I40</f>
        <v>22.6991268238068</v>
      </c>
      <c r="L40" s="0" t="n">
        <f aca="false">ETR</f>
        <v>7.03850463568658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7.02116484893301</v>
      </c>
      <c r="K41" s="0" t="n">
        <f aca="false">alph*I41</f>
        <v>23.572170163184</v>
      </c>
      <c r="L41" s="0" t="n">
        <f aca="false">ETR</f>
        <v>7.03850463568658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7.02497073145121</v>
      </c>
      <c r="K42" s="0" t="n">
        <f aca="false">alph*I42</f>
        <v>24.4452135025612</v>
      </c>
      <c r="L42" s="0" t="n">
        <f aca="false">ETR</f>
        <v>7.03850463568658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7.02794189438152</v>
      </c>
      <c r="K43" s="0" t="n">
        <f aca="false">alph*I43</f>
        <v>25.3182568419383</v>
      </c>
      <c r="L43" s="0" t="n">
        <f aca="false">ETR</f>
        <v>7.03850463568658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7.03026116599636</v>
      </c>
      <c r="K44" s="0" t="n">
        <f aca="false">alph*I44</f>
        <v>26.1913001813155</v>
      </c>
      <c r="L44" s="0" t="n">
        <f aca="false">ETR</f>
        <v>7.03850463568658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7.03207142573604</v>
      </c>
      <c r="K45" s="0" t="n">
        <f aca="false">alph*I45</f>
        <v>27.0643435206927</v>
      </c>
      <c r="L45" s="0" t="n">
        <f aca="false">ETR</f>
        <v>7.03850463568658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7.03348429565572</v>
      </c>
      <c r="K46" s="0" t="n">
        <f aca="false">alph*I46</f>
        <v>27.9373868600699</v>
      </c>
      <c r="L46" s="0" t="n">
        <f aca="false">ETR</f>
        <v>7.03850463568658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7.03458695564575</v>
      </c>
      <c r="K47" s="0" t="n">
        <f aca="false">alph*I47</f>
        <v>28.8104301994471</v>
      </c>
      <c r="L47" s="0" t="n">
        <f aca="false">ETR</f>
        <v>7.03850463568658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7.0354474816569</v>
      </c>
      <c r="K48" s="0" t="n">
        <f aca="false">alph*I48</f>
        <v>29.6834735388243</v>
      </c>
      <c r="L48" s="0" t="n">
        <f aca="false">ETR</f>
        <v>7.03850463568658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7.03611902350374</v>
      </c>
      <c r="K49" s="0" t="n">
        <f aca="false">alph*I49</f>
        <v>30.5565168782014</v>
      </c>
      <c r="L49" s="0" t="n">
        <f aca="false">ETR</f>
        <v>7.03850463568658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7.03664307235611</v>
      </c>
      <c r="K50" s="0" t="n">
        <f aca="false">alph*I50</f>
        <v>31.4295602175786</v>
      </c>
      <c r="L50" s="0" t="n">
        <f aca="false">ETR</f>
        <v>7.03850463568658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7.0370520149654</v>
      </c>
      <c r="K51" s="0" t="n">
        <f aca="false">alph*I51</f>
        <v>32.3026035569558</v>
      </c>
      <c r="L51" s="0" t="n">
        <f aca="false">ETR</f>
        <v>7.03850463568658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7.03737112953222</v>
      </c>
      <c r="K52" s="0" t="n">
        <f aca="false">alph*I52</f>
        <v>33.175646896333</v>
      </c>
      <c r="L52" s="0" t="n">
        <f aca="false">ETR</f>
        <v>7.03850463568658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7.03762014479084</v>
      </c>
      <c r="K53" s="0" t="n">
        <f aca="false">alph*I53</f>
        <v>34.0486902357102</v>
      </c>
      <c r="L53" s="0" t="n">
        <f aca="false">ETR</f>
        <v>7.03850463568658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7.03781445760401</v>
      </c>
      <c r="K54" s="0" t="n">
        <f aca="false">alph*I54</f>
        <v>34.9217335750874</v>
      </c>
      <c r="L54" s="0" t="n">
        <f aca="false">ETR</f>
        <v>7.03850463568658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7.03796608368638</v>
      </c>
      <c r="K55" s="0" t="n">
        <f aca="false">alph*I55</f>
        <v>35.7947769144645</v>
      </c>
      <c r="L55" s="0" t="n">
        <f aca="false">ETR</f>
        <v>7.03850463568658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7.03808439984037</v>
      </c>
      <c r="K56" s="0" t="n">
        <f aca="false">alph*I56</f>
        <v>36.6678202538417</v>
      </c>
      <c r="L56" s="0" t="n">
        <f aca="false">ETR</f>
        <v>7.03850463568658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7.03817672335821</v>
      </c>
      <c r="K57" s="0" t="n">
        <f aca="false">alph*I57</f>
        <v>37.5408635932189</v>
      </c>
      <c r="L57" s="0" t="n">
        <f aca="false">ETR</f>
        <v>7.03850463568658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7.03824876427262</v>
      </c>
      <c r="K58" s="0" t="n">
        <f aca="false">alph*I58</f>
        <v>38.4139069325961</v>
      </c>
      <c r="L58" s="0" t="n">
        <f aca="false">ETR</f>
        <v>7.03850463568658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7.0383049783355</v>
      </c>
      <c r="K59" s="0" t="n">
        <f aca="false">alph*I59</f>
        <v>39.2869502719733</v>
      </c>
      <c r="L59" s="0" t="n">
        <f aca="false">ETR</f>
        <v>7.03850463568658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7.03834884250027</v>
      </c>
      <c r="K60" s="0" t="n">
        <f aca="false">alph*I60</f>
        <v>40.1599936113505</v>
      </c>
      <c r="L60" s="0" t="n">
        <f aca="false">ETR</f>
        <v>7.03850463568658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7.03838306991325</v>
      </c>
      <c r="K61" s="0" t="n">
        <f aca="false">alph*I61</f>
        <v>41.0330369507277</v>
      </c>
      <c r="L61" s="0" t="n">
        <f aca="false">ETR</f>
        <v>7.03850463568658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7.03840977769117</v>
      </c>
      <c r="K62" s="0" t="n">
        <f aca="false">alph*I62</f>
        <v>41.9060802901048</v>
      </c>
      <c r="L62" s="0" t="n">
        <f aca="false">ETR</f>
        <v>7.03850463568658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7.03843061785002</v>
      </c>
      <c r="K63" s="0" t="n">
        <f aca="false">alph*I63</f>
        <v>42.779123629482</v>
      </c>
      <c r="L63" s="0" t="n">
        <f aca="false">ETR</f>
        <v>7.03850463568658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7.03844687947611</v>
      </c>
      <c r="K64" s="0" t="n">
        <f aca="false">alph*I64</f>
        <v>43.6521669688592</v>
      </c>
      <c r="L64" s="0" t="n">
        <f aca="false">ETR</f>
        <v>7.03850463568658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7.03845956845474</v>
      </c>
      <c r="K65" s="0" t="n">
        <f aca="false">alph*I65</f>
        <v>44.5252103082364</v>
      </c>
      <c r="L65" s="0" t="n">
        <f aca="false">ETR</f>
        <v>7.03850463568658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7.03846946968508</v>
      </c>
      <c r="K66" s="0" t="n">
        <f aca="false">alph*I66</f>
        <v>45.3982536476136</v>
      </c>
      <c r="L66" s="0" t="n">
        <f aca="false">ETR</f>
        <v>7.03850463568658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7.03847719562826</v>
      </c>
      <c r="K67" s="0" t="n">
        <f aca="false">alph*I67</f>
        <v>46.2712969869908</v>
      </c>
      <c r="L67" s="0" t="n">
        <f aca="false">ETR</f>
        <v>7.03850463568658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7.03848322419031</v>
      </c>
      <c r="K68" s="0" t="n">
        <f aca="false">alph*I68</f>
        <v>47.1443403263679</v>
      </c>
      <c r="L68" s="0" t="n">
        <f aca="false">ETR</f>
        <v>7.03850463568658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7.03848792828297</v>
      </c>
      <c r="K69" s="0" t="n">
        <f aca="false">alph*I69</f>
        <v>48.0173836657451</v>
      </c>
      <c r="L69" s="0" t="n">
        <f aca="false">ETR</f>
        <v>7.03850463568658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7.0384915988903</v>
      </c>
      <c r="K70" s="0" t="n">
        <f aca="false">alph*I70</f>
        <v>48.8904270051223</v>
      </c>
      <c r="L70" s="0" t="n">
        <f aca="false">ETR</f>
        <v>7.03850463568658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7.03849446306782</v>
      </c>
      <c r="K71" s="0" t="n">
        <f aca="false">alph*I71</f>
        <v>49.7634703444995</v>
      </c>
      <c r="L71" s="0" t="n">
        <f aca="false">ETR</f>
        <v>7.03850463568658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7.03849669798734</v>
      </c>
      <c r="K72" s="0" t="n">
        <f aca="false">alph*I72</f>
        <v>50.6365136838767</v>
      </c>
      <c r="L72" s="0" t="n">
        <f aca="false">ETR</f>
        <v>7.03850463568658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7.03849844189632</v>
      </c>
      <c r="K73" s="0" t="n">
        <f aca="false">alph*I73</f>
        <v>51.5095570232539</v>
      </c>
      <c r="L73" s="0" t="n">
        <f aca="false">ETR</f>
        <v>7.03850463568658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7.03849980266941</v>
      </c>
      <c r="K74" s="0" t="n">
        <f aca="false">alph*I74</f>
        <v>52.3826003626311</v>
      </c>
      <c r="L74" s="0" t="n">
        <f aca="false">ETR</f>
        <v>7.03850463568658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7.03850086448131</v>
      </c>
      <c r="K75" s="0" t="n">
        <f aca="false">alph*I75</f>
        <v>53.2556437020082</v>
      </c>
      <c r="L75" s="0" t="n">
        <f aca="false">ETR</f>
        <v>7.03850463568658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7.03850169301361</v>
      </c>
      <c r="K76" s="0" t="n">
        <f aca="false">alph*I76</f>
        <v>54.1286870413854</v>
      </c>
      <c r="L76" s="0" t="n">
        <f aca="false">ETR</f>
        <v>7.03850463568658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7.03850233951773</v>
      </c>
      <c r="K77" s="0" t="n">
        <f aca="false">alph*I77</f>
        <v>55.0017303807626</v>
      </c>
      <c r="L77" s="0" t="n">
        <f aca="false">ETR</f>
        <v>7.03850463568658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7.03850284398516</v>
      </c>
      <c r="K78" s="0" t="n">
        <f aca="false">alph*I78</f>
        <v>55.8747737201398</v>
      </c>
      <c r="L78" s="0" t="n">
        <f aca="false">ETR</f>
        <v>7.03850463568658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7.0385032376213</v>
      </c>
      <c r="K79" s="0" t="n">
        <f aca="false">alph*I79</f>
        <v>56.747817059517</v>
      </c>
      <c r="L79" s="0" t="n">
        <f aca="false">ETR</f>
        <v>7.03850463568658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7.03850354477573</v>
      </c>
      <c r="K80" s="0" t="n">
        <f aca="false">alph*I80</f>
        <v>57.6208603988941</v>
      </c>
      <c r="L80" s="0" t="n">
        <f aca="false">ETR</f>
        <v>7.03850463568658</v>
      </c>
    </row>
    <row collapsed="false" customFormat="false" customHeight="false" hidden="false" ht="12.75" outlineLevel="0" r="81">
      <c r="C81" s="0" t="s">
        <v>14</v>
      </c>
      <c r="D81" s="9" t="n">
        <f aca="false">AVERAGE(D13:D17)</f>
        <v>3.5843</v>
      </c>
      <c r="I81" s="0" t="n">
        <f aca="false">4+I80</f>
        <v>268</v>
      </c>
      <c r="J81" s="0" t="n">
        <f aca="false">ETR*TANHYP(alph*I81/ETR)</f>
        <v>7.03850378444845</v>
      </c>
      <c r="K81" s="0" t="n">
        <f aca="false">alph*I81</f>
        <v>58.4939037382713</v>
      </c>
      <c r="L81" s="0" t="n">
        <f aca="false">ETR</f>
        <v>7.03850463568658</v>
      </c>
    </row>
    <row collapsed="false" customFormat="false" customHeight="false" hidden="false" ht="12.75" outlineLevel="0" r="82">
      <c r="C82" s="0" t="s">
        <v>15</v>
      </c>
      <c r="D82" s="0" t="n">
        <f aca="false">(D13-$D$17)^2</f>
        <v>49.68135225</v>
      </c>
      <c r="E82" s="0" t="n">
        <f aca="false">(E13-$D$17)^2</f>
        <v>49.68135225</v>
      </c>
      <c r="I82" s="0" t="n">
        <f aca="false">4+I81</f>
        <v>272</v>
      </c>
      <c r="J82" s="0" t="n">
        <f aca="false">ETR*TANHYP(alph*I82/ETR)</f>
        <v>7.03850397146516</v>
      </c>
      <c r="K82" s="0" t="n">
        <f aca="false">alph*I82</f>
        <v>59.3669470776485</v>
      </c>
      <c r="L82" s="0" t="n">
        <f aca="false">ETR</f>
        <v>7.03850463568658</v>
      </c>
    </row>
    <row collapsed="false" customFormat="false" customHeight="false" hidden="false" ht="12.75" outlineLevel="0" r="83">
      <c r="D83" s="0" t="n">
        <f aca="false">(D14-$D$17)^2</f>
        <v>46.212804</v>
      </c>
      <c r="E83" s="0" t="n">
        <f aca="false">(E14-$D$17)^2</f>
        <v>46.6531223680064</v>
      </c>
      <c r="I83" s="0" t="n">
        <f aca="false">4+I82</f>
        <v>276</v>
      </c>
      <c r="J83" s="0" t="n">
        <f aca="false">ETR*TANHYP(alph*I83/ETR)</f>
        <v>7.03850411739437</v>
      </c>
      <c r="K83" s="0" t="n">
        <f aca="false">alph*I83</f>
        <v>60.2399904170257</v>
      </c>
      <c r="L83" s="0" t="n">
        <f aca="false">ETR</f>
        <v>7.03850463568658</v>
      </c>
    </row>
    <row collapsed="false" customFormat="false" customHeight="false" hidden="false" ht="12.75" outlineLevel="0" r="84">
      <c r="D84" s="0" t="n">
        <f aca="false">(D15-$D$17)^2</f>
        <v>9.036036</v>
      </c>
      <c r="E84" s="0" t="n">
        <f aca="false">(E15-$D$17)^2</f>
        <v>9.11504956707157</v>
      </c>
      <c r="I84" s="0" t="n">
        <f aca="false">4+I83</f>
        <v>280</v>
      </c>
      <c r="J84" s="0" t="n">
        <f aca="false">ETR*TANHYP(alph*I84/ETR)</f>
        <v>7.03850423126298</v>
      </c>
      <c r="K84" s="0" t="n">
        <f aca="false">alph*I84</f>
        <v>61.1130337564029</v>
      </c>
      <c r="L84" s="0" t="n">
        <f aca="false">ETR</f>
        <v>7.03850463568658</v>
      </c>
    </row>
    <row collapsed="false" customFormat="false" customHeight="false" hidden="false" ht="12.75" outlineLevel="0" r="85">
      <c r="D85" s="0" t="n">
        <f aca="false">(D16-$D$17)^2</f>
        <v>0.21949225</v>
      </c>
      <c r="E85" s="0" t="n">
        <f aca="false">(E16-$D$17)^2</f>
        <v>0.187964235631364</v>
      </c>
      <c r="I85" s="0" t="n">
        <f aca="false">4+I84</f>
        <v>284</v>
      </c>
      <c r="J85" s="0" t="n">
        <f aca="false">ETR*TANHYP(alph*I85/ETR)</f>
        <v>7.0385043201147</v>
      </c>
      <c r="K85" s="0" t="n">
        <f aca="false">alph*I85</f>
        <v>61.9860770957801</v>
      </c>
      <c r="L85" s="0" t="n">
        <f aca="false">ETR</f>
        <v>7.03850463568658</v>
      </c>
    </row>
    <row collapsed="false" customFormat="false" customHeight="false" hidden="false" ht="12.75" outlineLevel="0" r="86">
      <c r="D86" s="0" t="n">
        <f aca="false">(D17-$D$17)^2</f>
        <v>0</v>
      </c>
      <c r="E86" s="0" t="n">
        <f aca="false">(E17-$D$17)^2</f>
        <v>0.000595082749867718</v>
      </c>
      <c r="I86" s="0" t="n">
        <f aca="false">4+I85</f>
        <v>288</v>
      </c>
      <c r="J86" s="0" t="n">
        <f aca="false">ETR*TANHYP(alph*I86/ETR)</f>
        <v>7.03850438944573</v>
      </c>
      <c r="K86" s="0" t="n">
        <f aca="false">alph*I86</f>
        <v>62.8591204351573</v>
      </c>
      <c r="L86" s="0" t="n">
        <f aca="false">ETR</f>
        <v>7.03850463568658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7.03850444354476</v>
      </c>
      <c r="K87" s="0" t="n">
        <f aca="false">alph*I87</f>
        <v>63.7321637745344</v>
      </c>
      <c r="L87" s="0" t="n">
        <f aca="false">ETR</f>
        <v>7.03850463568658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7.03850448575825</v>
      </c>
      <c r="K88" s="0" t="n">
        <f aca="false">alph*I88</f>
        <v>64.6052071139116</v>
      </c>
      <c r="L88" s="0" t="n">
        <f aca="false">ETR</f>
        <v>7.03850463568658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7.03850451869745</v>
      </c>
      <c r="K89" s="0" t="n">
        <f aca="false">alph*I89</f>
        <v>65.4782504532888</v>
      </c>
      <c r="L89" s="0" t="n">
        <f aca="false">ETR</f>
        <v>7.03850463568658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7.03850454439992</v>
      </c>
      <c r="K90" s="0" t="n">
        <f aca="false">alph*I90</f>
        <v>66.351293792666</v>
      </c>
      <c r="L90" s="0" t="n">
        <f aca="false">ETR</f>
        <v>7.03850463568658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7.03850456445557</v>
      </c>
      <c r="K91" s="0" t="n">
        <f aca="false">alph*I91</f>
        <v>67.2243371320432</v>
      </c>
      <c r="L91" s="0" t="n">
        <f aca="false">ETR</f>
        <v>7.03850463568658</v>
      </c>
      <c r="P91" s="11" t="s">
        <v>16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7.038504580105</v>
      </c>
      <c r="K92" s="0" t="n">
        <f aca="false">alph*I92</f>
        <v>68.0973804714204</v>
      </c>
      <c r="L92" s="0" t="n">
        <f aca="false">ETR</f>
        <v>7.03850463568658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7.03850459231625</v>
      </c>
      <c r="K93" s="0" t="n">
        <f aca="false">alph*I93</f>
        <v>68.9704238107975</v>
      </c>
      <c r="L93" s="0" t="n">
        <f aca="false">ETR</f>
        <v>7.03850463568658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7.0385046356861</v>
      </c>
      <c r="K94" s="0" t="n">
        <f aca="false">alph*I94</f>
        <v>109.130417422148</v>
      </c>
      <c r="L94" s="0" t="n">
        <f aca="false">ETR</f>
        <v>7.03850463568658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2"/>
      <c r="C127" s="12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2"/>
      <c r="C128" s="12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2"/>
      <c r="C129" s="12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2"/>
      <c r="C130" s="12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2"/>
      <c r="C131" s="12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2"/>
      <c r="C132" s="12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2"/>
      <c r="C133" s="12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2"/>
      <c r="C134" s="12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2"/>
      <c r="C135" s="12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2"/>
      <c r="C136" s="12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2"/>
      <c r="C137" s="12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2"/>
      <c r="C138" s="12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2"/>
      <c r="C139" s="12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2"/>
      <c r="C140" s="12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2"/>
      <c r="C141" s="12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2"/>
      <c r="C142" s="12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2"/>
      <c r="C143" s="12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2"/>
      <c r="C144" s="12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3"/>
      <c r="B145" s="12"/>
      <c r="C145" s="12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2"/>
      <c r="C146" s="12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2"/>
      <c r="C147" s="12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2"/>
      <c r="C148" s="12"/>
      <c r="D148" s="12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2"/>
      <c r="C149" s="12"/>
      <c r="D149" s="12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2"/>
      <c r="C150" s="12"/>
      <c r="D150" s="12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2"/>
      <c r="C151" s="12"/>
      <c r="D151" s="12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2"/>
      <c r="C152" s="12"/>
      <c r="D152" s="12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2"/>
      <c r="C153" s="12"/>
      <c r="D153" s="12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2"/>
      <c r="C154" s="12"/>
      <c r="D154" s="12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2"/>
      <c r="C155" s="12"/>
      <c r="D155" s="12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2"/>
      <c r="C156" s="12"/>
      <c r="D156" s="12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2"/>
      <c r="C157" s="12"/>
      <c r="D157" s="12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2"/>
      <c r="C158" s="12"/>
      <c r="D158" s="12"/>
    </row>
    <row collapsed="false" customFormat="false" customHeight="false" hidden="false" ht="12.75" outlineLevel="0" r="159">
      <c r="B159" s="12"/>
      <c r="C159" s="0" t="s">
        <v>17</v>
      </c>
      <c r="D159" s="4" t="n">
        <f aca="false">SUM(D82:D86)</f>
        <v>105.1496845</v>
      </c>
      <c r="E159" s="4" t="n">
        <f aca="false">SUM(E82:E86)</f>
        <v>105.638083503459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2013-09-25T21:56:29.00Z</dcterms:modified>
  <cp:revision>0</cp:revision>
</cp:coreProperties>
</file>