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F13" i="1"/>
  <c r="E14" i="1"/>
  <c r="E83" i="1"/>
  <c r="E15" i="1"/>
  <c r="F15" i="1"/>
  <c r="E16" i="1"/>
  <c r="F16" i="1"/>
  <c r="E17" i="1"/>
  <c r="F17" i="1"/>
  <c r="E18" i="1"/>
  <c r="E87" i="1"/>
  <c r="E19" i="1"/>
  <c r="F19" i="1"/>
  <c r="E20" i="1"/>
  <c r="F20" i="1"/>
  <c r="E21" i="1"/>
  <c r="F21" i="1"/>
  <c r="E22" i="1"/>
  <c r="E23" i="1"/>
  <c r="F23" i="1"/>
  <c r="E85" i="1"/>
  <c r="E89" i="1"/>
  <c r="D82" i="1"/>
  <c r="D83" i="1"/>
  <c r="D84" i="1"/>
  <c r="D85" i="1"/>
  <c r="D86" i="1"/>
  <c r="D87" i="1"/>
  <c r="D88" i="1"/>
  <c r="D89" i="1"/>
  <c r="D90" i="1"/>
  <c r="D91" i="1"/>
  <c r="D92" i="1"/>
  <c r="D81" i="1"/>
  <c r="I15" i="1"/>
  <c r="I16" i="1"/>
  <c r="J16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K15" i="1"/>
  <c r="M16" i="1"/>
  <c r="L15" i="1"/>
  <c r="L16" i="1"/>
  <c r="L17" i="1"/>
  <c r="L18" i="1"/>
  <c r="L19" i="1"/>
  <c r="L20" i="1"/>
  <c r="L21" i="1"/>
  <c r="L22" i="1"/>
  <c r="L23" i="1"/>
  <c r="L14" i="1"/>
  <c r="K14" i="1"/>
  <c r="J15" i="1"/>
  <c r="J14" i="1"/>
  <c r="M14" i="1"/>
  <c r="M17" i="1"/>
  <c r="M15" i="1"/>
  <c r="D159" i="1"/>
  <c r="K16" i="1"/>
  <c r="I17" i="1"/>
  <c r="E91" i="1"/>
  <c r="F22" i="1"/>
  <c r="E90" i="1"/>
  <c r="E86" i="1"/>
  <c r="E82" i="1"/>
  <c r="F18" i="1"/>
  <c r="F14" i="1"/>
  <c r="A10" i="1"/>
  <c r="E92" i="1"/>
  <c r="E88" i="1"/>
  <c r="E84" i="1"/>
  <c r="I18" i="1"/>
  <c r="J17" i="1"/>
  <c r="K17" i="1"/>
  <c r="E159" i="1"/>
  <c r="B10" i="1"/>
  <c r="I19" i="1"/>
  <c r="J18" i="1"/>
  <c r="K18" i="1"/>
  <c r="J19" i="1"/>
  <c r="K19" i="1"/>
  <c r="I20" i="1"/>
  <c r="J20" i="1"/>
  <c r="I21" i="1"/>
  <c r="K20" i="1"/>
  <c r="J21" i="1"/>
  <c r="I22" i="1"/>
  <c r="K21" i="1"/>
  <c r="I23" i="1"/>
  <c r="K22" i="1"/>
  <c r="J22" i="1"/>
  <c r="J23" i="1"/>
  <c r="I24" i="1"/>
  <c r="K23" i="1"/>
  <c r="K24" i="1"/>
  <c r="J24" i="1"/>
  <c r="I25" i="1"/>
  <c r="K25" i="1"/>
  <c r="J25" i="1"/>
  <c r="I26" i="1"/>
  <c r="K26" i="1"/>
  <c r="J26" i="1"/>
  <c r="I27" i="1"/>
  <c r="K27" i="1"/>
  <c r="J27" i="1"/>
  <c r="I28" i="1"/>
  <c r="K28" i="1"/>
  <c r="J28" i="1"/>
  <c r="I29" i="1"/>
  <c r="K29" i="1"/>
  <c r="J29" i="1"/>
  <c r="I30" i="1"/>
  <c r="K30" i="1"/>
  <c r="J30" i="1"/>
  <c r="I31" i="1"/>
  <c r="K31" i="1"/>
  <c r="J31" i="1"/>
  <c r="I32" i="1"/>
  <c r="K32" i="1"/>
  <c r="J32" i="1"/>
  <c r="I33" i="1"/>
  <c r="K33" i="1"/>
  <c r="J33" i="1"/>
  <c r="I34" i="1"/>
  <c r="K34" i="1"/>
  <c r="J34" i="1"/>
  <c r="I35" i="1"/>
  <c r="K35" i="1"/>
  <c r="J35" i="1"/>
  <c r="I36" i="1"/>
  <c r="K36" i="1"/>
  <c r="J36" i="1"/>
  <c r="I37" i="1"/>
  <c r="K37" i="1"/>
  <c r="J37" i="1"/>
  <c r="I38" i="1"/>
  <c r="K38" i="1"/>
  <c r="J38" i="1"/>
  <c r="I39" i="1"/>
  <c r="K39" i="1"/>
  <c r="J39" i="1"/>
  <c r="I40" i="1"/>
  <c r="J40" i="1"/>
  <c r="K40" i="1"/>
  <c r="I41" i="1"/>
  <c r="K41" i="1"/>
  <c r="J41" i="1"/>
  <c r="I42" i="1"/>
  <c r="K42" i="1"/>
  <c r="J42" i="1"/>
  <c r="I43" i="1"/>
  <c r="J43" i="1"/>
  <c r="K43" i="1"/>
  <c r="I44" i="1"/>
  <c r="K44" i="1"/>
  <c r="J44" i="1"/>
  <c r="I45" i="1"/>
  <c r="K45" i="1"/>
  <c r="J45" i="1"/>
  <c r="I46" i="1"/>
  <c r="J46" i="1"/>
  <c r="K46" i="1"/>
  <c r="I47" i="1"/>
  <c r="K47" i="1"/>
  <c r="J47" i="1"/>
  <c r="I48" i="1"/>
  <c r="J48" i="1"/>
  <c r="K48" i="1"/>
  <c r="I49" i="1"/>
  <c r="K49" i="1"/>
  <c r="J49" i="1"/>
  <c r="I50" i="1"/>
  <c r="J50" i="1"/>
  <c r="K50" i="1"/>
  <c r="I51" i="1"/>
  <c r="K51" i="1"/>
  <c r="J51" i="1"/>
  <c r="I52" i="1"/>
  <c r="K52" i="1"/>
  <c r="J52" i="1"/>
  <c r="I53" i="1"/>
  <c r="J53" i="1"/>
  <c r="K53" i="1"/>
  <c r="I54" i="1"/>
  <c r="K54" i="1"/>
  <c r="J54" i="1"/>
  <c r="I55" i="1"/>
  <c r="J55" i="1"/>
  <c r="K55" i="1"/>
  <c r="I56" i="1"/>
  <c r="K56" i="1"/>
  <c r="J56" i="1"/>
  <c r="I57" i="1"/>
  <c r="K57" i="1"/>
  <c r="J57" i="1"/>
  <c r="I58" i="1"/>
  <c r="J58" i="1"/>
  <c r="K58" i="1"/>
  <c r="I59" i="1"/>
  <c r="K59" i="1"/>
  <c r="J59" i="1"/>
  <c r="I60" i="1"/>
  <c r="J60" i="1"/>
  <c r="K60" i="1"/>
  <c r="I61" i="1"/>
  <c r="K61" i="1"/>
  <c r="J61" i="1"/>
  <c r="I62" i="1"/>
  <c r="J62" i="1"/>
  <c r="K62" i="1"/>
  <c r="I63" i="1"/>
  <c r="K63" i="1"/>
  <c r="J63" i="1"/>
  <c r="I64" i="1"/>
  <c r="J64" i="1"/>
  <c r="K64" i="1"/>
  <c r="I65" i="1"/>
  <c r="K65" i="1"/>
  <c r="J65" i="1"/>
  <c r="I66" i="1"/>
  <c r="K66" i="1"/>
  <c r="J66" i="1"/>
  <c r="I67" i="1"/>
  <c r="J67" i="1"/>
  <c r="K67" i="1"/>
  <c r="I68" i="1"/>
  <c r="K68" i="1"/>
  <c r="J68" i="1"/>
  <c r="I69" i="1"/>
  <c r="J69" i="1"/>
  <c r="K69" i="1"/>
  <c r="I70" i="1"/>
  <c r="K70" i="1"/>
  <c r="J70" i="1"/>
  <c r="I71" i="1"/>
  <c r="K71" i="1"/>
  <c r="J71" i="1"/>
  <c r="I72" i="1"/>
  <c r="J72" i="1"/>
  <c r="K72" i="1"/>
  <c r="I73" i="1"/>
  <c r="J73" i="1"/>
  <c r="K73" i="1"/>
  <c r="I74" i="1"/>
  <c r="J74" i="1"/>
  <c r="I75" i="1"/>
  <c r="K74" i="1"/>
  <c r="J75" i="1"/>
  <c r="I76" i="1"/>
  <c r="K75" i="1"/>
  <c r="J76" i="1"/>
  <c r="K76" i="1"/>
  <c r="I77" i="1"/>
  <c r="J77" i="1"/>
  <c r="K77" i="1"/>
  <c r="I78" i="1"/>
  <c r="J78" i="1"/>
  <c r="I79" i="1"/>
  <c r="K78" i="1"/>
  <c r="J79" i="1"/>
  <c r="I80" i="1"/>
  <c r="K79" i="1"/>
  <c r="J80" i="1"/>
  <c r="I81" i="1"/>
  <c r="K80" i="1"/>
  <c r="J81" i="1"/>
  <c r="K81" i="1"/>
  <c r="I82" i="1"/>
  <c r="J82" i="1"/>
  <c r="K82" i="1"/>
  <c r="I83" i="1"/>
  <c r="J83" i="1"/>
  <c r="K83" i="1"/>
  <c r="I84" i="1"/>
  <c r="J84" i="1"/>
  <c r="K84" i="1"/>
  <c r="I85" i="1"/>
  <c r="J85" i="1"/>
  <c r="I86" i="1"/>
  <c r="K85" i="1"/>
  <c r="J86" i="1"/>
  <c r="K86" i="1"/>
  <c r="I87" i="1"/>
  <c r="J87" i="1"/>
  <c r="I88" i="1"/>
  <c r="K87" i="1"/>
  <c r="J88" i="1"/>
  <c r="I89" i="1"/>
  <c r="K88" i="1"/>
  <c r="J89" i="1"/>
  <c r="K89" i="1"/>
  <c r="I90" i="1"/>
  <c r="J90" i="1"/>
  <c r="K90" i="1"/>
  <c r="I91" i="1"/>
  <c r="J91" i="1"/>
  <c r="I92" i="1"/>
  <c r="K91" i="1"/>
  <c r="J92" i="1"/>
  <c r="K92" i="1"/>
  <c r="I93" i="1"/>
  <c r="J93" i="1"/>
  <c r="K93" i="1"/>
</calcChain>
</file>

<file path=xl/sharedStrings.xml><?xml version="1.0" encoding="utf-8"?>
<sst xmlns="http://schemas.openxmlformats.org/spreadsheetml/2006/main" count="18" uniqueCount="17">
  <si>
    <t>SSE</t>
  </si>
  <si>
    <t>R^2</t>
  </si>
  <si>
    <t>ETRmax</t>
  </si>
  <si>
    <t>Alpha</t>
  </si>
  <si>
    <t>Intensity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</si>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</sst>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7339994491796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2.9095</c:v>
                </c:pt>
                <c:pt idx="1">
                  <c:v>6.482</c:v>
                </c:pt>
                <c:pt idx="2">
                  <c:v>10.9975</c:v>
                </c:pt>
                <c:pt idx="3">
                  <c:v>14.2875</c:v>
                </c:pt>
                <c:pt idx="4">
                  <c:v>19.3695</c:v>
                </c:pt>
                <c:pt idx="5">
                  <c:v>24.0</c:v>
                </c:pt>
                <c:pt idx="6">
                  <c:v>27.724</c:v>
                </c:pt>
                <c:pt idx="7">
                  <c:v>31.061</c:v>
                </c:pt>
                <c:pt idx="8">
                  <c:v>28.545</c:v>
                </c:pt>
                <c:pt idx="9">
                  <c:v>29.757</c:v>
                </c:pt>
                <c:pt idx="10">
                  <c:v>37.344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0.80828220233869</c:v>
                </c:pt>
                <c:pt idx="2">
                  <c:v>1.615513534541612</c:v>
                </c:pt>
                <c:pt idx="3">
                  <c:v>2.42064858443872</c:v>
                </c:pt>
                <c:pt idx="4">
                  <c:v>3.222652795663507</c:v>
                </c:pt>
                <c:pt idx="5">
                  <c:v>4.020507746369166</c:v>
                </c:pt>
                <c:pt idx="6">
                  <c:v>4.813216252065134</c:v>
                </c:pt>
                <c:pt idx="7">
                  <c:v>5.599807239089523</c:v>
                </c:pt>
                <c:pt idx="8">
                  <c:v>6.379340339451575</c:v>
                </c:pt>
                <c:pt idx="9">
                  <c:v>7.150910162824479</c:v>
                </c:pt>
                <c:pt idx="10">
                  <c:v>7.913650207204783</c:v>
                </c:pt>
                <c:pt idx="11">
                  <c:v>8.666736376026978</c:v>
                </c:pt>
                <c:pt idx="12">
                  <c:v>9.409390076168152</c:v>
                </c:pt>
                <c:pt idx="13">
                  <c:v>10.14088087813194</c:v>
                </c:pt>
                <c:pt idx="14">
                  <c:v>10.86052872659898</c:v>
                </c:pt>
                <c:pt idx="15">
                  <c:v>11.56770569631618</c:v>
                </c:pt>
                <c:pt idx="16">
                  <c:v>12.26183729482434</c:v>
                </c:pt>
                <c:pt idx="17">
                  <c:v>12.9424033196648</c:v>
                </c:pt>
                <c:pt idx="18">
                  <c:v>13.60893828335008</c:v>
                </c:pt>
                <c:pt idx="19">
                  <c:v>14.26103142444287</c:v>
                </c:pt>
                <c:pt idx="20">
                  <c:v>14.89832632749507</c:v>
                </c:pt>
                <c:pt idx="21">
                  <c:v>15.52052017830947</c:v>
                </c:pt>
                <c:pt idx="22">
                  <c:v>16.12736268397852</c:v>
                </c:pt>
                <c:pt idx="23">
                  <c:v>16.71865468942492</c:v>
                </c:pt>
                <c:pt idx="24">
                  <c:v>17.29424652373358</c:v>
                </c:pt>
                <c:pt idx="25">
                  <c:v>17.85403611045581</c:v>
                </c:pt>
                <c:pt idx="26">
                  <c:v>18.39796687632978</c:v>
                </c:pt>
                <c:pt idx="27">
                  <c:v>18.92602549255204</c:v>
                </c:pt>
                <c:pt idx="28">
                  <c:v>19.43823948191765</c:v>
                </c:pt>
                <c:pt idx="29">
                  <c:v>19.93467472388825</c:v>
                </c:pt>
                <c:pt idx="30">
                  <c:v>20.41543288802119</c:v>
                </c:pt>
                <c:pt idx="31">
                  <c:v>20.88064882426802</c:v>
                </c:pt>
                <c:pt idx="32">
                  <c:v>21.33048793649786</c:v>
                </c:pt>
                <c:pt idx="33">
                  <c:v>21.76514356328591</c:v>
                </c:pt>
                <c:pt idx="34">
                  <c:v>22.18483438759004</c:v>
                </c:pt>
                <c:pt idx="35">
                  <c:v>22.58980189447642</c:v>
                </c:pt>
                <c:pt idx="36">
                  <c:v>22.98030789359539</c:v>
                </c:pt>
                <c:pt idx="37">
                  <c:v>23.35663212069526</c:v>
                </c:pt>
                <c:pt idx="38">
                  <c:v>23.71906993012997</c:v>
                </c:pt>
                <c:pt idx="39">
                  <c:v>24.06793008809462</c:v>
                </c:pt>
                <c:pt idx="40">
                  <c:v>24.40353267423538</c:v>
                </c:pt>
                <c:pt idx="41">
                  <c:v>24.72620709734159</c:v>
                </c:pt>
                <c:pt idx="42">
                  <c:v>25.03629022905205</c:v>
                </c:pt>
                <c:pt idx="43">
                  <c:v>25.33412465789855</c:v>
                </c:pt>
                <c:pt idx="44">
                  <c:v>25.62005706457229</c:v>
                </c:pt>
                <c:pt idx="45">
                  <c:v>25.89443671802995</c:v>
                </c:pt>
                <c:pt idx="46">
                  <c:v>26.15761409095285</c:v>
                </c:pt>
                <c:pt idx="47">
                  <c:v>26.40993959212786</c:v>
                </c:pt>
                <c:pt idx="48">
                  <c:v>26.65176241252353</c:v>
                </c:pt>
                <c:pt idx="49">
                  <c:v>26.88342948118134</c:v>
                </c:pt>
                <c:pt idx="50">
                  <c:v>27.10528452651629</c:v>
                </c:pt>
                <c:pt idx="51">
                  <c:v>27.31766723821541</c:v>
                </c:pt>
                <c:pt idx="52">
                  <c:v>27.52091252462297</c:v>
                </c:pt>
                <c:pt idx="53">
                  <c:v>27.7153498602972</c:v>
                </c:pt>
                <c:pt idx="54">
                  <c:v>27.90130271830336</c:v>
                </c:pt>
                <c:pt idx="55">
                  <c:v>28.07908808176177</c:v>
                </c:pt>
                <c:pt idx="56">
                  <c:v>28.24901602918619</c:v>
                </c:pt>
                <c:pt idx="57">
                  <c:v>28.41138938821826</c:v>
                </c:pt>
                <c:pt idx="58">
                  <c:v>28.56650345247944</c:v>
                </c:pt>
                <c:pt idx="59">
                  <c:v>28.71464575641352</c:v>
                </c:pt>
                <c:pt idx="60">
                  <c:v>28.85609590317482</c:v>
                </c:pt>
                <c:pt idx="61">
                  <c:v>28.99112544082108</c:v>
                </c:pt>
                <c:pt idx="62">
                  <c:v>29.11999778229191</c:v>
                </c:pt>
                <c:pt idx="63">
                  <c:v>29.24296816488682</c:v>
                </c:pt>
                <c:pt idx="64">
                  <c:v>29.36028364519782</c:v>
                </c:pt>
                <c:pt idx="65">
                  <c:v>29.47218312569591</c:v>
                </c:pt>
                <c:pt idx="66">
                  <c:v>29.57889740941601</c:v>
                </c:pt>
                <c:pt idx="67">
                  <c:v>29.68064927942715</c:v>
                </c:pt>
                <c:pt idx="68">
                  <c:v>29.77765360001308</c:v>
                </c:pt>
                <c:pt idx="69">
                  <c:v>29.87011743671977</c:v>
                </c:pt>
                <c:pt idx="70">
                  <c:v>29.95824019265047</c:v>
                </c:pt>
                <c:pt idx="71">
                  <c:v>30.04221375860362</c:v>
                </c:pt>
                <c:pt idx="72">
                  <c:v>30.12222267485399</c:v>
                </c:pt>
                <c:pt idx="73">
                  <c:v>30.19844430257236</c:v>
                </c:pt>
                <c:pt idx="74">
                  <c:v>30.27104900306316</c:v>
                </c:pt>
                <c:pt idx="75">
                  <c:v>30.34020032317245</c:v>
                </c:pt>
                <c:pt idx="76">
                  <c:v>30.40605518538122</c:v>
                </c:pt>
                <c:pt idx="77">
                  <c:v>30.46876408125059</c:v>
                </c:pt>
                <c:pt idx="78">
                  <c:v>30.52847126702635</c:v>
                </c:pt>
                <c:pt idx="79">
                  <c:v>30.58531496034102</c:v>
                </c:pt>
                <c:pt idx="80">
                  <c:v>31.58404891379451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0.808457529724806</c:v>
                </c:pt>
                <c:pt idx="2">
                  <c:v>1.616915059449613</c:v>
                </c:pt>
                <c:pt idx="3">
                  <c:v>2.425372589174419</c:v>
                </c:pt>
                <c:pt idx="4">
                  <c:v>3.233830118899226</c:v>
                </c:pt>
                <c:pt idx="5">
                  <c:v>4.042287648624033</c:v>
                </c:pt>
                <c:pt idx="6">
                  <c:v>4.850745178348839</c:v>
                </c:pt>
                <c:pt idx="7">
                  <c:v>5.659202708073644</c:v>
                </c:pt>
                <c:pt idx="8">
                  <c:v>6.467660237798452</c:v>
                </c:pt>
                <c:pt idx="9">
                  <c:v>7.276117767523258</c:v>
                </c:pt>
                <c:pt idx="10">
                  <c:v>8.084575297248065</c:v>
                </c:pt>
                <c:pt idx="11">
                  <c:v>8.89303282697287</c:v>
                </c:pt>
                <c:pt idx="12">
                  <c:v>9.701490356697677</c:v>
                </c:pt>
                <c:pt idx="13">
                  <c:v>10.50994788642248</c:v>
                </c:pt>
                <c:pt idx="14">
                  <c:v>11.31840541614729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31.69157268373582</c:v>
                </c:pt>
                <c:pt idx="1">
                  <c:v>31.69157268373582</c:v>
                </c:pt>
                <c:pt idx="2">
                  <c:v>31.69157268373582</c:v>
                </c:pt>
                <c:pt idx="3">
                  <c:v>31.69157268373582</c:v>
                </c:pt>
                <c:pt idx="4">
                  <c:v>31.69157268373582</c:v>
                </c:pt>
                <c:pt idx="5">
                  <c:v>31.69157268373582</c:v>
                </c:pt>
                <c:pt idx="6">
                  <c:v>31.69157268373582</c:v>
                </c:pt>
                <c:pt idx="7">
                  <c:v>31.69157268373582</c:v>
                </c:pt>
                <c:pt idx="8">
                  <c:v>31.69157268373582</c:v>
                </c:pt>
                <c:pt idx="9">
                  <c:v>31.69157268373582</c:v>
                </c:pt>
                <c:pt idx="10">
                  <c:v>31.69157268373582</c:v>
                </c:pt>
                <c:pt idx="11">
                  <c:v>31.69157268373582</c:v>
                </c:pt>
                <c:pt idx="12">
                  <c:v>31.69157268373582</c:v>
                </c:pt>
                <c:pt idx="13">
                  <c:v>31.69157268373582</c:v>
                </c:pt>
                <c:pt idx="14">
                  <c:v>31.69157268373582</c:v>
                </c:pt>
                <c:pt idx="15">
                  <c:v>31.69157268373582</c:v>
                </c:pt>
                <c:pt idx="16">
                  <c:v>31.69157268373582</c:v>
                </c:pt>
                <c:pt idx="17">
                  <c:v>31.69157268373582</c:v>
                </c:pt>
                <c:pt idx="18">
                  <c:v>31.69157268373582</c:v>
                </c:pt>
                <c:pt idx="19">
                  <c:v>31.69157268373582</c:v>
                </c:pt>
                <c:pt idx="20">
                  <c:v>31.69157268373582</c:v>
                </c:pt>
                <c:pt idx="21">
                  <c:v>31.69157268373582</c:v>
                </c:pt>
                <c:pt idx="22">
                  <c:v>31.69157268373582</c:v>
                </c:pt>
                <c:pt idx="23">
                  <c:v>31.69157268373582</c:v>
                </c:pt>
                <c:pt idx="24">
                  <c:v>31.69157268373582</c:v>
                </c:pt>
                <c:pt idx="25">
                  <c:v>31.69157268373582</c:v>
                </c:pt>
                <c:pt idx="26">
                  <c:v>31.69157268373582</c:v>
                </c:pt>
                <c:pt idx="27">
                  <c:v>31.69157268373582</c:v>
                </c:pt>
                <c:pt idx="28">
                  <c:v>31.69157268373582</c:v>
                </c:pt>
                <c:pt idx="29">
                  <c:v>31.69157268373582</c:v>
                </c:pt>
                <c:pt idx="30">
                  <c:v>31.69157268373582</c:v>
                </c:pt>
                <c:pt idx="31">
                  <c:v>31.69157268373582</c:v>
                </c:pt>
                <c:pt idx="32">
                  <c:v>31.69157268373582</c:v>
                </c:pt>
                <c:pt idx="33">
                  <c:v>31.69157268373582</c:v>
                </c:pt>
                <c:pt idx="34">
                  <c:v>31.69157268373582</c:v>
                </c:pt>
                <c:pt idx="35">
                  <c:v>31.69157268373582</c:v>
                </c:pt>
                <c:pt idx="36">
                  <c:v>31.69157268373582</c:v>
                </c:pt>
                <c:pt idx="37">
                  <c:v>31.69157268373582</c:v>
                </c:pt>
                <c:pt idx="38">
                  <c:v>31.69157268373582</c:v>
                </c:pt>
                <c:pt idx="39">
                  <c:v>31.69157268373582</c:v>
                </c:pt>
                <c:pt idx="40">
                  <c:v>31.69157268373582</c:v>
                </c:pt>
                <c:pt idx="41">
                  <c:v>31.69157268373582</c:v>
                </c:pt>
                <c:pt idx="42">
                  <c:v>31.69157268373582</c:v>
                </c:pt>
                <c:pt idx="43">
                  <c:v>31.69157268373582</c:v>
                </c:pt>
                <c:pt idx="44">
                  <c:v>31.69157268373582</c:v>
                </c:pt>
                <c:pt idx="45">
                  <c:v>31.69157268373582</c:v>
                </c:pt>
                <c:pt idx="46">
                  <c:v>31.69157268373582</c:v>
                </c:pt>
                <c:pt idx="47">
                  <c:v>31.69157268373582</c:v>
                </c:pt>
                <c:pt idx="48">
                  <c:v>31.69157268373582</c:v>
                </c:pt>
                <c:pt idx="49">
                  <c:v>31.69157268373582</c:v>
                </c:pt>
                <c:pt idx="50">
                  <c:v>31.69157268373582</c:v>
                </c:pt>
                <c:pt idx="51">
                  <c:v>31.69157268373582</c:v>
                </c:pt>
                <c:pt idx="52">
                  <c:v>31.69157268373582</c:v>
                </c:pt>
                <c:pt idx="53">
                  <c:v>31.69157268373582</c:v>
                </c:pt>
                <c:pt idx="54">
                  <c:v>31.69157268373582</c:v>
                </c:pt>
                <c:pt idx="55">
                  <c:v>31.69157268373582</c:v>
                </c:pt>
                <c:pt idx="56">
                  <c:v>31.69157268373582</c:v>
                </c:pt>
                <c:pt idx="57">
                  <c:v>31.69157268373582</c:v>
                </c:pt>
                <c:pt idx="58">
                  <c:v>31.69157268373582</c:v>
                </c:pt>
                <c:pt idx="59">
                  <c:v>31.69157268373582</c:v>
                </c:pt>
                <c:pt idx="60">
                  <c:v>31.69157268373582</c:v>
                </c:pt>
                <c:pt idx="61">
                  <c:v>31.69157268373582</c:v>
                </c:pt>
                <c:pt idx="62">
                  <c:v>31.69157268373582</c:v>
                </c:pt>
                <c:pt idx="63">
                  <c:v>31.69157268373582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156.8001856301514</c:v>
                </c:pt>
                <c:pt idx="1">
                  <c:v>156.8001856301514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156.8001856301514</c:v>
                </c:pt>
                <c:pt idx="1">
                  <c:v>156.8001856301514</c:v>
                </c:pt>
                <c:pt idx="2">
                  <c:v>156.8001856301514</c:v>
                </c:pt>
                <c:pt idx="3">
                  <c:v>156.8001856301514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3327208"/>
        <c:axId val="-2053582952"/>
      </c:scatterChart>
      <c:valAx>
        <c:axId val="-2053327208"/>
        <c:scaling>
          <c:orientation val="minMax"/>
          <c:max val="6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582952"/>
        <c:crosses val="autoZero"/>
        <c:crossBetween val="midCat"/>
      </c:valAx>
      <c:valAx>
        <c:axId val="-2053582952"/>
        <c:scaling>
          <c:orientation val="minMax"/>
          <c:max val="5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327208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workbookViewId="0"/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31.691572683735817</v>
      </c>
      <c r="D3" s="1"/>
    </row>
    <row r="4" spans="1:14">
      <c r="A4" t="s">
        <v>3</v>
      </c>
      <c r="B4" s="3">
        <v>0.20211438243120161</v>
      </c>
      <c r="D4" s="1"/>
    </row>
    <row r="5" spans="1:14">
      <c r="A5" t="s">
        <v>11</v>
      </c>
      <c r="B5" s="3">
        <v>0</v>
      </c>
    </row>
    <row r="6" spans="1:14">
      <c r="A6" t="s">
        <v>15</v>
      </c>
      <c r="B6" s="9">
        <f>ETR/alph</f>
        <v>156.80018563015136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48.181368024176024</v>
      </c>
      <c r="B10">
        <f>D159/E159</f>
        <v>0.98038208285494721</v>
      </c>
    </row>
    <row r="12" spans="1:14">
      <c r="B12" t="s">
        <v>4</v>
      </c>
      <c r="D12" t="s">
        <v>5</v>
      </c>
      <c r="E12" t="s">
        <v>6</v>
      </c>
      <c r="F12" t="s">
        <v>7</v>
      </c>
      <c r="I12" t="s">
        <v>12</v>
      </c>
      <c r="J12" t="s">
        <v>13</v>
      </c>
      <c r="K12" t="s">
        <v>14</v>
      </c>
    </row>
    <row r="13" spans="1:14">
      <c r="B13">
        <v>11</v>
      </c>
      <c r="D13">
        <v>2.9095</v>
      </c>
      <c r="E13">
        <f t="shared" ref="E13:E22" si="0">ETR*TANH(alph*B13/ETR)</f>
        <v>2.2196181614019332</v>
      </c>
      <c r="F13">
        <f t="shared" ref="F13:F22" si="1">(E13-D13)^2</f>
        <v>0.475936951227449</v>
      </c>
      <c r="M13" t="s">
        <v>15</v>
      </c>
    </row>
    <row r="14" spans="1:14">
      <c r="B14">
        <v>28</v>
      </c>
      <c r="D14">
        <v>6.4820000000000002</v>
      </c>
      <c r="E14">
        <f t="shared" si="0"/>
        <v>5.5998072390895235</v>
      </c>
      <c r="F14">
        <f t="shared" si="1"/>
        <v>0.77826406740284948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31.691572683735817</v>
      </c>
      <c r="M14">
        <f>IkW</f>
        <v>156.80018563015136</v>
      </c>
      <c r="N14">
        <v>0</v>
      </c>
    </row>
    <row r="15" spans="1:14">
      <c r="B15">
        <v>53</v>
      </c>
      <c r="D15">
        <v>10.9975</v>
      </c>
      <c r="E15">
        <f t="shared" si="0"/>
        <v>10.321928547971774</v>
      </c>
      <c r="F15">
        <f t="shared" si="1"/>
        <v>0.45639678679552581</v>
      </c>
      <c r="I15">
        <f>4+I14</f>
        <v>4</v>
      </c>
      <c r="J15">
        <f t="shared" si="2"/>
        <v>0.8082822023386903</v>
      </c>
      <c r="K15">
        <f t="shared" si="3"/>
        <v>0.80845752972480645</v>
      </c>
      <c r="L15">
        <f t="shared" si="4"/>
        <v>31.691572683735817</v>
      </c>
      <c r="M15">
        <f>IkW</f>
        <v>156.80018563015136</v>
      </c>
      <c r="N15">
        <v>2.8</v>
      </c>
    </row>
    <row r="16" spans="1:14">
      <c r="B16">
        <v>75</v>
      </c>
      <c r="D16">
        <v>14.2875</v>
      </c>
      <c r="E16">
        <f t="shared" si="0"/>
        <v>14.099382474503681</v>
      </c>
      <c r="F16">
        <f t="shared" si="1"/>
        <v>3.5388203398858058E-2</v>
      </c>
      <c r="I16">
        <f t="shared" ref="I16:I38" si="5">4+I15</f>
        <v>8</v>
      </c>
      <c r="J16">
        <f t="shared" si="2"/>
        <v>1.6155135345416118</v>
      </c>
      <c r="K16">
        <f t="shared" si="3"/>
        <v>1.6169150594496129</v>
      </c>
      <c r="L16">
        <f t="shared" si="4"/>
        <v>31.691572683735817</v>
      </c>
      <c r="M16">
        <f>IkW</f>
        <v>156.80018563015136</v>
      </c>
      <c r="N16">
        <v>6</v>
      </c>
    </row>
    <row r="17" spans="2:14">
      <c r="B17">
        <v>111</v>
      </c>
      <c r="D17">
        <v>19.369499999999999</v>
      </c>
      <c r="E17">
        <f t="shared" si="0"/>
        <v>19.311668447143276</v>
      </c>
      <c r="F17">
        <f t="shared" si="1"/>
        <v>3.344488505819873E-3</v>
      </c>
      <c r="I17">
        <f t="shared" si="5"/>
        <v>12</v>
      </c>
      <c r="J17">
        <f t="shared" si="2"/>
        <v>2.42064858443872</v>
      </c>
      <c r="K17">
        <f t="shared" si="3"/>
        <v>2.4253725891744193</v>
      </c>
      <c r="L17">
        <f t="shared" si="4"/>
        <v>31.691572683735817</v>
      </c>
      <c r="M17">
        <f>IkW</f>
        <v>156.80018563015136</v>
      </c>
      <c r="N17">
        <v>100</v>
      </c>
    </row>
    <row r="18" spans="2:14">
      <c r="B18">
        <v>160</v>
      </c>
      <c r="D18">
        <v>24</v>
      </c>
      <c r="E18">
        <f t="shared" si="0"/>
        <v>24.403532674235379</v>
      </c>
      <c r="F18">
        <f t="shared" si="1"/>
        <v>0.16283861917555639</v>
      </c>
      <c r="I18">
        <f t="shared" si="5"/>
        <v>16</v>
      </c>
      <c r="J18">
        <f t="shared" si="2"/>
        <v>3.2226527956635072</v>
      </c>
      <c r="K18">
        <f t="shared" si="3"/>
        <v>3.2338301188992258</v>
      </c>
      <c r="L18">
        <f t="shared" si="4"/>
        <v>31.691572683735817</v>
      </c>
    </row>
    <row r="19" spans="2:14">
      <c r="B19">
        <v>239</v>
      </c>
      <c r="D19">
        <v>27.724</v>
      </c>
      <c r="E19">
        <f t="shared" si="0"/>
        <v>28.821345767376485</v>
      </c>
      <c r="F19">
        <f t="shared" si="1"/>
        <v>1.2041677331790863</v>
      </c>
      <c r="I19">
        <f t="shared" si="5"/>
        <v>20</v>
      </c>
      <c r="J19">
        <f t="shared" si="2"/>
        <v>4.0205077463691659</v>
      </c>
      <c r="K19">
        <f t="shared" si="3"/>
        <v>4.0422876486240327</v>
      </c>
      <c r="L19">
        <f t="shared" si="4"/>
        <v>31.691572683735817</v>
      </c>
    </row>
    <row r="20" spans="2:14">
      <c r="B20">
        <v>349</v>
      </c>
      <c r="D20">
        <v>31.061</v>
      </c>
      <c r="E20">
        <f t="shared" si="0"/>
        <v>30.960995698289619</v>
      </c>
      <c r="F20">
        <f t="shared" si="1"/>
        <v>1.0000860360580977E-2</v>
      </c>
      <c r="I20">
        <f t="shared" si="5"/>
        <v>24</v>
      </c>
      <c r="J20">
        <f t="shared" si="2"/>
        <v>4.8132162520651338</v>
      </c>
      <c r="K20">
        <f t="shared" si="3"/>
        <v>4.8507451783488387</v>
      </c>
      <c r="L20">
        <f t="shared" si="4"/>
        <v>31.691572683735817</v>
      </c>
    </row>
    <row r="21" spans="2:14">
      <c r="B21">
        <v>519</v>
      </c>
      <c r="D21">
        <v>28.545000000000002</v>
      </c>
      <c r="E21">
        <f t="shared" si="0"/>
        <v>31.607158921499838</v>
      </c>
      <c r="F21">
        <f t="shared" si="1"/>
        <v>9.376817260521042</v>
      </c>
      <c r="I21">
        <f t="shared" si="5"/>
        <v>28</v>
      </c>
      <c r="J21">
        <f t="shared" si="2"/>
        <v>5.5998072390895235</v>
      </c>
      <c r="K21">
        <f t="shared" si="3"/>
        <v>5.6592027080736447</v>
      </c>
      <c r="L21">
        <f t="shared" si="4"/>
        <v>31.691572683735817</v>
      </c>
    </row>
    <row r="22" spans="2:14">
      <c r="B22">
        <v>763</v>
      </c>
      <c r="D22">
        <v>29.757000000000001</v>
      </c>
      <c r="E22">
        <f t="shared" si="0"/>
        <v>31.687811391494254</v>
      </c>
      <c r="F22">
        <f t="shared" si="1"/>
        <v>3.7280326295239714</v>
      </c>
      <c r="I22">
        <f t="shared" si="5"/>
        <v>32</v>
      </c>
      <c r="J22">
        <f t="shared" si="2"/>
        <v>6.3793403394515753</v>
      </c>
      <c r="K22">
        <f t="shared" si="3"/>
        <v>6.4676602377984516</v>
      </c>
      <c r="L22">
        <f t="shared" si="4"/>
        <v>31.691572683735817</v>
      </c>
    </row>
    <row r="23" spans="2:14">
      <c r="B23">
        <v>1167</v>
      </c>
      <c r="D23">
        <v>37.344000000000001</v>
      </c>
      <c r="E23">
        <f>ETR*TANH(alph*B23/ETR)</f>
        <v>31.691550935737212</v>
      </c>
      <c r="F23">
        <f>(E23-D23)^2</f>
        <v>31.950180424085286</v>
      </c>
      <c r="I23">
        <f t="shared" si="5"/>
        <v>36</v>
      </c>
      <c r="J23">
        <f t="shared" si="2"/>
        <v>7.1509101628244789</v>
      </c>
      <c r="K23">
        <f t="shared" si="3"/>
        <v>7.2761177675232585</v>
      </c>
      <c r="L23">
        <f t="shared" si="4"/>
        <v>31.691572683735817</v>
      </c>
    </row>
    <row r="24" spans="2:14">
      <c r="B24" s="12"/>
      <c r="I24">
        <f t="shared" si="5"/>
        <v>40</v>
      </c>
      <c r="J24">
        <f t="shared" si="2"/>
        <v>7.9136502072047827</v>
      </c>
      <c r="K24">
        <f t="shared" si="3"/>
        <v>8.0845752972480653</v>
      </c>
      <c r="L24">
        <f t="shared" si="4"/>
        <v>31.691572683735817</v>
      </c>
    </row>
    <row r="25" spans="2:14">
      <c r="B25" s="12"/>
      <c r="I25">
        <f t="shared" si="5"/>
        <v>44</v>
      </c>
      <c r="J25">
        <f t="shared" si="2"/>
        <v>8.6667363760269787</v>
      </c>
      <c r="K25">
        <f t="shared" si="3"/>
        <v>8.8930328269728705</v>
      </c>
      <c r="L25">
        <f t="shared" si="4"/>
        <v>31.691572683735817</v>
      </c>
    </row>
    <row r="26" spans="2:14">
      <c r="I26">
        <f t="shared" si="5"/>
        <v>48</v>
      </c>
      <c r="J26">
        <f t="shared" si="2"/>
        <v>9.4093900761681528</v>
      </c>
      <c r="K26">
        <f t="shared" si="3"/>
        <v>9.7014903566976773</v>
      </c>
      <c r="L26">
        <f t="shared" si="4"/>
        <v>31.691572683735817</v>
      </c>
    </row>
    <row r="27" spans="2:14">
      <c r="I27">
        <f t="shared" si="5"/>
        <v>52</v>
      </c>
      <c r="J27">
        <f t="shared" si="2"/>
        <v>10.140880878131936</v>
      </c>
      <c r="K27">
        <f t="shared" si="3"/>
        <v>10.509947886422484</v>
      </c>
      <c r="L27">
        <f t="shared" si="4"/>
        <v>31.691572683735817</v>
      </c>
    </row>
    <row r="28" spans="2:14">
      <c r="I28">
        <f t="shared" si="5"/>
        <v>56</v>
      </c>
      <c r="J28">
        <f t="shared" si="2"/>
        <v>10.860528726598977</v>
      </c>
      <c r="K28">
        <f t="shared" si="3"/>
        <v>11.318405416147289</v>
      </c>
      <c r="L28">
        <f t="shared" si="4"/>
        <v>31.691572683735817</v>
      </c>
    </row>
    <row r="29" spans="2:14">
      <c r="I29">
        <f t="shared" si="5"/>
        <v>60</v>
      </c>
      <c r="J29">
        <f t="shared" si="2"/>
        <v>11.567705696316176</v>
      </c>
      <c r="K29">
        <f t="shared" si="3"/>
        <v>12.126862945872096</v>
      </c>
      <c r="L29">
        <f t="shared" si="4"/>
        <v>31.691572683735817</v>
      </c>
    </row>
    <row r="30" spans="2:14">
      <c r="I30">
        <f t="shared" si="5"/>
        <v>64</v>
      </c>
      <c r="J30">
        <f t="shared" si="2"/>
        <v>12.261837294824337</v>
      </c>
      <c r="K30">
        <f t="shared" si="3"/>
        <v>12.935320475596903</v>
      </c>
      <c r="L30">
        <f t="shared" si="4"/>
        <v>31.691572683735817</v>
      </c>
    </row>
    <row r="31" spans="2:14">
      <c r="I31">
        <f t="shared" si="5"/>
        <v>68</v>
      </c>
      <c r="J31">
        <f t="shared" si="2"/>
        <v>12.9424033196648</v>
      </c>
      <c r="K31">
        <f t="shared" si="3"/>
        <v>13.74377800532171</v>
      </c>
      <c r="L31">
        <f t="shared" si="4"/>
        <v>31.691572683735817</v>
      </c>
    </row>
    <row r="32" spans="2:14">
      <c r="I32">
        <f t="shared" si="5"/>
        <v>72</v>
      </c>
      <c r="J32">
        <f t="shared" si="2"/>
        <v>13.608938283350081</v>
      </c>
      <c r="K32">
        <f t="shared" si="3"/>
        <v>14.552235535046517</v>
      </c>
      <c r="L32">
        <f t="shared" si="4"/>
        <v>31.691572683735817</v>
      </c>
    </row>
    <row r="33" spans="9:12">
      <c r="I33">
        <f t="shared" si="5"/>
        <v>76</v>
      </c>
      <c r="J33">
        <f t="shared" si="2"/>
        <v>14.261031424442868</v>
      </c>
      <c r="K33">
        <f t="shared" si="3"/>
        <v>15.360693064771322</v>
      </c>
      <c r="L33">
        <f t="shared" si="4"/>
        <v>31.691572683735817</v>
      </c>
    </row>
    <row r="34" spans="9:12">
      <c r="I34">
        <f t="shared" si="5"/>
        <v>80</v>
      </c>
      <c r="J34">
        <f t="shared" si="2"/>
        <v>14.898326327495067</v>
      </c>
      <c r="K34">
        <f t="shared" si="3"/>
        <v>16.169150594496131</v>
      </c>
      <c r="L34">
        <f t="shared" si="4"/>
        <v>31.691572683735817</v>
      </c>
    </row>
    <row r="35" spans="9:12">
      <c r="I35">
        <f t="shared" si="5"/>
        <v>84</v>
      </c>
      <c r="J35">
        <f t="shared" si="2"/>
        <v>15.520520178309466</v>
      </c>
      <c r="K35">
        <f t="shared" si="3"/>
        <v>16.977608124220936</v>
      </c>
      <c r="L35">
        <f t="shared" si="4"/>
        <v>31.691572683735817</v>
      </c>
    </row>
    <row r="36" spans="9:12">
      <c r="I36">
        <f t="shared" si="5"/>
        <v>88</v>
      </c>
      <c r="J36">
        <f t="shared" si="2"/>
        <v>16.127362683978522</v>
      </c>
      <c r="K36">
        <f t="shared" si="3"/>
        <v>17.786065653945741</v>
      </c>
      <c r="L36">
        <f t="shared" si="4"/>
        <v>31.691572683735817</v>
      </c>
    </row>
    <row r="37" spans="9:12">
      <c r="I37">
        <f t="shared" si="5"/>
        <v>92</v>
      </c>
      <c r="J37">
        <f t="shared" si="2"/>
        <v>16.718654689424916</v>
      </c>
      <c r="K37">
        <f t="shared" si="3"/>
        <v>18.59452318367055</v>
      </c>
      <c r="L37">
        <f t="shared" si="4"/>
        <v>31.691572683735817</v>
      </c>
    </row>
    <row r="38" spans="9:12">
      <c r="I38">
        <f t="shared" si="5"/>
        <v>96</v>
      </c>
      <c r="J38">
        <f t="shared" si="2"/>
        <v>17.294246523733577</v>
      </c>
      <c r="K38">
        <f t="shared" si="3"/>
        <v>19.402980713395355</v>
      </c>
      <c r="L38">
        <f t="shared" si="4"/>
        <v>31.691572683735817</v>
      </c>
    </row>
    <row r="39" spans="9:12">
      <c r="I39">
        <f>4+I38</f>
        <v>100</v>
      </c>
      <c r="J39">
        <f t="shared" si="2"/>
        <v>17.854036110455812</v>
      </c>
      <c r="K39">
        <f t="shared" si="3"/>
        <v>20.21143824312016</v>
      </c>
      <c r="L39">
        <f t="shared" si="4"/>
        <v>31.691572683735817</v>
      </c>
    </row>
    <row r="40" spans="9:12">
      <c r="I40">
        <f>4+I39</f>
        <v>104</v>
      </c>
      <c r="J40">
        <f t="shared" si="2"/>
        <v>18.397966876329779</v>
      </c>
      <c r="K40">
        <f t="shared" si="3"/>
        <v>21.019895772844968</v>
      </c>
      <c r="L40">
        <f t="shared" si="4"/>
        <v>31.691572683735817</v>
      </c>
    </row>
    <row r="41" spans="9:12">
      <c r="I41">
        <f>4+I40</f>
        <v>108</v>
      </c>
      <c r="J41">
        <f t="shared" si="2"/>
        <v>18.926025492552043</v>
      </c>
      <c r="K41">
        <f t="shared" si="3"/>
        <v>21.828353302569774</v>
      </c>
      <c r="L41">
        <f t="shared" si="4"/>
        <v>31.691572683735817</v>
      </c>
    </row>
    <row r="42" spans="9:12">
      <c r="I42">
        <f>4+I41</f>
        <v>112</v>
      </c>
      <c r="J42">
        <f t="shared" si="2"/>
        <v>19.438239481917648</v>
      </c>
      <c r="K42">
        <f t="shared" si="3"/>
        <v>22.636810832294579</v>
      </c>
      <c r="L42">
        <f t="shared" si="4"/>
        <v>31.691572683735817</v>
      </c>
    </row>
    <row r="43" spans="9:12">
      <c r="I43">
        <f>4+I42</f>
        <v>116</v>
      </c>
      <c r="J43">
        <f t="shared" si="2"/>
        <v>19.93467472388825</v>
      </c>
      <c r="K43">
        <f t="shared" si="3"/>
        <v>23.445268362019387</v>
      </c>
      <c r="L43">
        <f t="shared" si="4"/>
        <v>31.691572683735817</v>
      </c>
    </row>
    <row r="44" spans="9:12">
      <c r="I44">
        <f t="shared" ref="I44:I93" si="6">4+I43</f>
        <v>120</v>
      </c>
      <c r="J44">
        <f t="shared" si="2"/>
        <v>20.415432888021193</v>
      </c>
      <c r="K44">
        <f t="shared" ref="K44:K94" si="7">alph*I44</f>
        <v>24.253725891744192</v>
      </c>
      <c r="L44">
        <f t="shared" si="4"/>
        <v>31.691572683735817</v>
      </c>
    </row>
    <row r="45" spans="9:12">
      <c r="I45">
        <f t="shared" si="6"/>
        <v>124</v>
      </c>
      <c r="J45">
        <f t="shared" si="2"/>
        <v>20.880648824268018</v>
      </c>
      <c r="K45">
        <f t="shared" si="7"/>
        <v>25.062183421469001</v>
      </c>
      <c r="L45">
        <f t="shared" si="4"/>
        <v>31.691572683735817</v>
      </c>
    </row>
    <row r="46" spans="9:12">
      <c r="I46">
        <f t="shared" si="6"/>
        <v>128</v>
      </c>
      <c r="J46">
        <f t="shared" si="2"/>
        <v>21.330487936497864</v>
      </c>
      <c r="K46">
        <f t="shared" si="7"/>
        <v>25.870640951193806</v>
      </c>
      <c r="L46">
        <f t="shared" si="4"/>
        <v>31.691572683735817</v>
      </c>
    </row>
    <row r="47" spans="9:12">
      <c r="I47">
        <f t="shared" si="6"/>
        <v>132</v>
      </c>
      <c r="J47">
        <f t="shared" si="2"/>
        <v>21.765143563285907</v>
      </c>
      <c r="K47">
        <f t="shared" si="7"/>
        <v>26.679098480918611</v>
      </c>
      <c r="L47">
        <f t="shared" si="4"/>
        <v>31.691572683735817</v>
      </c>
    </row>
    <row r="48" spans="9:12">
      <c r="I48">
        <f t="shared" si="6"/>
        <v>136</v>
      </c>
      <c r="J48">
        <f t="shared" si="2"/>
        <v>22.184834387590037</v>
      </c>
      <c r="K48">
        <f t="shared" si="7"/>
        <v>27.48755601064342</v>
      </c>
      <c r="L48">
        <f t="shared" si="4"/>
        <v>31.691572683735817</v>
      </c>
    </row>
    <row r="49" spans="9:12">
      <c r="I49">
        <f t="shared" si="6"/>
        <v>140</v>
      </c>
      <c r="J49">
        <f t="shared" si="2"/>
        <v>22.58980189447642</v>
      </c>
      <c r="K49">
        <f t="shared" si="7"/>
        <v>28.296013540368225</v>
      </c>
      <c r="L49">
        <f t="shared" si="4"/>
        <v>31.691572683735817</v>
      </c>
    </row>
    <row r="50" spans="9:12">
      <c r="I50">
        <f t="shared" si="6"/>
        <v>144</v>
      </c>
      <c r="J50">
        <f t="shared" si="2"/>
        <v>22.980307893595388</v>
      </c>
      <c r="K50">
        <f t="shared" si="7"/>
        <v>29.104471070093034</v>
      </c>
      <c r="L50">
        <f t="shared" si="4"/>
        <v>31.691572683735817</v>
      </c>
    </row>
    <row r="51" spans="9:12">
      <c r="I51">
        <f t="shared" si="6"/>
        <v>148</v>
      </c>
      <c r="J51">
        <f t="shared" si="2"/>
        <v>23.356632120695263</v>
      </c>
      <c r="K51">
        <f t="shared" si="7"/>
        <v>29.912928599817839</v>
      </c>
      <c r="L51">
        <f t="shared" si="4"/>
        <v>31.691572683735817</v>
      </c>
    </row>
    <row r="52" spans="9:12">
      <c r="I52">
        <f t="shared" si="6"/>
        <v>152</v>
      </c>
      <c r="J52">
        <f t="shared" si="2"/>
        <v>23.719069930129965</v>
      </c>
      <c r="K52">
        <f t="shared" si="7"/>
        <v>30.721386129542644</v>
      </c>
      <c r="L52">
        <f t="shared" si="4"/>
        <v>31.691572683735817</v>
      </c>
    </row>
    <row r="53" spans="9:12">
      <c r="I53">
        <f t="shared" si="6"/>
        <v>156</v>
      </c>
      <c r="J53">
        <f t="shared" si="2"/>
        <v>24.06793008809462</v>
      </c>
      <c r="K53">
        <f t="shared" si="7"/>
        <v>31.529843659267453</v>
      </c>
      <c r="L53">
        <f t="shared" si="4"/>
        <v>31.691572683735817</v>
      </c>
    </row>
    <row r="54" spans="9:12">
      <c r="I54">
        <f t="shared" si="6"/>
        <v>160</v>
      </c>
      <c r="J54">
        <f t="shared" si="2"/>
        <v>24.403532674235379</v>
      </c>
      <c r="K54">
        <f t="shared" si="7"/>
        <v>32.338301188992261</v>
      </c>
      <c r="L54">
        <f t="shared" si="4"/>
        <v>31.691572683735817</v>
      </c>
    </row>
    <row r="55" spans="9:12">
      <c r="I55">
        <f t="shared" si="6"/>
        <v>164</v>
      </c>
      <c r="J55">
        <f t="shared" si="2"/>
        <v>24.726207097341586</v>
      </c>
      <c r="K55">
        <f t="shared" si="7"/>
        <v>33.146758718717066</v>
      </c>
      <c r="L55">
        <f t="shared" si="4"/>
        <v>31.691572683735817</v>
      </c>
    </row>
    <row r="56" spans="9:12">
      <c r="I56">
        <f t="shared" si="6"/>
        <v>168</v>
      </c>
      <c r="J56">
        <f t="shared" si="2"/>
        <v>25.036290229052046</v>
      </c>
      <c r="K56">
        <f t="shared" si="7"/>
        <v>33.955216248441872</v>
      </c>
      <c r="L56">
        <f t="shared" si="4"/>
        <v>31.691572683735817</v>
      </c>
    </row>
    <row r="57" spans="9:12">
      <c r="I57">
        <f t="shared" si="6"/>
        <v>172</v>
      </c>
      <c r="J57">
        <f t="shared" si="2"/>
        <v>25.334124657898553</v>
      </c>
      <c r="K57">
        <f t="shared" si="7"/>
        <v>34.763673778166677</v>
      </c>
      <c r="L57">
        <f t="shared" si="4"/>
        <v>31.691572683735817</v>
      </c>
    </row>
    <row r="58" spans="9:12">
      <c r="I58">
        <f t="shared" si="6"/>
        <v>176</v>
      </c>
      <c r="J58">
        <f t="shared" si="2"/>
        <v>25.620057064572293</v>
      </c>
      <c r="K58">
        <f t="shared" si="7"/>
        <v>35.572131307891482</v>
      </c>
      <c r="L58">
        <f t="shared" si="4"/>
        <v>31.691572683735817</v>
      </c>
    </row>
    <row r="59" spans="9:12">
      <c r="I59">
        <f t="shared" si="6"/>
        <v>180</v>
      </c>
      <c r="J59">
        <f t="shared" si="2"/>
        <v>25.894436718029951</v>
      </c>
      <c r="K59">
        <f t="shared" si="7"/>
        <v>36.380588837616287</v>
      </c>
      <c r="L59">
        <f t="shared" si="4"/>
        <v>31.691572683735817</v>
      </c>
    </row>
    <row r="60" spans="9:12">
      <c r="I60">
        <f t="shared" si="6"/>
        <v>184</v>
      </c>
      <c r="J60">
        <f t="shared" si="2"/>
        <v>26.157614090952855</v>
      </c>
      <c r="K60">
        <f t="shared" si="7"/>
        <v>37.189046367341099</v>
      </c>
      <c r="L60">
        <f t="shared" si="4"/>
        <v>31.691572683735817</v>
      </c>
    </row>
    <row r="61" spans="9:12">
      <c r="I61">
        <f t="shared" si="6"/>
        <v>188</v>
      </c>
      <c r="J61">
        <f t="shared" si="2"/>
        <v>26.409939592127856</v>
      </c>
      <c r="K61">
        <f t="shared" si="7"/>
        <v>37.997503897065904</v>
      </c>
      <c r="L61">
        <f t="shared" si="4"/>
        <v>31.691572683735817</v>
      </c>
    </row>
    <row r="62" spans="9:12">
      <c r="I62">
        <f t="shared" si="6"/>
        <v>192</v>
      </c>
      <c r="J62">
        <f t="shared" si="2"/>
        <v>26.651762412523532</v>
      </c>
      <c r="K62">
        <f t="shared" si="7"/>
        <v>38.805961426790709</v>
      </c>
      <c r="L62">
        <f t="shared" si="4"/>
        <v>31.691572683735817</v>
      </c>
    </row>
    <row r="63" spans="9:12">
      <c r="I63">
        <f t="shared" si="6"/>
        <v>196</v>
      </c>
      <c r="J63">
        <f t="shared" si="2"/>
        <v>26.883429481181345</v>
      </c>
      <c r="K63">
        <f t="shared" si="7"/>
        <v>39.614418956515514</v>
      </c>
      <c r="L63">
        <f t="shared" si="4"/>
        <v>31.691572683735817</v>
      </c>
    </row>
    <row r="64" spans="9:12">
      <c r="I64">
        <f t="shared" si="6"/>
        <v>200</v>
      </c>
      <c r="J64">
        <f t="shared" si="2"/>
        <v>27.105284526516293</v>
      </c>
      <c r="K64">
        <f t="shared" si="7"/>
        <v>40.42287648624032</v>
      </c>
      <c r="L64">
        <f t="shared" si="4"/>
        <v>31.691572683735817</v>
      </c>
    </row>
    <row r="65" spans="9:12">
      <c r="I65">
        <f t="shared" si="6"/>
        <v>204</v>
      </c>
      <c r="J65">
        <f t="shared" si="2"/>
        <v>27.31766723821541</v>
      </c>
      <c r="K65">
        <f t="shared" si="7"/>
        <v>41.231334015965132</v>
      </c>
      <c r="L65">
        <f t="shared" si="4"/>
        <v>31.691572683735817</v>
      </c>
    </row>
    <row r="66" spans="9:12">
      <c r="I66">
        <f t="shared" si="6"/>
        <v>208</v>
      </c>
      <c r="J66">
        <f t="shared" si="2"/>
        <v>27.520912524622972</v>
      </c>
      <c r="K66">
        <f t="shared" si="7"/>
        <v>42.039791545689937</v>
      </c>
      <c r="L66">
        <f t="shared" si="4"/>
        <v>31.691572683735817</v>
      </c>
    </row>
    <row r="67" spans="9:12">
      <c r="I67">
        <f t="shared" si="6"/>
        <v>212</v>
      </c>
      <c r="J67">
        <f t="shared" si="2"/>
        <v>27.715349860297202</v>
      </c>
      <c r="K67">
        <f t="shared" si="7"/>
        <v>42.848249075414742</v>
      </c>
      <c r="L67">
        <f t="shared" si="4"/>
        <v>31.691572683735817</v>
      </c>
    </row>
    <row r="68" spans="9:12">
      <c r="I68">
        <f t="shared" si="6"/>
        <v>216</v>
      </c>
      <c r="J68">
        <f t="shared" si="2"/>
        <v>27.901302718303363</v>
      </c>
      <c r="K68">
        <f t="shared" si="7"/>
        <v>43.656706605139547</v>
      </c>
      <c r="L68">
        <f t="shared" si="4"/>
        <v>31.691572683735817</v>
      </c>
    </row>
    <row r="69" spans="9:12">
      <c r="I69">
        <f t="shared" si="6"/>
        <v>220</v>
      </c>
      <c r="J69">
        <f t="shared" si="2"/>
        <v>28.079088081761775</v>
      </c>
      <c r="K69">
        <f t="shared" si="7"/>
        <v>44.465164134864352</v>
      </c>
      <c r="L69">
        <f t="shared" si="4"/>
        <v>31.691572683735817</v>
      </c>
    </row>
    <row r="70" spans="9:12">
      <c r="I70">
        <f t="shared" si="6"/>
        <v>224</v>
      </c>
      <c r="J70">
        <f t="shared" si="2"/>
        <v>28.249016029186187</v>
      </c>
      <c r="K70">
        <f t="shared" si="7"/>
        <v>45.273621664589157</v>
      </c>
      <c r="L70">
        <f t="shared" si="4"/>
        <v>31.691572683735817</v>
      </c>
    </row>
    <row r="71" spans="9:12" ht="11.25" customHeight="1">
      <c r="I71">
        <f t="shared" si="6"/>
        <v>228</v>
      </c>
      <c r="J71">
        <f t="shared" si="2"/>
        <v>28.411389388218261</v>
      </c>
      <c r="K71">
        <f t="shared" si="7"/>
        <v>46.08207919431397</v>
      </c>
      <c r="L71">
        <f t="shared" si="4"/>
        <v>31.691572683735817</v>
      </c>
    </row>
    <row r="72" spans="9:12">
      <c r="I72">
        <f t="shared" si="6"/>
        <v>232</v>
      </c>
      <c r="J72">
        <f t="shared" si="2"/>
        <v>28.566503452479438</v>
      </c>
      <c r="K72">
        <f t="shared" si="7"/>
        <v>46.890536724038775</v>
      </c>
      <c r="L72">
        <f t="shared" si="4"/>
        <v>31.691572683735817</v>
      </c>
    </row>
    <row r="73" spans="9:12">
      <c r="I73">
        <f t="shared" si="6"/>
        <v>236</v>
      </c>
      <c r="J73">
        <f t="shared" si="2"/>
        <v>28.714645756413525</v>
      </c>
      <c r="K73">
        <f t="shared" si="7"/>
        <v>47.69899425376358</v>
      </c>
      <c r="L73">
        <f t="shared" si="4"/>
        <v>31.691572683735817</v>
      </c>
    </row>
    <row r="74" spans="9:12">
      <c r="I74">
        <f t="shared" si="6"/>
        <v>240</v>
      </c>
      <c r="J74">
        <f t="shared" si="2"/>
        <v>28.856095903174822</v>
      </c>
      <c r="K74">
        <f t="shared" si="7"/>
        <v>48.507451783488385</v>
      </c>
      <c r="L74">
        <f t="shared" si="4"/>
        <v>31.691572683735817</v>
      </c>
    </row>
    <row r="75" spans="9:12">
      <c r="I75">
        <f t="shared" si="6"/>
        <v>244</v>
      </c>
      <c r="J75">
        <f t="shared" si="2"/>
        <v>28.991125440821079</v>
      </c>
      <c r="K75">
        <f t="shared" si="7"/>
        <v>49.31590931321319</v>
      </c>
      <c r="L75">
        <f t="shared" si="4"/>
        <v>31.691572683735817</v>
      </c>
    </row>
    <row r="76" spans="9:12">
      <c r="I76">
        <f t="shared" si="6"/>
        <v>248</v>
      </c>
      <c r="J76">
        <f t="shared" si="2"/>
        <v>29.119997782291911</v>
      </c>
      <c r="K76">
        <f t="shared" si="7"/>
        <v>50.124366842938002</v>
      </c>
      <c r="L76">
        <f t="shared" si="4"/>
        <v>31.691572683735817</v>
      </c>
    </row>
    <row r="77" spans="9:12">
      <c r="I77">
        <f t="shared" si="6"/>
        <v>252</v>
      </c>
      <c r="J77">
        <f t="shared" si="2"/>
        <v>29.242968164886825</v>
      </c>
      <c r="K77">
        <f t="shared" si="7"/>
        <v>50.932824372662807</v>
      </c>
      <c r="L77">
        <f t="shared" si="4"/>
        <v>31.691572683735817</v>
      </c>
    </row>
    <row r="78" spans="9:12">
      <c r="I78">
        <f t="shared" si="6"/>
        <v>256</v>
      </c>
      <c r="J78">
        <f t="shared" si="2"/>
        <v>29.360283645197821</v>
      </c>
      <c r="K78">
        <f t="shared" si="7"/>
        <v>51.741281902387612</v>
      </c>
      <c r="L78">
        <f t="shared" ref="L78:L94" si="8">ETR</f>
        <v>31.691572683735817</v>
      </c>
    </row>
    <row r="79" spans="9:12">
      <c r="I79">
        <f>4+I78</f>
        <v>260</v>
      </c>
      <c r="J79">
        <f t="shared" si="2"/>
        <v>29.472183125695913</v>
      </c>
      <c r="K79">
        <f t="shared" si="7"/>
        <v>52.549739432112418</v>
      </c>
      <c r="L79">
        <f t="shared" si="8"/>
        <v>31.691572683735817</v>
      </c>
    </row>
    <row r="80" spans="9:12">
      <c r="I80">
        <f t="shared" si="6"/>
        <v>264</v>
      </c>
      <c r="J80">
        <f t="shared" si="2"/>
        <v>29.578897409416015</v>
      </c>
      <c r="K80">
        <f t="shared" si="7"/>
        <v>53.358196961837223</v>
      </c>
      <c r="L80">
        <f t="shared" si="8"/>
        <v>31.691572683735817</v>
      </c>
    </row>
    <row r="81" spans="3:19">
      <c r="C81" t="s">
        <v>8</v>
      </c>
      <c r="D81">
        <f>AVERAGE(D13:D23)</f>
        <v>21.13427272727273</v>
      </c>
      <c r="I81">
        <f t="shared" si="6"/>
        <v>268</v>
      </c>
      <c r="J81">
        <f t="shared" si="2"/>
        <v>29.680649279427151</v>
      </c>
      <c r="K81">
        <f t="shared" si="7"/>
        <v>54.166654491562035</v>
      </c>
      <c r="L81">
        <f t="shared" si="8"/>
        <v>31.691572683735817</v>
      </c>
    </row>
    <row r="82" spans="3:19">
      <c r="C82" t="s">
        <v>9</v>
      </c>
      <c r="D82">
        <f>(D13-$D$23)^2</f>
        <v>1185.7347902500001</v>
      </c>
      <c r="E82">
        <f>(E13-$D$23)^2</f>
        <v>1233.7221995436378</v>
      </c>
      <c r="I82">
        <f t="shared" si="6"/>
        <v>272</v>
      </c>
      <c r="J82">
        <f t="shared" si="2"/>
        <v>29.777653600013082</v>
      </c>
      <c r="K82">
        <f t="shared" si="7"/>
        <v>54.97511202128684</v>
      </c>
      <c r="L82">
        <f t="shared" si="8"/>
        <v>31.691572683735817</v>
      </c>
    </row>
    <row r="83" spans="3:19">
      <c r="D83">
        <f t="shared" ref="D83:E92" si="9">(D14-$D$23)^2</f>
        <v>952.46304400000008</v>
      </c>
      <c r="E83">
        <f t="shared" si="9"/>
        <v>1007.6937740418413</v>
      </c>
      <c r="I83">
        <f t="shared" si="6"/>
        <v>276</v>
      </c>
      <c r="J83">
        <f t="shared" si="2"/>
        <v>29.870117436719767</v>
      </c>
      <c r="K83">
        <f t="shared" si="7"/>
        <v>55.783569551011645</v>
      </c>
      <c r="L83">
        <f t="shared" si="8"/>
        <v>31.691572683735817</v>
      </c>
    </row>
    <row r="84" spans="3:19">
      <c r="D84">
        <f t="shared" si="9"/>
        <v>694.13806224999996</v>
      </c>
      <c r="E84">
        <f t="shared" si="9"/>
        <v>730.19234555851892</v>
      </c>
      <c r="I84">
        <f t="shared" si="6"/>
        <v>280</v>
      </c>
      <c r="J84">
        <f t="shared" si="2"/>
        <v>29.958240192650472</v>
      </c>
      <c r="K84">
        <f t="shared" si="7"/>
        <v>56.59202708073645</v>
      </c>
      <c r="L84">
        <f t="shared" si="8"/>
        <v>31.691572683735817</v>
      </c>
    </row>
    <row r="85" spans="3:19">
      <c r="D85">
        <f t="shared" si="9"/>
        <v>531.60219225000003</v>
      </c>
      <c r="E85">
        <f t="shared" si="9"/>
        <v>540.31224390661066</v>
      </c>
      <c r="I85">
        <f t="shared" si="6"/>
        <v>284</v>
      </c>
      <c r="J85">
        <f t="shared" si="2"/>
        <v>30.042213758603616</v>
      </c>
      <c r="K85">
        <f t="shared" si="7"/>
        <v>57.400484610461255</v>
      </c>
      <c r="L85">
        <f t="shared" si="8"/>
        <v>31.691572683735817</v>
      </c>
    </row>
    <row r="86" spans="3:19">
      <c r="D86">
        <f t="shared" si="9"/>
        <v>323.08265025000009</v>
      </c>
      <c r="E86">
        <f t="shared" si="9"/>
        <v>325.16498123215223</v>
      </c>
      <c r="I86">
        <f t="shared" si="6"/>
        <v>288</v>
      </c>
      <c r="J86">
        <f t="shared" si="2"/>
        <v>30.122222674853987</v>
      </c>
      <c r="K86">
        <f t="shared" si="7"/>
        <v>58.208942140186068</v>
      </c>
      <c r="L86">
        <f t="shared" si="8"/>
        <v>31.691572683735817</v>
      </c>
    </row>
    <row r="87" spans="3:19">
      <c r="D87">
        <f t="shared" si="9"/>
        <v>178.06233600000004</v>
      </c>
      <c r="E87">
        <f t="shared" si="9"/>
        <v>167.45569460918179</v>
      </c>
      <c r="I87">
        <f t="shared" si="6"/>
        <v>292</v>
      </c>
      <c r="J87">
        <f t="shared" si="2"/>
        <v>30.198444302572359</v>
      </c>
      <c r="K87">
        <f t="shared" si="7"/>
        <v>59.017399669910873</v>
      </c>
      <c r="L87">
        <f t="shared" si="8"/>
        <v>31.691572683735817</v>
      </c>
    </row>
    <row r="88" spans="3:19">
      <c r="D88">
        <f t="shared" si="9"/>
        <v>92.544400000000024</v>
      </c>
      <c r="E88">
        <f t="shared" si="9"/>
        <v>72.635635168855529</v>
      </c>
      <c r="I88">
        <f t="shared" si="6"/>
        <v>296</v>
      </c>
      <c r="J88">
        <f t="shared" si="2"/>
        <v>30.271049003063162</v>
      </c>
      <c r="K88">
        <f t="shared" si="7"/>
        <v>59.825857199635678</v>
      </c>
      <c r="L88">
        <f t="shared" si="8"/>
        <v>31.691572683735817</v>
      </c>
    </row>
    <row r="89" spans="3:19">
      <c r="D89">
        <f t="shared" si="9"/>
        <v>39.476089000000016</v>
      </c>
      <c r="E89">
        <f t="shared" si="9"/>
        <v>40.74274391565325</v>
      </c>
      <c r="I89">
        <f t="shared" si="6"/>
        <v>300</v>
      </c>
      <c r="J89">
        <f t="shared" si="2"/>
        <v>30.34020032317245</v>
      </c>
      <c r="K89">
        <f t="shared" si="7"/>
        <v>60.634314729360483</v>
      </c>
      <c r="L89">
        <f t="shared" si="8"/>
        <v>31.691572683735817</v>
      </c>
    </row>
    <row r="90" spans="3:19">
      <c r="D90">
        <f t="shared" si="9"/>
        <v>77.422400999999994</v>
      </c>
      <c r="E90">
        <f t="shared" si="9"/>
        <v>32.911345559966911</v>
      </c>
      <c r="I90">
        <f t="shared" si="6"/>
        <v>304</v>
      </c>
      <c r="J90">
        <f t="shared" si="2"/>
        <v>30.406055185381224</v>
      </c>
      <c r="K90">
        <f t="shared" si="7"/>
        <v>61.442772259085288</v>
      </c>
      <c r="L90">
        <f t="shared" si="8"/>
        <v>31.691572683735817</v>
      </c>
    </row>
    <row r="91" spans="3:19" ht="18">
      <c r="D91">
        <f t="shared" si="9"/>
        <v>57.562568999999996</v>
      </c>
      <c r="E91">
        <f t="shared" si="9"/>
        <v>31.992469574990182</v>
      </c>
      <c r="I91">
        <f t="shared" si="6"/>
        <v>308</v>
      </c>
      <c r="J91">
        <f t="shared" si="2"/>
        <v>30.468764081250594</v>
      </c>
      <c r="K91">
        <f t="shared" si="7"/>
        <v>62.251229788810093</v>
      </c>
      <c r="L91">
        <f t="shared" si="8"/>
        <v>31.691572683735817</v>
      </c>
      <c r="P91" s="11" t="s">
        <v>16</v>
      </c>
    </row>
    <row r="92" spans="3:19">
      <c r="D92">
        <f t="shared" si="9"/>
        <v>0</v>
      </c>
      <c r="E92">
        <f t="shared" si="9"/>
        <v>31.950180424085286</v>
      </c>
      <c r="I92">
        <f t="shared" si="6"/>
        <v>312</v>
      </c>
      <c r="J92">
        <f t="shared" si="2"/>
        <v>30.528471267026351</v>
      </c>
      <c r="K92">
        <f t="shared" si="7"/>
        <v>63.059687318534905</v>
      </c>
      <c r="L92">
        <f t="shared" si="8"/>
        <v>31.691572683735817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30.585314960341016</v>
      </c>
      <c r="K93">
        <f t="shared" si="7"/>
        <v>63.86814484825971</v>
      </c>
      <c r="L93">
        <f t="shared" si="8"/>
        <v>31.691572683735817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31.584048913794515</v>
      </c>
      <c r="K94">
        <f t="shared" si="7"/>
        <v>101.05719121560081</v>
      </c>
      <c r="L94">
        <f t="shared" si="8"/>
        <v>31.691572683735817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10</v>
      </c>
      <c r="D159" s="1">
        <f>SUM(D82:D92)</f>
        <v>4132.0885340000004</v>
      </c>
      <c r="E159" s="1">
        <f>SUM(E82:E92)</f>
        <v>4214.7736135354944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2013-11-10T21:19:48Z</dcterms:modified>
</cp:coreProperties>
</file>