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82" i="1"/>
  <c r="E83" i="1"/>
  <c r="E85" i="1"/>
  <c r="E86" i="1"/>
  <c r="E87" i="1"/>
  <c r="E89" i="1"/>
  <c r="E90" i="1"/>
  <c r="E91" i="1"/>
  <c r="D82" i="1"/>
  <c r="D83" i="1"/>
  <c r="D84" i="1"/>
  <c r="D85" i="1"/>
  <c r="D86" i="1"/>
  <c r="D87" i="1"/>
  <c r="D88" i="1"/>
  <c r="D89" i="1"/>
  <c r="D90" i="1"/>
  <c r="D91" i="1"/>
  <c r="D92" i="1"/>
  <c r="D81" i="1"/>
  <c r="I15" i="1"/>
  <c r="I16" i="1"/>
  <c r="I17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6" i="1"/>
  <c r="M14" i="1"/>
  <c r="M15" i="1"/>
  <c r="L15" i="1"/>
  <c r="L16" i="1"/>
  <c r="L17" i="1"/>
  <c r="L18" i="1"/>
  <c r="L19" i="1"/>
  <c r="L20" i="1"/>
  <c r="L21" i="1"/>
  <c r="L22" i="1"/>
  <c r="L23" i="1"/>
  <c r="L14" i="1"/>
  <c r="K16" i="1"/>
  <c r="K14" i="1"/>
  <c r="J15" i="1"/>
  <c r="J16" i="1"/>
  <c r="J14" i="1"/>
  <c r="J17" i="1"/>
  <c r="I18" i="1"/>
  <c r="K17" i="1"/>
  <c r="D159" i="1"/>
  <c r="A10" i="1"/>
  <c r="E92" i="1"/>
  <c r="E88" i="1"/>
  <c r="E84" i="1"/>
  <c r="E159" i="1"/>
  <c r="B10" i="1"/>
  <c r="I19" i="1"/>
  <c r="J18" i="1"/>
  <c r="K18" i="1"/>
  <c r="I20" i="1"/>
  <c r="K19" i="1"/>
  <c r="J19" i="1"/>
  <c r="J20" i="1"/>
  <c r="I21" i="1"/>
  <c r="K20" i="1"/>
  <c r="I22" i="1"/>
  <c r="K21" i="1"/>
  <c r="J21" i="1"/>
  <c r="I23" i="1"/>
  <c r="K22" i="1"/>
  <c r="J22" i="1"/>
  <c r="I24" i="1"/>
  <c r="K23" i="1"/>
  <c r="J23" i="1"/>
  <c r="K24" i="1"/>
  <c r="I25" i="1"/>
  <c r="J24" i="1"/>
  <c r="K25" i="1"/>
  <c r="I26" i="1"/>
  <c r="J25" i="1"/>
  <c r="K26" i="1"/>
  <c r="I27" i="1"/>
  <c r="J26" i="1"/>
  <c r="K27" i="1"/>
  <c r="I28" i="1"/>
  <c r="J27" i="1"/>
  <c r="K28" i="1"/>
  <c r="I29" i="1"/>
  <c r="J28" i="1"/>
  <c r="K29" i="1"/>
  <c r="I30" i="1"/>
  <c r="J29" i="1"/>
  <c r="K30" i="1"/>
  <c r="I31" i="1"/>
  <c r="J30" i="1"/>
  <c r="K31" i="1"/>
  <c r="I32" i="1"/>
  <c r="J31" i="1"/>
  <c r="K32" i="1"/>
  <c r="I33" i="1"/>
  <c r="J32" i="1"/>
  <c r="K33" i="1"/>
  <c r="I34" i="1"/>
  <c r="J33" i="1"/>
  <c r="K34" i="1"/>
  <c r="I35" i="1"/>
  <c r="J34" i="1"/>
  <c r="K35" i="1"/>
  <c r="I36" i="1"/>
  <c r="J35" i="1"/>
  <c r="K36" i="1"/>
  <c r="I37" i="1"/>
  <c r="J36" i="1"/>
  <c r="K37" i="1"/>
  <c r="I38" i="1"/>
  <c r="J37" i="1"/>
  <c r="K38" i="1"/>
  <c r="I39" i="1"/>
  <c r="J38" i="1"/>
  <c r="K39" i="1"/>
  <c r="I40" i="1"/>
  <c r="J39" i="1"/>
  <c r="K40" i="1"/>
  <c r="I41" i="1"/>
  <c r="J40" i="1"/>
  <c r="K41" i="1"/>
  <c r="I42" i="1"/>
  <c r="J41" i="1"/>
  <c r="K42" i="1"/>
  <c r="I43" i="1"/>
  <c r="J42" i="1"/>
  <c r="K43" i="1"/>
  <c r="I44" i="1"/>
  <c r="J43" i="1"/>
  <c r="K44" i="1"/>
  <c r="I45" i="1"/>
  <c r="J44" i="1"/>
  <c r="K45" i="1"/>
  <c r="I46" i="1"/>
  <c r="J45" i="1"/>
  <c r="K46" i="1"/>
  <c r="I47" i="1"/>
  <c r="J46" i="1"/>
  <c r="K47" i="1"/>
  <c r="I48" i="1"/>
  <c r="J47" i="1"/>
  <c r="K48" i="1"/>
  <c r="I49" i="1"/>
  <c r="J48" i="1"/>
  <c r="K49" i="1"/>
  <c r="I50" i="1"/>
  <c r="J49" i="1"/>
  <c r="K50" i="1"/>
  <c r="I51" i="1"/>
  <c r="J50" i="1"/>
  <c r="K51" i="1"/>
  <c r="I52" i="1"/>
  <c r="J51" i="1"/>
  <c r="K52" i="1"/>
  <c r="I53" i="1"/>
  <c r="J52" i="1"/>
  <c r="K53" i="1"/>
  <c r="I54" i="1"/>
  <c r="J53" i="1"/>
  <c r="K54" i="1"/>
  <c r="I55" i="1"/>
  <c r="J54" i="1"/>
  <c r="K55" i="1"/>
  <c r="I56" i="1"/>
  <c r="J55" i="1"/>
  <c r="K56" i="1"/>
  <c r="I57" i="1"/>
  <c r="J56" i="1"/>
  <c r="K57" i="1"/>
  <c r="I58" i="1"/>
  <c r="J57" i="1"/>
  <c r="K58" i="1"/>
  <c r="I59" i="1"/>
  <c r="J58" i="1"/>
  <c r="K59" i="1"/>
  <c r="I60" i="1"/>
  <c r="J59" i="1"/>
  <c r="K60" i="1"/>
  <c r="I61" i="1"/>
  <c r="J60" i="1"/>
  <c r="K61" i="1"/>
  <c r="I62" i="1"/>
  <c r="J61" i="1"/>
  <c r="K62" i="1"/>
  <c r="I63" i="1"/>
  <c r="J62" i="1"/>
  <c r="K63" i="1"/>
  <c r="I64" i="1"/>
  <c r="J63" i="1"/>
  <c r="K64" i="1"/>
  <c r="I65" i="1"/>
  <c r="J64" i="1"/>
  <c r="K65" i="1"/>
  <c r="I66" i="1"/>
  <c r="J65" i="1"/>
  <c r="K66" i="1"/>
  <c r="I67" i="1"/>
  <c r="J66" i="1"/>
  <c r="K67" i="1"/>
  <c r="I68" i="1"/>
  <c r="J67" i="1"/>
  <c r="K68" i="1"/>
  <c r="I69" i="1"/>
  <c r="J68" i="1"/>
  <c r="K69" i="1"/>
  <c r="I70" i="1"/>
  <c r="J69" i="1"/>
  <c r="K70" i="1"/>
  <c r="I71" i="1"/>
  <c r="J70" i="1"/>
  <c r="K71" i="1"/>
  <c r="I72" i="1"/>
  <c r="J71" i="1"/>
  <c r="K72" i="1"/>
  <c r="I73" i="1"/>
  <c r="J72" i="1"/>
  <c r="K73" i="1"/>
  <c r="I74" i="1"/>
  <c r="J73" i="1"/>
  <c r="K74" i="1"/>
  <c r="I75" i="1"/>
  <c r="J74" i="1"/>
  <c r="K75" i="1"/>
  <c r="I76" i="1"/>
  <c r="J75" i="1"/>
  <c r="K76" i="1"/>
  <c r="I77" i="1"/>
  <c r="J76" i="1"/>
  <c r="K77" i="1"/>
  <c r="I78" i="1"/>
  <c r="J77" i="1"/>
  <c r="K78" i="1"/>
  <c r="I79" i="1"/>
  <c r="J78" i="1"/>
  <c r="I80" i="1"/>
  <c r="J79" i="1"/>
  <c r="K79" i="1"/>
  <c r="I81" i="1"/>
  <c r="J80" i="1"/>
  <c r="K80" i="1"/>
  <c r="I82" i="1"/>
  <c r="J81" i="1"/>
  <c r="K81" i="1"/>
  <c r="I83" i="1"/>
  <c r="J82" i="1"/>
  <c r="K82" i="1"/>
  <c r="I84" i="1"/>
  <c r="J83" i="1"/>
  <c r="K83" i="1"/>
  <c r="I85" i="1"/>
  <c r="J84" i="1"/>
  <c r="K84" i="1"/>
  <c r="I86" i="1"/>
  <c r="J85" i="1"/>
  <c r="K85" i="1"/>
  <c r="I87" i="1"/>
  <c r="J86" i="1"/>
  <c r="K86" i="1"/>
  <c r="I88" i="1"/>
  <c r="J87" i="1"/>
  <c r="K87" i="1"/>
  <c r="I89" i="1"/>
  <c r="J88" i="1"/>
  <c r="K88" i="1"/>
  <c r="I90" i="1"/>
  <c r="J89" i="1"/>
  <c r="K89" i="1"/>
  <c r="I91" i="1"/>
  <c r="J90" i="1"/>
  <c r="K90" i="1"/>
  <c r="I92" i="1"/>
  <c r="J91" i="1"/>
  <c r="K91" i="1"/>
  <c r="I93" i="1"/>
  <c r="J92" i="1"/>
  <c r="K92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<sst xmlns="http://schemas.openxmlformats.org/spreadsheetml/2006/main" count="18" uniqueCount="17">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</sst>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3.6575</c:v>
                </c:pt>
                <c:pt idx="1">
                  <c:v>8.722</c:v>
                </c:pt>
                <c:pt idx="2">
                  <c:v>14.9725</c:v>
                </c:pt>
                <c:pt idx="3">
                  <c:v>20.0625</c:v>
                </c:pt>
                <c:pt idx="4">
                  <c:v>26.1405</c:v>
                </c:pt>
                <c:pt idx="5">
                  <c:v>33.2</c:v>
                </c:pt>
                <c:pt idx="6">
                  <c:v>39.5545</c:v>
                </c:pt>
                <c:pt idx="7">
                  <c:v>42.229</c:v>
                </c:pt>
                <c:pt idx="8">
                  <c:v>46.4505</c:v>
                </c:pt>
                <c:pt idx="9">
                  <c:v>44.6355</c:v>
                </c:pt>
                <c:pt idx="10">
                  <c:v>48.4305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1.082813728625902</c:v>
                </c:pt>
                <c:pt idx="2">
                  <c:v>2.164414050100083</c:v>
                </c:pt>
                <c:pt idx="3">
                  <c:v>3.243592990186168</c:v>
                </c:pt>
                <c:pt idx="4">
                  <c:v>4.31915338886864</c:v>
                </c:pt>
                <c:pt idx="5">
                  <c:v>5.389914179278382</c:v>
                </c:pt>
                <c:pt idx="6">
                  <c:v>6.454715515126752</c:v>
                </c:pt>
                <c:pt idx="7">
                  <c:v>7.51242369997324</c:v>
                </c:pt>
                <c:pt idx="8">
                  <c:v>8.561935874806767</c:v>
                </c:pt>
                <c:pt idx="9">
                  <c:v>9.602184424217792</c:v>
                </c:pt>
                <c:pt idx="10">
                  <c:v>10.63214106578764</c:v>
                </c:pt>
                <c:pt idx="11">
                  <c:v>11.65082059212108</c:v>
                </c:pt>
                <c:pt idx="12">
                  <c:v>12.6572842400902</c:v>
                </c:pt>
                <c:pt idx="13">
                  <c:v>13.65064266722735</c:v>
                </c:pt>
                <c:pt idx="14">
                  <c:v>14.63005852068969</c:v>
                </c:pt>
                <c:pt idx="15">
                  <c:v>15.5947485897053</c:v>
                </c:pt>
                <c:pt idx="16">
                  <c:v>16.54398553779403</c:v>
                </c:pt>
                <c:pt idx="17">
                  <c:v>17.47709921623926</c:v>
                </c:pt>
                <c:pt idx="18">
                  <c:v>18.39347756517905</c:v>
                </c:pt>
                <c:pt idx="19">
                  <c:v>19.29256711321414</c:v>
                </c:pt>
                <c:pt idx="20">
                  <c:v>20.17387309053164</c:v>
                </c:pt>
                <c:pt idx="21">
                  <c:v>21.03695917416984</c:v>
                </c:pt>
                <c:pt idx="22">
                  <c:v>21.88144688716827</c:v>
                </c:pt>
                <c:pt idx="23">
                  <c:v>22.70701467593631</c:v>
                </c:pt>
                <c:pt idx="24">
                  <c:v>23.51339669222923</c:v>
                </c:pt>
                <c:pt idx="25">
                  <c:v>24.30038130764566</c:v>
                </c:pt>
                <c:pt idx="26">
                  <c:v>25.06780938957455</c:v>
                </c:pt>
                <c:pt idx="27">
                  <c:v>25.81557236804666</c:v>
                </c:pt>
                <c:pt idx="28">
                  <c:v>26.54361012302061</c:v>
                </c:pt>
                <c:pt idx="29">
                  <c:v>27.25190872129677</c:v>
                </c:pt>
                <c:pt idx="30">
                  <c:v>27.94049803154763</c:v>
                </c:pt>
                <c:pt idx="31">
                  <c:v>28.60944924492891</c:v>
                </c:pt>
                <c:pt idx="32">
                  <c:v>29.25887232744025</c:v>
                </c:pt>
                <c:pt idx="33">
                  <c:v>29.88891342868616</c:v>
                </c:pt>
                <c:pt idx="34">
                  <c:v>30.49975226999646</c:v>
                </c:pt>
                <c:pt idx="35">
                  <c:v>31.09159953304366</c:v>
                </c:pt>
                <c:pt idx="36">
                  <c:v>31.66469426818854</c:v>
                </c:pt>
                <c:pt idx="37">
                  <c:v>32.21930133983154</c:v>
                </c:pt>
                <c:pt idx="38">
                  <c:v>32.75570892408242</c:v>
                </c:pt>
                <c:pt idx="39">
                  <c:v>33.27422607211639</c:v>
                </c:pt>
                <c:pt idx="40">
                  <c:v>33.77518035068608</c:v>
                </c:pt>
                <c:pt idx="41">
                  <c:v>34.25891556943026</c:v>
                </c:pt>
                <c:pt idx="42">
                  <c:v>34.7257896028789</c:v>
                </c:pt>
                <c:pt idx="43">
                  <c:v>35.17617231341497</c:v>
                </c:pt>
                <c:pt idx="44">
                  <c:v>35.61044357992748</c:v>
                </c:pt>
                <c:pt idx="45">
                  <c:v>36.02899143548337</c:v>
                </c:pt>
                <c:pt idx="46">
                  <c:v>36.43221031606552</c:v>
                </c:pt>
                <c:pt idx="47">
                  <c:v>36.82049942126701</c:v>
                </c:pt>
                <c:pt idx="48">
                  <c:v>37.19426118680291</c:v>
                </c:pt>
                <c:pt idx="49">
                  <c:v>37.55389986779315</c:v>
                </c:pt>
                <c:pt idx="50">
                  <c:v>37.89982023098104</c:v>
                </c:pt>
                <c:pt idx="51">
                  <c:v>38.23242635337742</c:v>
                </c:pt>
                <c:pt idx="52">
                  <c:v>38.5521205242507</c:v>
                </c:pt>
                <c:pt idx="53">
                  <c:v>38.8593022469152</c:v>
                </c:pt>
                <c:pt idx="54">
                  <c:v>39.15436733639238</c:v>
                </c:pt>
                <c:pt idx="55">
                  <c:v>39.43770710872737</c:v>
                </c:pt>
                <c:pt idx="56">
                  <c:v>39.70970765752669</c:v>
                </c:pt>
                <c:pt idx="57">
                  <c:v>39.97074921313543</c:v>
                </c:pt>
                <c:pt idx="58">
                  <c:v>40.22120557978501</c:v>
                </c:pt>
                <c:pt idx="59">
                  <c:v>40.46144364600931</c:v>
                </c:pt>
                <c:pt idx="60">
                  <c:v>40.69182296364009</c:v>
                </c:pt>
                <c:pt idx="61">
                  <c:v>40.91269539074565</c:v>
                </c:pt>
                <c:pt idx="62">
                  <c:v>41.12440479396368</c:v>
                </c:pt>
                <c:pt idx="63">
                  <c:v>41.32728680579436</c:v>
                </c:pt>
                <c:pt idx="64">
                  <c:v>41.52166863255812</c:v>
                </c:pt>
                <c:pt idx="65">
                  <c:v>41.70786890887927</c:v>
                </c:pt>
                <c:pt idx="66">
                  <c:v>41.88619759472729</c:v>
                </c:pt>
                <c:pt idx="67">
                  <c:v>42.0569559112298</c:v>
                </c:pt>
                <c:pt idx="68">
                  <c:v>42.22043631165915</c:v>
                </c:pt>
                <c:pt idx="69">
                  <c:v>42.37692248418836</c:v>
                </c:pt>
                <c:pt idx="70">
                  <c:v>42.52668938320698</c:v>
                </c:pt>
                <c:pt idx="71">
                  <c:v>42.67000328618226</c:v>
                </c:pt>
                <c:pt idx="72">
                  <c:v>42.80712187324377</c:v>
                </c:pt>
                <c:pt idx="73">
                  <c:v>42.93829432685897</c:v>
                </c:pt>
                <c:pt idx="74">
                  <c:v>43.06376144915203</c:v>
                </c:pt>
                <c:pt idx="75">
                  <c:v>43.18375579459615</c:v>
                </c:pt>
                <c:pt idx="76">
                  <c:v>43.29850181598323</c:v>
                </c:pt>
                <c:pt idx="77">
                  <c:v>43.40821602173833</c:v>
                </c:pt>
                <c:pt idx="78">
                  <c:v>43.5131071428051</c:v>
                </c:pt>
                <c:pt idx="79">
                  <c:v>43.61337630747775</c:v>
                </c:pt>
                <c:pt idx="80">
                  <c:v>45.48721476894868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1.08301614461835</c:v>
                </c:pt>
                <c:pt idx="2">
                  <c:v>2.166032289236699</c:v>
                </c:pt>
                <c:pt idx="3">
                  <c:v>3.249048433855049</c:v>
                </c:pt>
                <c:pt idx="4">
                  <c:v>4.332064578473399</c:v>
                </c:pt>
                <c:pt idx="5">
                  <c:v>5.415080723091749</c:v>
                </c:pt>
                <c:pt idx="6">
                  <c:v>6.498096867710098</c:v>
                </c:pt>
                <c:pt idx="7">
                  <c:v>7.581113012328448</c:v>
                </c:pt>
                <c:pt idx="8">
                  <c:v>8.664129156946797</c:v>
                </c:pt>
                <c:pt idx="9">
                  <c:v>9.747145301565148</c:v>
                </c:pt>
                <c:pt idx="10">
                  <c:v>10.8301614461835</c:v>
                </c:pt>
                <c:pt idx="11">
                  <c:v>11.91317759080185</c:v>
                </c:pt>
                <c:pt idx="12">
                  <c:v>12.9961937354202</c:v>
                </c:pt>
                <c:pt idx="13">
                  <c:v>14.07920988003855</c:v>
                </c:pt>
                <c:pt idx="14">
                  <c:v>15.1622260246569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45.73204798145061</c:v>
                </c:pt>
                <c:pt idx="1">
                  <c:v>45.73204798145061</c:v>
                </c:pt>
                <c:pt idx="2">
                  <c:v>45.73204798145061</c:v>
                </c:pt>
                <c:pt idx="3">
                  <c:v>45.73204798145061</c:v>
                </c:pt>
                <c:pt idx="4">
                  <c:v>45.73204798145061</c:v>
                </c:pt>
                <c:pt idx="5">
                  <c:v>45.73204798145061</c:v>
                </c:pt>
                <c:pt idx="6">
                  <c:v>45.73204798145061</c:v>
                </c:pt>
                <c:pt idx="7">
                  <c:v>45.73204798145061</c:v>
                </c:pt>
                <c:pt idx="8">
                  <c:v>45.73204798145061</c:v>
                </c:pt>
                <c:pt idx="9">
                  <c:v>45.73204798145061</c:v>
                </c:pt>
                <c:pt idx="10">
                  <c:v>45.73204798145061</c:v>
                </c:pt>
                <c:pt idx="11">
                  <c:v>45.73204798145061</c:v>
                </c:pt>
                <c:pt idx="12">
                  <c:v>45.73204798145061</c:v>
                </c:pt>
                <c:pt idx="13">
                  <c:v>45.73204798145061</c:v>
                </c:pt>
                <c:pt idx="14">
                  <c:v>45.73204798145061</c:v>
                </c:pt>
                <c:pt idx="15">
                  <c:v>45.73204798145061</c:v>
                </c:pt>
                <c:pt idx="16">
                  <c:v>45.73204798145061</c:v>
                </c:pt>
                <c:pt idx="17">
                  <c:v>45.73204798145061</c:v>
                </c:pt>
                <c:pt idx="18">
                  <c:v>45.73204798145061</c:v>
                </c:pt>
                <c:pt idx="19">
                  <c:v>45.73204798145061</c:v>
                </c:pt>
                <c:pt idx="20">
                  <c:v>45.73204798145061</c:v>
                </c:pt>
                <c:pt idx="21">
                  <c:v>45.73204798145061</c:v>
                </c:pt>
                <c:pt idx="22">
                  <c:v>45.73204798145061</c:v>
                </c:pt>
                <c:pt idx="23">
                  <c:v>45.73204798145061</c:v>
                </c:pt>
                <c:pt idx="24">
                  <c:v>45.73204798145061</c:v>
                </c:pt>
                <c:pt idx="25">
                  <c:v>45.73204798145061</c:v>
                </c:pt>
                <c:pt idx="26">
                  <c:v>45.73204798145061</c:v>
                </c:pt>
                <c:pt idx="27">
                  <c:v>45.73204798145061</c:v>
                </c:pt>
                <c:pt idx="28">
                  <c:v>45.73204798145061</c:v>
                </c:pt>
                <c:pt idx="29">
                  <c:v>45.73204798145061</c:v>
                </c:pt>
                <c:pt idx="30">
                  <c:v>45.73204798145061</c:v>
                </c:pt>
                <c:pt idx="31">
                  <c:v>45.73204798145061</c:v>
                </c:pt>
                <c:pt idx="32">
                  <c:v>45.73204798145061</c:v>
                </c:pt>
                <c:pt idx="33">
                  <c:v>45.73204798145061</c:v>
                </c:pt>
                <c:pt idx="34">
                  <c:v>45.73204798145061</c:v>
                </c:pt>
                <c:pt idx="35">
                  <c:v>45.73204798145061</c:v>
                </c:pt>
                <c:pt idx="36">
                  <c:v>45.73204798145061</c:v>
                </c:pt>
                <c:pt idx="37">
                  <c:v>45.73204798145061</c:v>
                </c:pt>
                <c:pt idx="38">
                  <c:v>45.73204798145061</c:v>
                </c:pt>
                <c:pt idx="39">
                  <c:v>45.73204798145061</c:v>
                </c:pt>
                <c:pt idx="40">
                  <c:v>45.73204798145061</c:v>
                </c:pt>
                <c:pt idx="41">
                  <c:v>45.73204798145061</c:v>
                </c:pt>
                <c:pt idx="42">
                  <c:v>45.73204798145061</c:v>
                </c:pt>
                <c:pt idx="43">
                  <c:v>45.73204798145061</c:v>
                </c:pt>
                <c:pt idx="44">
                  <c:v>45.73204798145061</c:v>
                </c:pt>
                <c:pt idx="45">
                  <c:v>45.73204798145061</c:v>
                </c:pt>
                <c:pt idx="46">
                  <c:v>45.73204798145061</c:v>
                </c:pt>
                <c:pt idx="47">
                  <c:v>45.73204798145061</c:v>
                </c:pt>
                <c:pt idx="48">
                  <c:v>45.73204798145061</c:v>
                </c:pt>
                <c:pt idx="49">
                  <c:v>45.73204798145061</c:v>
                </c:pt>
                <c:pt idx="50">
                  <c:v>45.73204798145061</c:v>
                </c:pt>
                <c:pt idx="51">
                  <c:v>45.73204798145061</c:v>
                </c:pt>
                <c:pt idx="52">
                  <c:v>45.73204798145061</c:v>
                </c:pt>
                <c:pt idx="53">
                  <c:v>45.73204798145061</c:v>
                </c:pt>
                <c:pt idx="54">
                  <c:v>45.73204798145061</c:v>
                </c:pt>
                <c:pt idx="55">
                  <c:v>45.73204798145061</c:v>
                </c:pt>
                <c:pt idx="56">
                  <c:v>45.73204798145061</c:v>
                </c:pt>
                <c:pt idx="57">
                  <c:v>45.73204798145061</c:v>
                </c:pt>
                <c:pt idx="58">
                  <c:v>45.73204798145061</c:v>
                </c:pt>
                <c:pt idx="59">
                  <c:v>45.73204798145061</c:v>
                </c:pt>
                <c:pt idx="60">
                  <c:v>45.73204798145061</c:v>
                </c:pt>
                <c:pt idx="61">
                  <c:v>45.73204798145061</c:v>
                </c:pt>
                <c:pt idx="62">
                  <c:v>45.73204798145061</c:v>
                </c:pt>
                <c:pt idx="63">
                  <c:v>45.73204798145061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168.9062465363945</c:v>
                </c:pt>
                <c:pt idx="1">
                  <c:v>168.9062465363945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168.9062465363945</c:v>
                </c:pt>
                <c:pt idx="1">
                  <c:v>168.9062465363945</c:v>
                </c:pt>
                <c:pt idx="2">
                  <c:v>168.9062465363945</c:v>
                </c:pt>
                <c:pt idx="3">
                  <c:v>168.9062465363945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0247192"/>
        <c:axId val="-2050642088"/>
      </c:scatterChart>
      <c:valAx>
        <c:axId val="-2050247192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0642088"/>
        <c:crosses val="autoZero"/>
        <c:crossBetween val="midCat"/>
      </c:valAx>
      <c:valAx>
        <c:axId val="-2050642088"/>
        <c:scaling>
          <c:orientation val="minMax"/>
          <c:max val="6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0247192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K21" sqref="K21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45.732047981450613</v>
      </c>
      <c r="D3" s="1"/>
    </row>
    <row r="4" spans="1:14">
      <c r="A4" t="s">
        <v>3</v>
      </c>
      <c r="B4" s="3">
        <v>0.27075403615458743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168.90624653639449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19.15674788261202</v>
      </c>
      <c r="B10">
        <f>D159/E159</f>
        <v>0.96545312550696827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3.6575000000000002</v>
      </c>
      <c r="E13">
        <f t="shared" ref="E13:E22" si="0">ETR*TANH(alph*B13/ETR)</f>
        <v>2.9740909642454803</v>
      </c>
      <c r="F13">
        <f t="shared" ref="F13:F22" si="1">(E13-D13)^2</f>
        <v>0.46704791015092273</v>
      </c>
      <c r="M13" t="s">
        <v>15</v>
      </c>
    </row>
    <row r="14" spans="1:14">
      <c r="B14">
        <v>28</v>
      </c>
      <c r="D14">
        <v>8.7219999999999995</v>
      </c>
      <c r="E14">
        <f t="shared" si="0"/>
        <v>7.5124236999732403</v>
      </c>
      <c r="F14">
        <f t="shared" si="1"/>
        <v>1.4630748255864245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45.732047981450613</v>
      </c>
      <c r="M14">
        <f>IkW</f>
        <v>168.90624653639449</v>
      </c>
      <c r="N14">
        <v>0</v>
      </c>
    </row>
    <row r="15" spans="1:14">
      <c r="B15">
        <v>53</v>
      </c>
      <c r="D15">
        <v>14.9725</v>
      </c>
      <c r="E15">
        <f t="shared" si="0"/>
        <v>13.896835281129453</v>
      </c>
      <c r="F15">
        <f t="shared" si="1"/>
        <v>1.1570545874228526</v>
      </c>
      <c r="I15">
        <f>4+I14</f>
        <v>4</v>
      </c>
      <c r="J15">
        <f t="shared" si="2"/>
        <v>1.0828137286259021</v>
      </c>
      <c r="K15">
        <f t="shared" si="3"/>
        <v>1.0830161446183497</v>
      </c>
      <c r="L15">
        <f t="shared" si="4"/>
        <v>45.732047981450613</v>
      </c>
      <c r="M15">
        <f>IkW</f>
        <v>168.90624653639449</v>
      </c>
      <c r="N15">
        <v>2.8</v>
      </c>
    </row>
    <row r="16" spans="1:14">
      <c r="B16">
        <v>75</v>
      </c>
      <c r="D16">
        <v>20.0625</v>
      </c>
      <c r="E16">
        <f t="shared" si="0"/>
        <v>19.069443611078647</v>
      </c>
      <c r="F16">
        <f t="shared" si="1"/>
        <v>0.98616099157751758</v>
      </c>
      <c r="I16">
        <f t="shared" ref="I16:I38" si="5">4+I15</f>
        <v>8</v>
      </c>
      <c r="J16">
        <f t="shared" si="2"/>
        <v>2.1644140501000835</v>
      </c>
      <c r="K16">
        <f t="shared" si="3"/>
        <v>2.1660322892366994</v>
      </c>
      <c r="L16">
        <f t="shared" si="4"/>
        <v>45.732047981450613</v>
      </c>
      <c r="M16">
        <f>IkW</f>
        <v>168.90624653639449</v>
      </c>
      <c r="N16">
        <v>6</v>
      </c>
    </row>
    <row r="17" spans="2:14">
      <c r="B17">
        <v>111</v>
      </c>
      <c r="D17">
        <v>26.140499999999999</v>
      </c>
      <c r="E17">
        <f t="shared" si="0"/>
        <v>26.363451453237367</v>
      </c>
      <c r="F17">
        <f t="shared" si="1"/>
        <v>4.9707350500654182E-2</v>
      </c>
      <c r="I17">
        <f t="shared" si="5"/>
        <v>12</v>
      </c>
      <c r="J17">
        <f t="shared" si="2"/>
        <v>3.2435929901861682</v>
      </c>
      <c r="K17">
        <f t="shared" si="3"/>
        <v>3.2490484338550489</v>
      </c>
      <c r="L17">
        <f t="shared" si="4"/>
        <v>45.732047981450613</v>
      </c>
      <c r="M17">
        <f>IkW</f>
        <v>168.90624653639449</v>
      </c>
      <c r="N17">
        <v>100</v>
      </c>
    </row>
    <row r="18" spans="2:14">
      <c r="B18">
        <v>160</v>
      </c>
      <c r="D18">
        <v>33.200000000000003</v>
      </c>
      <c r="E18">
        <f t="shared" si="0"/>
        <v>33.775180350686078</v>
      </c>
      <c r="F18">
        <f t="shared" si="1"/>
        <v>0.3308324358153566</v>
      </c>
      <c r="I18">
        <f t="shared" si="5"/>
        <v>16</v>
      </c>
      <c r="J18">
        <f t="shared" si="2"/>
        <v>4.3191533888686404</v>
      </c>
      <c r="K18">
        <f t="shared" si="3"/>
        <v>4.3320645784733989</v>
      </c>
      <c r="L18">
        <f t="shared" si="4"/>
        <v>45.732047981450613</v>
      </c>
    </row>
    <row r="19" spans="2:14">
      <c r="B19">
        <v>239</v>
      </c>
      <c r="D19">
        <v>39.554500000000004</v>
      </c>
      <c r="E19">
        <f t="shared" si="0"/>
        <v>40.635133015190938</v>
      </c>
      <c r="F19">
        <f t="shared" si="1"/>
        <v>1.1677677135206486</v>
      </c>
      <c r="I19">
        <f t="shared" si="5"/>
        <v>20</v>
      </c>
      <c r="J19">
        <f t="shared" si="2"/>
        <v>5.3899141792783825</v>
      </c>
      <c r="K19">
        <f t="shared" si="3"/>
        <v>5.4150807230917488</v>
      </c>
      <c r="L19">
        <f t="shared" si="4"/>
        <v>45.732047981450613</v>
      </c>
    </row>
    <row r="20" spans="2:14">
      <c r="B20">
        <v>349</v>
      </c>
      <c r="D20">
        <v>42.228999999999999</v>
      </c>
      <c r="E20">
        <f t="shared" si="0"/>
        <v>44.287840651103153</v>
      </c>
      <c r="F20">
        <f t="shared" si="1"/>
        <v>4.2388248266348576</v>
      </c>
      <c r="I20">
        <f t="shared" si="5"/>
        <v>24</v>
      </c>
      <c r="J20">
        <f t="shared" si="2"/>
        <v>6.4547155151267521</v>
      </c>
      <c r="K20">
        <f t="shared" si="3"/>
        <v>6.4980968677100979</v>
      </c>
      <c r="L20">
        <f t="shared" si="4"/>
        <v>45.732047981450613</v>
      </c>
    </row>
    <row r="21" spans="2:14">
      <c r="B21">
        <v>519</v>
      </c>
      <c r="D21">
        <v>46.450499999999998</v>
      </c>
      <c r="E21">
        <f t="shared" si="0"/>
        <v>45.536434678155899</v>
      </c>
      <c r="F21">
        <f t="shared" si="1"/>
        <v>0.83551541259795603</v>
      </c>
      <c r="I21">
        <f t="shared" si="5"/>
        <v>28</v>
      </c>
      <c r="J21">
        <f t="shared" si="2"/>
        <v>7.5124236999732403</v>
      </c>
      <c r="K21">
        <f t="shared" si="3"/>
        <v>7.5811130123284478</v>
      </c>
      <c r="L21">
        <f t="shared" si="4"/>
        <v>45.732047981450613</v>
      </c>
    </row>
    <row r="22" spans="2:14">
      <c r="B22">
        <v>763</v>
      </c>
      <c r="D22">
        <v>44.6355</v>
      </c>
      <c r="E22">
        <f t="shared" si="0"/>
        <v>45.721145561326608</v>
      </c>
      <c r="F22">
        <f t="shared" si="1"/>
        <v>1.1786262848281654</v>
      </c>
      <c r="I22">
        <f t="shared" si="5"/>
        <v>32</v>
      </c>
      <c r="J22">
        <f t="shared" si="2"/>
        <v>8.5619358748067675</v>
      </c>
      <c r="K22">
        <f t="shared" si="3"/>
        <v>8.6641291569467977</v>
      </c>
      <c r="L22">
        <f t="shared" si="4"/>
        <v>45.732047981450613</v>
      </c>
    </row>
    <row r="23" spans="2:14">
      <c r="B23">
        <v>1167</v>
      </c>
      <c r="D23">
        <v>48.430500000000002</v>
      </c>
      <c r="E23">
        <f>ETR*TANH(alph*B23/ETR)</f>
        <v>45.731956773743164</v>
      </c>
      <c r="F23">
        <f>(E23-D23)^2</f>
        <v>7.282135543976664</v>
      </c>
      <c r="I23">
        <f t="shared" si="5"/>
        <v>36</v>
      </c>
      <c r="J23">
        <f t="shared" si="2"/>
        <v>9.6021844242177927</v>
      </c>
      <c r="K23">
        <f t="shared" si="3"/>
        <v>9.7471453015651477</v>
      </c>
      <c r="L23">
        <f t="shared" si="4"/>
        <v>45.732047981450613</v>
      </c>
    </row>
    <row r="24" spans="2:14">
      <c r="B24" s="12"/>
      <c r="I24">
        <f t="shared" si="5"/>
        <v>40</v>
      </c>
      <c r="J24">
        <f t="shared" si="2"/>
        <v>10.632141065787637</v>
      </c>
      <c r="K24">
        <f t="shared" si="3"/>
        <v>10.830161446183498</v>
      </c>
      <c r="L24">
        <f t="shared" si="4"/>
        <v>45.732047981450613</v>
      </c>
    </row>
    <row r="25" spans="2:14">
      <c r="B25" s="12"/>
      <c r="I25">
        <f t="shared" si="5"/>
        <v>44</v>
      </c>
      <c r="J25">
        <f t="shared" si="2"/>
        <v>11.650820592121079</v>
      </c>
      <c r="K25">
        <f t="shared" si="3"/>
        <v>11.913177590801848</v>
      </c>
      <c r="L25">
        <f t="shared" si="4"/>
        <v>45.732047981450613</v>
      </c>
    </row>
    <row r="26" spans="2:14">
      <c r="I26">
        <f t="shared" si="5"/>
        <v>48</v>
      </c>
      <c r="J26">
        <f t="shared" si="2"/>
        <v>12.657284240090204</v>
      </c>
      <c r="K26">
        <f t="shared" si="3"/>
        <v>12.996193735420196</v>
      </c>
      <c r="L26">
        <f t="shared" si="4"/>
        <v>45.732047981450613</v>
      </c>
    </row>
    <row r="27" spans="2:14">
      <c r="I27">
        <f t="shared" si="5"/>
        <v>52</v>
      </c>
      <c r="J27">
        <f t="shared" si="2"/>
        <v>13.650642667227348</v>
      </c>
      <c r="K27">
        <f t="shared" si="3"/>
        <v>14.079209880038546</v>
      </c>
      <c r="L27">
        <f t="shared" si="4"/>
        <v>45.732047981450613</v>
      </c>
    </row>
    <row r="28" spans="2:14">
      <c r="I28">
        <f t="shared" si="5"/>
        <v>56</v>
      </c>
      <c r="J28">
        <f t="shared" si="2"/>
        <v>14.630058520689694</v>
      </c>
      <c r="K28">
        <f t="shared" si="3"/>
        <v>15.162226024656896</v>
      </c>
      <c r="L28">
        <f t="shared" si="4"/>
        <v>45.732047981450613</v>
      </c>
    </row>
    <row r="29" spans="2:14">
      <c r="I29">
        <f t="shared" si="5"/>
        <v>60</v>
      </c>
      <c r="J29">
        <f t="shared" si="2"/>
        <v>15.594748589705302</v>
      </c>
      <c r="K29">
        <f t="shared" si="3"/>
        <v>16.245242169275247</v>
      </c>
      <c r="L29">
        <f t="shared" si="4"/>
        <v>45.732047981450613</v>
      </c>
    </row>
    <row r="30" spans="2:14">
      <c r="I30">
        <f t="shared" si="5"/>
        <v>64</v>
      </c>
      <c r="J30">
        <f t="shared" si="2"/>
        <v>16.543985537794033</v>
      </c>
      <c r="K30">
        <f t="shared" si="3"/>
        <v>17.328258313893595</v>
      </c>
      <c r="L30">
        <f t="shared" si="4"/>
        <v>45.732047981450613</v>
      </c>
    </row>
    <row r="31" spans="2:14">
      <c r="I31">
        <f t="shared" si="5"/>
        <v>68</v>
      </c>
      <c r="J31">
        <f t="shared" si="2"/>
        <v>17.47709921623926</v>
      </c>
      <c r="K31">
        <f t="shared" si="3"/>
        <v>18.411274458511944</v>
      </c>
      <c r="L31">
        <f t="shared" si="4"/>
        <v>45.732047981450613</v>
      </c>
    </row>
    <row r="32" spans="2:14">
      <c r="I32">
        <f t="shared" si="5"/>
        <v>72</v>
      </c>
      <c r="J32">
        <f t="shared" si="2"/>
        <v>18.393477565179047</v>
      </c>
      <c r="K32">
        <f t="shared" si="3"/>
        <v>19.494290603130295</v>
      </c>
      <c r="L32">
        <f t="shared" si="4"/>
        <v>45.732047981450613</v>
      </c>
    </row>
    <row r="33" spans="9:12">
      <c r="I33">
        <f t="shared" si="5"/>
        <v>76</v>
      </c>
      <c r="J33">
        <f t="shared" si="2"/>
        <v>19.29256711321414</v>
      </c>
      <c r="K33">
        <f t="shared" si="3"/>
        <v>20.577306747748644</v>
      </c>
      <c r="L33">
        <f t="shared" si="4"/>
        <v>45.732047981450613</v>
      </c>
    </row>
    <row r="34" spans="9:12">
      <c r="I34">
        <f t="shared" si="5"/>
        <v>80</v>
      </c>
      <c r="J34">
        <f t="shared" si="2"/>
        <v>20.173873090531643</v>
      </c>
      <c r="K34">
        <f t="shared" si="3"/>
        <v>21.660322892366995</v>
      </c>
      <c r="L34">
        <f t="shared" si="4"/>
        <v>45.732047981450613</v>
      </c>
    </row>
    <row r="35" spans="9:12">
      <c r="I35">
        <f t="shared" si="5"/>
        <v>84</v>
      </c>
      <c r="J35">
        <f t="shared" si="2"/>
        <v>21.036959174169844</v>
      </c>
      <c r="K35">
        <f t="shared" si="3"/>
        <v>22.743339036985343</v>
      </c>
      <c r="L35">
        <f t="shared" si="4"/>
        <v>45.732047981450613</v>
      </c>
    </row>
    <row r="36" spans="9:12">
      <c r="I36">
        <f t="shared" si="5"/>
        <v>88</v>
      </c>
      <c r="J36">
        <f t="shared" si="2"/>
        <v>21.881446887168266</v>
      </c>
      <c r="K36">
        <f t="shared" si="3"/>
        <v>23.826355181603695</v>
      </c>
      <c r="L36">
        <f t="shared" si="4"/>
        <v>45.732047981450613</v>
      </c>
    </row>
    <row r="37" spans="9:12">
      <c r="I37">
        <f t="shared" si="5"/>
        <v>92</v>
      </c>
      <c r="J37">
        <f t="shared" si="2"/>
        <v>22.707014675936314</v>
      </c>
      <c r="K37">
        <f t="shared" si="3"/>
        <v>24.909371326222043</v>
      </c>
      <c r="L37">
        <f t="shared" si="4"/>
        <v>45.732047981450613</v>
      </c>
    </row>
    <row r="38" spans="9:12">
      <c r="I38">
        <f t="shared" si="5"/>
        <v>96</v>
      </c>
      <c r="J38">
        <f t="shared" si="2"/>
        <v>23.513396692229232</v>
      </c>
      <c r="K38">
        <f t="shared" si="3"/>
        <v>25.992387470840391</v>
      </c>
      <c r="L38">
        <f t="shared" si="4"/>
        <v>45.732047981450613</v>
      </c>
    </row>
    <row r="39" spans="9:12">
      <c r="I39">
        <f>4+I38</f>
        <v>100</v>
      </c>
      <c r="J39">
        <f t="shared" si="2"/>
        <v>24.300381307645658</v>
      </c>
      <c r="K39">
        <f t="shared" si="3"/>
        <v>27.075403615458743</v>
      </c>
      <c r="L39">
        <f t="shared" si="4"/>
        <v>45.732047981450613</v>
      </c>
    </row>
    <row r="40" spans="9:12">
      <c r="I40">
        <f>4+I39</f>
        <v>104</v>
      </c>
      <c r="J40">
        <f t="shared" si="2"/>
        <v>25.067809389574553</v>
      </c>
      <c r="K40">
        <f t="shared" si="3"/>
        <v>28.158419760077091</v>
      </c>
      <c r="L40">
        <f t="shared" si="4"/>
        <v>45.732047981450613</v>
      </c>
    </row>
    <row r="41" spans="9:12">
      <c r="I41">
        <f>4+I40</f>
        <v>108</v>
      </c>
      <c r="J41">
        <f t="shared" si="2"/>
        <v>25.815572368046659</v>
      </c>
      <c r="K41">
        <f t="shared" si="3"/>
        <v>29.241435904695443</v>
      </c>
      <c r="L41">
        <f t="shared" si="4"/>
        <v>45.732047981450613</v>
      </c>
    </row>
    <row r="42" spans="9:12">
      <c r="I42">
        <f>4+I41</f>
        <v>112</v>
      </c>
      <c r="J42">
        <f t="shared" si="2"/>
        <v>26.54361012302061</v>
      </c>
      <c r="K42">
        <f t="shared" si="3"/>
        <v>30.324452049313791</v>
      </c>
      <c r="L42">
        <f t="shared" si="4"/>
        <v>45.732047981450613</v>
      </c>
    </row>
    <row r="43" spans="9:12">
      <c r="I43">
        <f>4+I42</f>
        <v>116</v>
      </c>
      <c r="J43">
        <f t="shared" si="2"/>
        <v>27.251908721296772</v>
      </c>
      <c r="K43">
        <f t="shared" si="3"/>
        <v>31.407468193932143</v>
      </c>
      <c r="L43">
        <f t="shared" si="4"/>
        <v>45.732047981450613</v>
      </c>
    </row>
    <row r="44" spans="9:12">
      <c r="I44">
        <f t="shared" ref="I44:I93" si="6">4+I43</f>
        <v>120</v>
      </c>
      <c r="J44">
        <f t="shared" si="2"/>
        <v>27.94049803154763</v>
      </c>
      <c r="K44">
        <f t="shared" ref="K44:K94" si="7">alph*I44</f>
        <v>32.490484338550495</v>
      </c>
      <c r="L44">
        <f t="shared" si="4"/>
        <v>45.732047981450613</v>
      </c>
    </row>
    <row r="45" spans="9:12">
      <c r="I45">
        <f t="shared" si="6"/>
        <v>124</v>
      </c>
      <c r="J45">
        <f t="shared" si="2"/>
        <v>28.609449244928914</v>
      </c>
      <c r="K45">
        <f t="shared" si="7"/>
        <v>33.573500483168843</v>
      </c>
      <c r="L45">
        <f t="shared" si="4"/>
        <v>45.732047981450613</v>
      </c>
    </row>
    <row r="46" spans="9:12">
      <c r="I46">
        <f t="shared" si="6"/>
        <v>128</v>
      </c>
      <c r="J46">
        <f t="shared" si="2"/>
        <v>29.258872327440248</v>
      </c>
      <c r="K46">
        <f t="shared" si="7"/>
        <v>34.656516627787191</v>
      </c>
      <c r="L46">
        <f t="shared" si="4"/>
        <v>45.732047981450613</v>
      </c>
    </row>
    <row r="47" spans="9:12">
      <c r="I47">
        <f t="shared" si="6"/>
        <v>132</v>
      </c>
      <c r="J47">
        <f t="shared" si="2"/>
        <v>29.888913428686156</v>
      </c>
      <c r="K47">
        <f t="shared" si="7"/>
        <v>35.739532772405539</v>
      </c>
      <c r="L47">
        <f t="shared" si="4"/>
        <v>45.732047981450613</v>
      </c>
    </row>
    <row r="48" spans="9:12">
      <c r="I48">
        <f t="shared" si="6"/>
        <v>136</v>
      </c>
      <c r="J48">
        <f t="shared" si="2"/>
        <v>30.499752269996456</v>
      </c>
      <c r="K48">
        <f t="shared" si="7"/>
        <v>36.822548917023887</v>
      </c>
      <c r="L48">
        <f t="shared" si="4"/>
        <v>45.732047981450613</v>
      </c>
    </row>
    <row r="49" spans="9:12">
      <c r="I49">
        <f t="shared" si="6"/>
        <v>140</v>
      </c>
      <c r="J49">
        <f t="shared" si="2"/>
        <v>31.091599533043656</v>
      </c>
      <c r="K49">
        <f t="shared" si="7"/>
        <v>37.905565061642243</v>
      </c>
      <c r="L49">
        <f t="shared" si="4"/>
        <v>45.732047981450613</v>
      </c>
    </row>
    <row r="50" spans="9:12">
      <c r="I50">
        <f t="shared" si="6"/>
        <v>144</v>
      </c>
      <c r="J50">
        <f t="shared" si="2"/>
        <v>31.664694268188544</v>
      </c>
      <c r="K50">
        <f t="shared" si="7"/>
        <v>38.988581206260591</v>
      </c>
      <c r="L50">
        <f t="shared" si="4"/>
        <v>45.732047981450613</v>
      </c>
    </row>
    <row r="51" spans="9:12">
      <c r="I51">
        <f t="shared" si="6"/>
        <v>148</v>
      </c>
      <c r="J51">
        <f t="shared" si="2"/>
        <v>32.219301339831539</v>
      </c>
      <c r="K51">
        <f t="shared" si="7"/>
        <v>40.071597350878939</v>
      </c>
      <c r="L51">
        <f t="shared" si="4"/>
        <v>45.732047981450613</v>
      </c>
    </row>
    <row r="52" spans="9:12">
      <c r="I52">
        <f t="shared" si="6"/>
        <v>152</v>
      </c>
      <c r="J52">
        <f t="shared" si="2"/>
        <v>32.75570892408242</v>
      </c>
      <c r="K52">
        <f t="shared" si="7"/>
        <v>41.154613495497287</v>
      </c>
      <c r="L52">
        <f t="shared" si="4"/>
        <v>45.732047981450613</v>
      </c>
    </row>
    <row r="53" spans="9:12">
      <c r="I53">
        <f t="shared" si="6"/>
        <v>156</v>
      </c>
      <c r="J53">
        <f t="shared" si="2"/>
        <v>33.274226072116392</v>
      </c>
      <c r="K53">
        <f t="shared" si="7"/>
        <v>42.237629640115642</v>
      </c>
      <c r="L53">
        <f t="shared" si="4"/>
        <v>45.732047981450613</v>
      </c>
    </row>
    <row r="54" spans="9:12">
      <c r="I54">
        <f t="shared" si="6"/>
        <v>160</v>
      </c>
      <c r="J54">
        <f t="shared" si="2"/>
        <v>33.775180350686078</v>
      </c>
      <c r="K54">
        <f t="shared" si="7"/>
        <v>43.320645784733991</v>
      </c>
      <c r="L54">
        <f t="shared" si="4"/>
        <v>45.732047981450613</v>
      </c>
    </row>
    <row r="55" spans="9:12">
      <c r="I55">
        <f t="shared" si="6"/>
        <v>164</v>
      </c>
      <c r="J55">
        <f t="shared" si="2"/>
        <v>34.258915569430265</v>
      </c>
      <c r="K55">
        <f t="shared" si="7"/>
        <v>44.403661929352339</v>
      </c>
      <c r="L55">
        <f t="shared" si="4"/>
        <v>45.732047981450613</v>
      </c>
    </row>
    <row r="56" spans="9:12">
      <c r="I56">
        <f t="shared" si="6"/>
        <v>168</v>
      </c>
      <c r="J56">
        <f t="shared" si="2"/>
        <v>34.725789602878905</v>
      </c>
      <c r="K56">
        <f t="shared" si="7"/>
        <v>45.486678073970687</v>
      </c>
      <c r="L56">
        <f t="shared" si="4"/>
        <v>45.732047981450613</v>
      </c>
    </row>
    <row r="57" spans="9:12">
      <c r="I57">
        <f t="shared" si="6"/>
        <v>172</v>
      </c>
      <c r="J57">
        <f t="shared" si="2"/>
        <v>35.176172313414973</v>
      </c>
      <c r="K57">
        <f t="shared" si="7"/>
        <v>46.569694218589035</v>
      </c>
      <c r="L57">
        <f t="shared" si="4"/>
        <v>45.732047981450613</v>
      </c>
    </row>
    <row r="58" spans="9:12">
      <c r="I58">
        <f t="shared" si="6"/>
        <v>176</v>
      </c>
      <c r="J58">
        <f t="shared" si="2"/>
        <v>35.610443579927477</v>
      </c>
      <c r="K58">
        <f t="shared" si="7"/>
        <v>47.65271036320739</v>
      </c>
      <c r="L58">
        <f t="shared" si="4"/>
        <v>45.732047981450613</v>
      </c>
    </row>
    <row r="59" spans="9:12">
      <c r="I59">
        <f t="shared" si="6"/>
        <v>180</v>
      </c>
      <c r="J59">
        <f t="shared" si="2"/>
        <v>36.02899143548337</v>
      </c>
      <c r="K59">
        <f t="shared" si="7"/>
        <v>48.735726507825738</v>
      </c>
      <c r="L59">
        <f t="shared" si="4"/>
        <v>45.732047981450613</v>
      </c>
    </row>
    <row r="60" spans="9:12">
      <c r="I60">
        <f t="shared" si="6"/>
        <v>184</v>
      </c>
      <c r="J60">
        <f t="shared" si="2"/>
        <v>36.432210316065529</v>
      </c>
      <c r="K60">
        <f t="shared" si="7"/>
        <v>49.818742652444087</v>
      </c>
      <c r="L60">
        <f t="shared" si="4"/>
        <v>45.732047981450613</v>
      </c>
    </row>
    <row r="61" spans="9:12">
      <c r="I61">
        <f t="shared" si="6"/>
        <v>188</v>
      </c>
      <c r="J61">
        <f t="shared" si="2"/>
        <v>36.820499421267009</v>
      </c>
      <c r="K61">
        <f t="shared" si="7"/>
        <v>50.901758797062435</v>
      </c>
      <c r="L61">
        <f t="shared" si="4"/>
        <v>45.732047981450613</v>
      </c>
    </row>
    <row r="62" spans="9:12">
      <c r="I62">
        <f t="shared" si="6"/>
        <v>192</v>
      </c>
      <c r="J62">
        <f t="shared" si="2"/>
        <v>37.194261186802912</v>
      </c>
      <c r="K62">
        <f t="shared" si="7"/>
        <v>51.984774941680783</v>
      </c>
      <c r="L62">
        <f t="shared" si="4"/>
        <v>45.732047981450613</v>
      </c>
    </row>
    <row r="63" spans="9:12">
      <c r="I63">
        <f t="shared" si="6"/>
        <v>196</v>
      </c>
      <c r="J63">
        <f t="shared" si="2"/>
        <v>37.553899867793149</v>
      </c>
      <c r="K63">
        <f t="shared" si="7"/>
        <v>53.067791086299138</v>
      </c>
      <c r="L63">
        <f t="shared" si="4"/>
        <v>45.732047981450613</v>
      </c>
    </row>
    <row r="64" spans="9:12">
      <c r="I64">
        <f t="shared" si="6"/>
        <v>200</v>
      </c>
      <c r="J64">
        <f t="shared" si="2"/>
        <v>37.899820230981049</v>
      </c>
      <c r="K64">
        <f t="shared" si="7"/>
        <v>54.150807230917486</v>
      </c>
      <c r="L64">
        <f t="shared" si="4"/>
        <v>45.732047981450613</v>
      </c>
    </row>
    <row r="65" spans="9:12">
      <c r="I65">
        <f t="shared" si="6"/>
        <v>204</v>
      </c>
      <c r="J65">
        <f t="shared" si="2"/>
        <v>38.23242635337742</v>
      </c>
      <c r="K65">
        <f t="shared" si="7"/>
        <v>55.233823375535835</v>
      </c>
      <c r="L65">
        <f t="shared" si="4"/>
        <v>45.732047981450613</v>
      </c>
    </row>
    <row r="66" spans="9:12">
      <c r="I66">
        <f t="shared" si="6"/>
        <v>208</v>
      </c>
      <c r="J66">
        <f t="shared" si="2"/>
        <v>38.552120524250697</v>
      </c>
      <c r="K66">
        <f t="shared" si="7"/>
        <v>56.316839520154183</v>
      </c>
      <c r="L66">
        <f t="shared" si="4"/>
        <v>45.732047981450613</v>
      </c>
    </row>
    <row r="67" spans="9:12">
      <c r="I67">
        <f t="shared" si="6"/>
        <v>212</v>
      </c>
      <c r="J67">
        <f t="shared" si="2"/>
        <v>38.859302246915192</v>
      </c>
      <c r="K67">
        <f t="shared" si="7"/>
        <v>57.399855664772538</v>
      </c>
      <c r="L67">
        <f t="shared" si="4"/>
        <v>45.732047981450613</v>
      </c>
    </row>
    <row r="68" spans="9:12">
      <c r="I68">
        <f t="shared" si="6"/>
        <v>216</v>
      </c>
      <c r="J68">
        <f t="shared" si="2"/>
        <v>39.154367336392376</v>
      </c>
      <c r="K68">
        <f t="shared" si="7"/>
        <v>58.482871809390886</v>
      </c>
      <c r="L68">
        <f t="shared" si="4"/>
        <v>45.732047981450613</v>
      </c>
    </row>
    <row r="69" spans="9:12">
      <c r="I69">
        <f t="shared" si="6"/>
        <v>220</v>
      </c>
      <c r="J69">
        <f t="shared" si="2"/>
        <v>39.437707108727373</v>
      </c>
      <c r="K69">
        <f t="shared" si="7"/>
        <v>59.565887954009234</v>
      </c>
      <c r="L69">
        <f t="shared" si="4"/>
        <v>45.732047981450613</v>
      </c>
    </row>
    <row r="70" spans="9:12">
      <c r="I70">
        <f t="shared" si="6"/>
        <v>224</v>
      </c>
      <c r="J70">
        <f t="shared" si="2"/>
        <v>39.709707657526693</v>
      </c>
      <c r="K70">
        <f t="shared" si="7"/>
        <v>60.648904098627582</v>
      </c>
      <c r="L70">
        <f t="shared" si="4"/>
        <v>45.732047981450613</v>
      </c>
    </row>
    <row r="71" spans="9:12" ht="11.25" customHeight="1">
      <c r="I71">
        <f t="shared" si="6"/>
        <v>228</v>
      </c>
      <c r="J71">
        <f t="shared" si="2"/>
        <v>39.970749213135434</v>
      </c>
      <c r="K71">
        <f t="shared" si="7"/>
        <v>61.731920243245931</v>
      </c>
      <c r="L71">
        <f t="shared" si="4"/>
        <v>45.732047981450613</v>
      </c>
    </row>
    <row r="72" spans="9:12">
      <c r="I72">
        <f t="shared" si="6"/>
        <v>232</v>
      </c>
      <c r="J72">
        <f t="shared" si="2"/>
        <v>40.221205579785007</v>
      </c>
      <c r="K72">
        <f t="shared" si="7"/>
        <v>62.814936387864286</v>
      </c>
      <c r="L72">
        <f t="shared" si="4"/>
        <v>45.732047981450613</v>
      </c>
    </row>
    <row r="73" spans="9:12">
      <c r="I73">
        <f t="shared" si="6"/>
        <v>236</v>
      </c>
      <c r="J73">
        <f t="shared" si="2"/>
        <v>40.461443646009315</v>
      </c>
      <c r="K73">
        <f t="shared" si="7"/>
        <v>63.897952532482634</v>
      </c>
      <c r="L73">
        <f t="shared" si="4"/>
        <v>45.732047981450613</v>
      </c>
    </row>
    <row r="74" spans="9:12">
      <c r="I74">
        <f t="shared" si="6"/>
        <v>240</v>
      </c>
      <c r="J74">
        <f t="shared" si="2"/>
        <v>40.691822963640092</v>
      </c>
      <c r="K74">
        <f t="shared" si="7"/>
        <v>64.980968677100989</v>
      </c>
      <c r="L74">
        <f t="shared" si="4"/>
        <v>45.732047981450613</v>
      </c>
    </row>
    <row r="75" spans="9:12">
      <c r="I75">
        <f t="shared" si="6"/>
        <v>244</v>
      </c>
      <c r="J75">
        <f t="shared" si="2"/>
        <v>40.912695390745654</v>
      </c>
      <c r="K75">
        <f t="shared" si="7"/>
        <v>66.06398482171933</v>
      </c>
      <c r="L75">
        <f t="shared" si="4"/>
        <v>45.732047981450613</v>
      </c>
    </row>
    <row r="76" spans="9:12">
      <c r="I76">
        <f t="shared" si="6"/>
        <v>248</v>
      </c>
      <c r="J76">
        <f t="shared" si="2"/>
        <v>41.124404793963677</v>
      </c>
      <c r="K76">
        <f t="shared" si="7"/>
        <v>67.147000966337686</v>
      </c>
      <c r="L76">
        <f t="shared" si="4"/>
        <v>45.732047981450613</v>
      </c>
    </row>
    <row r="77" spans="9:12">
      <c r="I77">
        <f t="shared" si="6"/>
        <v>252</v>
      </c>
      <c r="J77">
        <f t="shared" si="2"/>
        <v>41.327286805794358</v>
      </c>
      <c r="K77">
        <f t="shared" si="7"/>
        <v>68.230017110956027</v>
      </c>
      <c r="L77">
        <f t="shared" si="4"/>
        <v>45.732047981450613</v>
      </c>
    </row>
    <row r="78" spans="9:12">
      <c r="I78">
        <f t="shared" si="6"/>
        <v>256</v>
      </c>
      <c r="J78">
        <f t="shared" si="2"/>
        <v>41.521668632558118</v>
      </c>
      <c r="K78">
        <f t="shared" si="7"/>
        <v>69.313033255574382</v>
      </c>
      <c r="L78">
        <f t="shared" ref="L78:L94" si="8">ETR</f>
        <v>45.732047981450613</v>
      </c>
    </row>
    <row r="79" spans="9:12">
      <c r="I79">
        <f>4+I78</f>
        <v>260</v>
      </c>
      <c r="J79">
        <f t="shared" si="2"/>
        <v>41.70786890887927</v>
      </c>
      <c r="K79">
        <f t="shared" si="7"/>
        <v>70.396049400192737</v>
      </c>
      <c r="L79">
        <f t="shared" si="8"/>
        <v>45.732047981450613</v>
      </c>
    </row>
    <row r="80" spans="9:12">
      <c r="I80">
        <f t="shared" si="6"/>
        <v>264</v>
      </c>
      <c r="J80">
        <f t="shared" si="2"/>
        <v>41.886197594727292</v>
      </c>
      <c r="K80">
        <f t="shared" si="7"/>
        <v>71.479065544811078</v>
      </c>
      <c r="L80">
        <f t="shared" si="8"/>
        <v>45.732047981450613</v>
      </c>
    </row>
    <row r="81" spans="3:19">
      <c r="C81" t="s">
        <v>8</v>
      </c>
      <c r="D81">
        <f>AVERAGE(D13:D23)</f>
        <v>29.823181818181819</v>
      </c>
      <c r="I81">
        <f t="shared" si="6"/>
        <v>268</v>
      </c>
      <c r="J81">
        <f t="shared" si="2"/>
        <v>42.056955911229807</v>
      </c>
      <c r="K81">
        <f t="shared" si="7"/>
        <v>72.562081689429434</v>
      </c>
      <c r="L81">
        <f t="shared" si="8"/>
        <v>45.732047981450613</v>
      </c>
    </row>
    <row r="82" spans="3:19">
      <c r="C82" t="s">
        <v>9</v>
      </c>
      <c r="D82">
        <f>(D13-$D$23)^2</f>
        <v>2004.6215290000002</v>
      </c>
      <c r="E82">
        <f>(E13-$D$23)^2</f>
        <v>2066.2851224258252</v>
      </c>
      <c r="I82">
        <f t="shared" si="6"/>
        <v>272</v>
      </c>
      <c r="J82">
        <f t="shared" si="2"/>
        <v>42.220436311659157</v>
      </c>
      <c r="K82">
        <f t="shared" si="7"/>
        <v>73.645097834047775</v>
      </c>
      <c r="L82">
        <f t="shared" si="8"/>
        <v>45.732047981450613</v>
      </c>
    </row>
    <row r="83" spans="3:19">
      <c r="D83">
        <f t="shared" ref="D83:E92" si="9">(D14-$D$23)^2</f>
        <v>1576.76497225</v>
      </c>
      <c r="E83">
        <f t="shared" si="9"/>
        <v>1674.2889680948117</v>
      </c>
      <c r="I83">
        <f t="shared" si="6"/>
        <v>276</v>
      </c>
      <c r="J83">
        <f t="shared" si="2"/>
        <v>42.376922484188356</v>
      </c>
      <c r="K83">
        <f t="shared" si="7"/>
        <v>74.72811397866613</v>
      </c>
      <c r="L83">
        <f t="shared" si="8"/>
        <v>45.732047981450613</v>
      </c>
    </row>
    <row r="84" spans="3:19">
      <c r="D84">
        <f t="shared" si="9"/>
        <v>1119.4377639999998</v>
      </c>
      <c r="E84">
        <f t="shared" si="9"/>
        <v>1192.5739989153644</v>
      </c>
      <c r="I84">
        <f t="shared" si="6"/>
        <v>280</v>
      </c>
      <c r="J84">
        <f t="shared" si="2"/>
        <v>42.526689383206978</v>
      </c>
      <c r="K84">
        <f t="shared" si="7"/>
        <v>75.811130123284485</v>
      </c>
      <c r="L84">
        <f t="shared" si="8"/>
        <v>45.732047981450613</v>
      </c>
    </row>
    <row r="85" spans="3:19">
      <c r="D85">
        <f t="shared" si="9"/>
        <v>804.74342400000012</v>
      </c>
      <c r="E85">
        <f t="shared" si="9"/>
        <v>862.07163227341948</v>
      </c>
      <c r="I85">
        <f t="shared" si="6"/>
        <v>284</v>
      </c>
      <c r="J85">
        <f t="shared" si="2"/>
        <v>42.670003286182265</v>
      </c>
      <c r="K85">
        <f t="shared" si="7"/>
        <v>76.894146267902826</v>
      </c>
      <c r="L85">
        <f t="shared" si="8"/>
        <v>45.732047981450613</v>
      </c>
    </row>
    <row r="86" spans="3:19">
      <c r="D86">
        <f t="shared" si="9"/>
        <v>496.84410000000014</v>
      </c>
      <c r="E86">
        <f t="shared" si="9"/>
        <v>486.95463156517894</v>
      </c>
      <c r="I86">
        <f t="shared" si="6"/>
        <v>288</v>
      </c>
      <c r="J86">
        <f t="shared" si="2"/>
        <v>42.807121873243773</v>
      </c>
      <c r="K86">
        <f t="shared" si="7"/>
        <v>77.977162412521182</v>
      </c>
      <c r="L86">
        <f t="shared" si="8"/>
        <v>45.732047981450613</v>
      </c>
    </row>
    <row r="87" spans="3:19">
      <c r="D87">
        <f t="shared" si="9"/>
        <v>231.96813024999997</v>
      </c>
      <c r="E87">
        <f t="shared" si="9"/>
        <v>214.77839402356679</v>
      </c>
      <c r="I87">
        <f t="shared" si="6"/>
        <v>292</v>
      </c>
      <c r="J87">
        <f t="shared" si="2"/>
        <v>42.93829432685898</v>
      </c>
      <c r="K87">
        <f t="shared" si="7"/>
        <v>79.060178557139523</v>
      </c>
      <c r="L87">
        <f t="shared" si="8"/>
        <v>45.732047981450613</v>
      </c>
    </row>
    <row r="88" spans="3:19">
      <c r="D88">
        <f t="shared" si="9"/>
        <v>78.783375999999961</v>
      </c>
      <c r="E88">
        <f t="shared" si="9"/>
        <v>60.767746427851158</v>
      </c>
      <c r="I88">
        <f t="shared" si="6"/>
        <v>296</v>
      </c>
      <c r="J88">
        <f t="shared" si="2"/>
        <v>43.063761449152025</v>
      </c>
      <c r="K88">
        <f t="shared" si="7"/>
        <v>80.143194701757878</v>
      </c>
      <c r="L88">
        <f t="shared" si="8"/>
        <v>45.732047981450613</v>
      </c>
    </row>
    <row r="89" spans="3:19">
      <c r="D89">
        <f t="shared" si="9"/>
        <v>38.458602250000034</v>
      </c>
      <c r="E89">
        <f t="shared" si="9"/>
        <v>17.161626481002468</v>
      </c>
      <c r="I89">
        <f t="shared" si="6"/>
        <v>300</v>
      </c>
      <c r="J89">
        <f t="shared" si="2"/>
        <v>43.183755794596152</v>
      </c>
      <c r="K89">
        <f t="shared" si="7"/>
        <v>81.226210846376233</v>
      </c>
      <c r="L89">
        <f t="shared" si="8"/>
        <v>45.732047981450613</v>
      </c>
    </row>
    <row r="90" spans="3:19">
      <c r="D90">
        <f t="shared" si="9"/>
        <v>3.9204000000000159</v>
      </c>
      <c r="E90">
        <f t="shared" si="9"/>
        <v>8.37561408710061</v>
      </c>
      <c r="I90">
        <f t="shared" si="6"/>
        <v>304</v>
      </c>
      <c r="J90">
        <f t="shared" si="2"/>
        <v>43.298501815983236</v>
      </c>
      <c r="K90">
        <f t="shared" si="7"/>
        <v>82.309226990994574</v>
      </c>
      <c r="L90">
        <f t="shared" si="8"/>
        <v>45.732047981450613</v>
      </c>
    </row>
    <row r="91" spans="3:19" ht="18">
      <c r="D91">
        <f t="shared" si="9"/>
        <v>14.402025000000013</v>
      </c>
      <c r="E91">
        <f t="shared" si="9"/>
        <v>7.3406014743592216</v>
      </c>
      <c r="I91">
        <f t="shared" si="6"/>
        <v>308</v>
      </c>
      <c r="J91">
        <f t="shared" si="2"/>
        <v>43.408216021738333</v>
      </c>
      <c r="K91">
        <f t="shared" si="7"/>
        <v>83.392243135612929</v>
      </c>
      <c r="L91">
        <f t="shared" si="8"/>
        <v>45.732047981450613</v>
      </c>
      <c r="P91" s="11" t="s">
        <v>16</v>
      </c>
    </row>
    <row r="92" spans="3:19">
      <c r="D92">
        <f t="shared" si="9"/>
        <v>0</v>
      </c>
      <c r="E92">
        <f t="shared" si="9"/>
        <v>7.282135543976664</v>
      </c>
      <c r="I92">
        <f t="shared" si="6"/>
        <v>312</v>
      </c>
      <c r="J92">
        <f t="shared" si="2"/>
        <v>43.513107142805097</v>
      </c>
      <c r="K92">
        <f t="shared" si="7"/>
        <v>84.475259280231285</v>
      </c>
      <c r="L92">
        <f t="shared" si="8"/>
        <v>45.732047981450613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43.613376307477758</v>
      </c>
      <c r="K93">
        <f t="shared" si="7"/>
        <v>85.558275424849626</v>
      </c>
      <c r="L93">
        <f t="shared" si="8"/>
        <v>45.732047981450613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45.487214768948682</v>
      </c>
      <c r="K94">
        <f t="shared" si="7"/>
        <v>135.37701807729371</v>
      </c>
      <c r="L94">
        <f t="shared" si="8"/>
        <v>45.732047981450613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6369.9443227500005</v>
      </c>
      <c r="E159" s="1">
        <f>SUM(E82:E92)</f>
        <v>6597.8804713124573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2013-11-10T21:20:11Z</dcterms:modified>
</cp:coreProperties>
</file>