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Q46" i="2"/>
  <c r="P21" i="2"/>
  <c r="Q21" i="2"/>
  <c r="R21" i="2"/>
  <c r="S21" i="2"/>
  <c r="N3" i="2"/>
  <c r="N4" i="2"/>
  <c r="D13" i="2"/>
  <c r="D15" i="2"/>
  <c r="F15" i="2"/>
  <c r="F14" i="2"/>
  <c r="F13" i="2"/>
  <c r="H13" i="2"/>
  <c r="J16" i="2"/>
  <c r="B45" i="1"/>
  <c r="B34" i="1"/>
  <c r="B32" i="1"/>
  <c r="B33" i="1"/>
  <c r="B31" i="1"/>
  <c r="B38" i="1"/>
  <c r="B44" i="1"/>
  <c r="D16" i="2"/>
  <c r="D14" i="2"/>
  <c r="J15" i="2"/>
  <c r="I234" i="2"/>
  <c r="I236" i="2"/>
  <c r="I238" i="2"/>
  <c r="I240" i="2"/>
  <c r="I242" i="2"/>
  <c r="I244" i="2"/>
  <c r="I246" i="2"/>
  <c r="I248" i="2"/>
  <c r="I250" i="2"/>
  <c r="I237" i="2"/>
  <c r="I241" i="2"/>
  <c r="I245" i="2"/>
  <c r="I249" i="2"/>
  <c r="I253" i="2"/>
  <c r="I254" i="2"/>
  <c r="I261" i="2"/>
  <c r="I262" i="2"/>
  <c r="I269" i="2"/>
  <c r="I270" i="2"/>
  <c r="I277" i="2"/>
  <c r="I278" i="2"/>
  <c r="I285" i="2"/>
  <c r="I286" i="2"/>
  <c r="I255" i="2"/>
  <c r="I256" i="2"/>
  <c r="I263" i="2"/>
  <c r="I264" i="2"/>
  <c r="I271" i="2"/>
  <c r="I272" i="2"/>
  <c r="I279" i="2"/>
  <c r="I280" i="2"/>
  <c r="I287" i="2"/>
  <c r="I288" i="2"/>
  <c r="I292" i="2"/>
  <c r="I294" i="2"/>
  <c r="I296" i="2"/>
  <c r="I298" i="2"/>
  <c r="I251" i="2"/>
  <c r="I260" i="2"/>
  <c r="I267" i="2"/>
  <c r="I276" i="2"/>
  <c r="I283" i="2"/>
  <c r="I293" i="2"/>
  <c r="I297" i="2"/>
  <c r="I235" i="2"/>
  <c r="I243" i="2"/>
  <c r="I258" i="2"/>
  <c r="I265" i="2"/>
  <c r="I274" i="2"/>
  <c r="I281" i="2"/>
  <c r="I290" i="2"/>
  <c r="I301" i="2"/>
  <c r="I302" i="2"/>
  <c r="I252" i="2"/>
  <c r="I259" i="2"/>
  <c r="I284" i="2"/>
  <c r="I291" i="2"/>
  <c r="I299" i="2"/>
  <c r="I306" i="2"/>
  <c r="I307" i="2"/>
  <c r="I310" i="2"/>
  <c r="I311" i="2"/>
  <c r="I318" i="2"/>
  <c r="I319" i="2"/>
  <c r="I326" i="2"/>
  <c r="I327" i="2"/>
  <c r="I334" i="2"/>
  <c r="I335" i="2"/>
  <c r="I342" i="2"/>
  <c r="I343" i="2"/>
  <c r="I350" i="2"/>
  <c r="I351" i="2"/>
  <c r="I358" i="2"/>
  <c r="I359" i="2"/>
  <c r="I239" i="2"/>
  <c r="I257" i="2"/>
  <c r="I282" i="2"/>
  <c r="I289" i="2"/>
  <c r="I304" i="2"/>
  <c r="I305" i="2"/>
  <c r="I312" i="2"/>
  <c r="I313" i="2"/>
  <c r="I320" i="2"/>
  <c r="I321" i="2"/>
  <c r="I328" i="2"/>
  <c r="I329" i="2"/>
  <c r="I336" i="2"/>
  <c r="I337" i="2"/>
  <c r="I344" i="2"/>
  <c r="I345" i="2"/>
  <c r="I352" i="2"/>
  <c r="I353" i="2"/>
  <c r="I360" i="2"/>
  <c r="I361" i="2"/>
  <c r="I314" i="2"/>
  <c r="I323" i="2"/>
  <c r="I330" i="2"/>
  <c r="I339" i="2"/>
  <c r="I346" i="2"/>
  <c r="I355" i="2"/>
  <c r="I362" i="2"/>
  <c r="I363" i="2"/>
  <c r="I370" i="2"/>
  <c r="I371" i="2"/>
  <c r="I378" i="2"/>
  <c r="I379" i="2"/>
  <c r="I386" i="2"/>
  <c r="I387" i="2"/>
  <c r="I392" i="2"/>
  <c r="I394" i="2"/>
  <c r="I396" i="2"/>
  <c r="I398" i="2"/>
  <c r="I400" i="2"/>
  <c r="I402" i="2"/>
  <c r="I404" i="2"/>
  <c r="I406" i="2"/>
  <c r="I408" i="2"/>
  <c r="I410" i="2"/>
  <c r="I412" i="2"/>
  <c r="I414" i="2"/>
  <c r="I416" i="2"/>
  <c r="I418" i="2"/>
  <c r="I420" i="2"/>
  <c r="I422" i="2"/>
  <c r="I424" i="2"/>
  <c r="I247" i="2"/>
  <c r="I308" i="2"/>
  <c r="I317" i="2"/>
  <c r="I324" i="2"/>
  <c r="I333" i="2"/>
  <c r="I340" i="2"/>
  <c r="I349" i="2"/>
  <c r="I356" i="2"/>
  <c r="I368" i="2"/>
  <c r="I369" i="2"/>
  <c r="I376" i="2"/>
  <c r="I377" i="2"/>
  <c r="I384" i="2"/>
  <c r="I385" i="2"/>
  <c r="I275" i="2"/>
  <c r="I300" i="2"/>
  <c r="I331" i="2"/>
  <c r="I338" i="2"/>
  <c r="I366" i="2"/>
  <c r="I375" i="2"/>
  <c r="I382" i="2"/>
  <c r="I391" i="2"/>
  <c r="I395" i="2"/>
  <c r="I399" i="2"/>
  <c r="I403" i="2"/>
  <c r="I407" i="2"/>
  <c r="I411" i="2"/>
  <c r="I415" i="2"/>
  <c r="I419" i="2"/>
  <c r="I423" i="2"/>
  <c r="I431" i="2"/>
  <c r="I432" i="2"/>
  <c r="I439" i="2"/>
  <c r="I440" i="2"/>
  <c r="I447" i="2"/>
  <c r="I448" i="2"/>
  <c r="I455" i="2"/>
  <c r="I456" i="2"/>
  <c r="I463" i="2"/>
  <c r="I464" i="2"/>
  <c r="I471" i="2"/>
  <c r="I472" i="2"/>
  <c r="I479" i="2"/>
  <c r="I480" i="2"/>
  <c r="I487" i="2"/>
  <c r="I488" i="2"/>
  <c r="I266" i="2"/>
  <c r="I325" i="2"/>
  <c r="I332" i="2"/>
  <c r="I357" i="2"/>
  <c r="I365" i="2"/>
  <c r="I372" i="2"/>
  <c r="I381" i="2"/>
  <c r="I388" i="2"/>
  <c r="I426" i="2"/>
  <c r="I433" i="2"/>
  <c r="I434" i="2"/>
  <c r="I441" i="2"/>
  <c r="I442" i="2"/>
  <c r="I449" i="2"/>
  <c r="I450" i="2"/>
  <c r="I457" i="2"/>
  <c r="I458" i="2"/>
  <c r="I465" i="2"/>
  <c r="I466" i="2"/>
  <c r="I473" i="2"/>
  <c r="I474" i="2"/>
  <c r="I481" i="2"/>
  <c r="I482" i="2"/>
  <c r="I489" i="2"/>
  <c r="I490" i="2"/>
  <c r="I497" i="2"/>
  <c r="I498" i="2"/>
  <c r="I505" i="2"/>
  <c r="I506" i="2"/>
  <c r="I513" i="2"/>
  <c r="I514" i="2"/>
  <c r="I303" i="2"/>
  <c r="I347" i="2"/>
  <c r="I354" i="2"/>
  <c r="I383" i="2"/>
  <c r="I390" i="2"/>
  <c r="I393" i="2"/>
  <c r="I401" i="2"/>
  <c r="I409" i="2"/>
  <c r="I417" i="2"/>
  <c r="I425" i="2"/>
  <c r="I427" i="2"/>
  <c r="I436" i="2"/>
  <c r="I443" i="2"/>
  <c r="I452" i="2"/>
  <c r="I459" i="2"/>
  <c r="I468" i="2"/>
  <c r="I475" i="2"/>
  <c r="I484" i="2"/>
  <c r="I491" i="2"/>
  <c r="I504" i="2"/>
  <c r="I510" i="2"/>
  <c r="I511" i="2"/>
  <c r="I516" i="2"/>
  <c r="I517" i="2"/>
  <c r="I525" i="2"/>
  <c r="I526" i="2"/>
  <c r="I533" i="2"/>
  <c r="I534" i="2"/>
  <c r="I541" i="2"/>
  <c r="I542" i="2"/>
  <c r="I549" i="2"/>
  <c r="I550" i="2"/>
  <c r="I557" i="2"/>
  <c r="I558" i="2"/>
  <c r="I565" i="2"/>
  <c r="I566" i="2"/>
  <c r="I273" i="2"/>
  <c r="I309" i="2"/>
  <c r="I316" i="2"/>
  <c r="I364" i="2"/>
  <c r="I389" i="2"/>
  <c r="I430" i="2"/>
  <c r="I437" i="2"/>
  <c r="I446" i="2"/>
  <c r="I453" i="2"/>
  <c r="I462" i="2"/>
  <c r="I469" i="2"/>
  <c r="I478" i="2"/>
  <c r="I485" i="2"/>
  <c r="I492" i="2"/>
  <c r="I493" i="2"/>
  <c r="I499" i="2"/>
  <c r="I512" i="2"/>
  <c r="I518" i="2"/>
  <c r="I519" i="2"/>
  <c r="I523" i="2"/>
  <c r="I524" i="2"/>
  <c r="I531" i="2"/>
  <c r="I532" i="2"/>
  <c r="I539" i="2"/>
  <c r="I540" i="2"/>
  <c r="I547" i="2"/>
  <c r="I548" i="2"/>
  <c r="I555" i="2"/>
  <c r="I556" i="2"/>
  <c r="I563" i="2"/>
  <c r="I564" i="2"/>
  <c r="I569" i="2"/>
  <c r="I571" i="2"/>
  <c r="I573" i="2"/>
  <c r="I575" i="2"/>
  <c r="I577" i="2"/>
  <c r="I579" i="2"/>
  <c r="I581" i="2"/>
  <c r="I583" i="2"/>
  <c r="I585" i="2"/>
  <c r="I587" i="2"/>
  <c r="I589" i="2"/>
  <c r="I591" i="2"/>
  <c r="I593" i="2"/>
  <c r="I595" i="2"/>
  <c r="I597" i="2"/>
  <c r="I599" i="2"/>
  <c r="I601" i="2"/>
  <c r="I603" i="2"/>
  <c r="I605" i="2"/>
  <c r="I607" i="2"/>
  <c r="I268" i="2"/>
  <c r="I322" i="2"/>
  <c r="I397" i="2"/>
  <c r="I413" i="2"/>
  <c r="I428" i="2"/>
  <c r="I435" i="2"/>
  <c r="I460" i="2"/>
  <c r="I467" i="2"/>
  <c r="I494" i="2"/>
  <c r="I501" i="2"/>
  <c r="I520" i="2"/>
  <c r="I522" i="2"/>
  <c r="I529" i="2"/>
  <c r="I538" i="2"/>
  <c r="I545" i="2"/>
  <c r="I554" i="2"/>
  <c r="I561" i="2"/>
  <c r="I584" i="2"/>
  <c r="I592" i="2"/>
  <c r="I600" i="2"/>
  <c r="I341" i="2"/>
  <c r="I373" i="2"/>
  <c r="I380" i="2"/>
  <c r="I429" i="2"/>
  <c r="I454" i="2"/>
  <c r="I461" i="2"/>
  <c r="I486" i="2"/>
  <c r="I502" i="2"/>
  <c r="I509" i="2"/>
  <c r="I528" i="2"/>
  <c r="I535" i="2"/>
  <c r="I544" i="2"/>
  <c r="I551" i="2"/>
  <c r="I560" i="2"/>
  <c r="I567" i="2"/>
  <c r="I570" i="2"/>
  <c r="I574" i="2"/>
  <c r="I578" i="2"/>
  <c r="I582" i="2"/>
  <c r="I586" i="2"/>
  <c r="I594" i="2"/>
  <c r="I602" i="2"/>
  <c r="I608" i="2"/>
  <c r="I610" i="2"/>
  <c r="I612" i="2"/>
  <c r="I614" i="2"/>
  <c r="I616" i="2"/>
  <c r="I618" i="2"/>
  <c r="I620" i="2"/>
  <c r="I622" i="2"/>
  <c r="I624" i="2"/>
  <c r="I626" i="2"/>
  <c r="I628" i="2"/>
  <c r="I630" i="2"/>
  <c r="I632" i="2"/>
  <c r="I634" i="2"/>
  <c r="I636" i="2"/>
  <c r="I638" i="2"/>
  <c r="I640" i="2"/>
  <c r="I642" i="2"/>
  <c r="I644" i="2"/>
  <c r="I646" i="2"/>
  <c r="I648" i="2"/>
  <c r="I650" i="2"/>
  <c r="I652" i="2"/>
  <c r="I654" i="2"/>
  <c r="I656" i="2"/>
  <c r="I658" i="2"/>
  <c r="I660" i="2"/>
  <c r="I662" i="2"/>
  <c r="I295" i="2"/>
  <c r="I374" i="2"/>
  <c r="I421" i="2"/>
  <c r="I444" i="2"/>
  <c r="I451" i="2"/>
  <c r="I507" i="2"/>
  <c r="I521" i="2"/>
  <c r="I546" i="2"/>
  <c r="I553" i="2"/>
  <c r="I596" i="2"/>
  <c r="I667" i="2"/>
  <c r="I668" i="2"/>
  <c r="I675" i="2"/>
  <c r="I676" i="2"/>
  <c r="I683" i="2"/>
  <c r="I684" i="2"/>
  <c r="I691" i="2"/>
  <c r="I692" i="2"/>
  <c r="I699" i="2"/>
  <c r="I700" i="2"/>
  <c r="I707" i="2"/>
  <c r="I708" i="2"/>
  <c r="I715" i="2"/>
  <c r="I716" i="2"/>
  <c r="I723" i="2"/>
  <c r="I724" i="2"/>
  <c r="I731" i="2"/>
  <c r="I732" i="2"/>
  <c r="I739" i="2"/>
  <c r="I740" i="2"/>
  <c r="I747" i="2"/>
  <c r="I748" i="2"/>
  <c r="I755" i="2"/>
  <c r="I756" i="2"/>
  <c r="I761" i="2"/>
  <c r="I763" i="2"/>
  <c r="I765" i="2"/>
  <c r="I767" i="2"/>
  <c r="I769" i="2"/>
  <c r="I771" i="2"/>
  <c r="I773" i="2"/>
  <c r="I775" i="2"/>
  <c r="I777" i="2"/>
  <c r="I779" i="2"/>
  <c r="I781" i="2"/>
  <c r="I783" i="2"/>
  <c r="I785" i="2"/>
  <c r="I787" i="2"/>
  <c r="I789" i="2"/>
  <c r="I791" i="2"/>
  <c r="I793" i="2"/>
  <c r="I795" i="2"/>
  <c r="I797" i="2"/>
  <c r="I799" i="2"/>
  <c r="I801" i="2"/>
  <c r="I803" i="2"/>
  <c r="I805" i="2"/>
  <c r="I807" i="2"/>
  <c r="I809" i="2"/>
  <c r="I811" i="2"/>
  <c r="I813" i="2"/>
  <c r="I815" i="2"/>
  <c r="I817" i="2"/>
  <c r="I819" i="2"/>
  <c r="I821" i="2"/>
  <c r="I823" i="2"/>
  <c r="I825" i="2"/>
  <c r="I827" i="2"/>
  <c r="I829" i="2"/>
  <c r="I831" i="2"/>
  <c r="I833" i="2"/>
  <c r="I835" i="2"/>
  <c r="I837" i="2"/>
  <c r="I839" i="2"/>
  <c r="I841" i="2"/>
  <c r="I843" i="2"/>
  <c r="I845" i="2"/>
  <c r="I847" i="2"/>
  <c r="I348" i="2"/>
  <c r="I470" i="2"/>
  <c r="I477" i="2"/>
  <c r="I496" i="2"/>
  <c r="I515" i="2"/>
  <c r="I527" i="2"/>
  <c r="I552" i="2"/>
  <c r="I559" i="2"/>
  <c r="I572" i="2"/>
  <c r="I580" i="2"/>
  <c r="I590" i="2"/>
  <c r="I606" i="2"/>
  <c r="I609" i="2"/>
  <c r="I613" i="2"/>
  <c r="I617" i="2"/>
  <c r="I621" i="2"/>
  <c r="I625" i="2"/>
  <c r="I629" i="2"/>
  <c r="I633" i="2"/>
  <c r="I637" i="2"/>
  <c r="I641" i="2"/>
  <c r="I645" i="2"/>
  <c r="I649" i="2"/>
  <c r="I653" i="2"/>
  <c r="I657" i="2"/>
  <c r="I661" i="2"/>
  <c r="I665" i="2"/>
  <c r="I666" i="2"/>
  <c r="I673" i="2"/>
  <c r="I674" i="2"/>
  <c r="I681" i="2"/>
  <c r="I682" i="2"/>
  <c r="I689" i="2"/>
  <c r="I690" i="2"/>
  <c r="I697" i="2"/>
  <c r="I698" i="2"/>
  <c r="I705" i="2"/>
  <c r="I706" i="2"/>
  <c r="I713" i="2"/>
  <c r="I714" i="2"/>
  <c r="I721" i="2"/>
  <c r="I722" i="2"/>
  <c r="I729" i="2"/>
  <c r="I730" i="2"/>
  <c r="I737" i="2"/>
  <c r="I738" i="2"/>
  <c r="I745" i="2"/>
  <c r="I746" i="2"/>
  <c r="I753" i="2"/>
  <c r="I754" i="2"/>
  <c r="I315" i="2"/>
  <c r="I367" i="2"/>
  <c r="I476" i="2"/>
  <c r="I500" i="2"/>
  <c r="I562" i="2"/>
  <c r="I588" i="2"/>
  <c r="I664" i="2"/>
  <c r="I671" i="2"/>
  <c r="I680" i="2"/>
  <c r="I687" i="2"/>
  <c r="I696" i="2"/>
  <c r="I703" i="2"/>
  <c r="I712" i="2"/>
  <c r="I719" i="2"/>
  <c r="I728" i="2"/>
  <c r="I735" i="2"/>
  <c r="I744" i="2"/>
  <c r="I751" i="2"/>
  <c r="I760" i="2"/>
  <c r="I764" i="2"/>
  <c r="I768" i="2"/>
  <c r="I772" i="2"/>
  <c r="I776" i="2"/>
  <c r="I780" i="2"/>
  <c r="I784" i="2"/>
  <c r="I788" i="2"/>
  <c r="I792" i="2"/>
  <c r="I796" i="2"/>
  <c r="I800" i="2"/>
  <c r="I804" i="2"/>
  <c r="I808" i="2"/>
  <c r="I812" i="2"/>
  <c r="I816" i="2"/>
  <c r="I820" i="2"/>
  <c r="I824" i="2"/>
  <c r="I828" i="2"/>
  <c r="I832" i="2"/>
  <c r="I836" i="2"/>
  <c r="I840" i="2"/>
  <c r="I844" i="2"/>
  <c r="I848" i="2"/>
  <c r="I849" i="2"/>
  <c r="I856" i="2"/>
  <c r="I857" i="2"/>
  <c r="I864" i="2"/>
  <c r="I865" i="2"/>
  <c r="I872" i="2"/>
  <c r="I873" i="2"/>
  <c r="I880" i="2"/>
  <c r="I881" i="2"/>
  <c r="I888" i="2"/>
  <c r="I889" i="2"/>
  <c r="I896" i="2"/>
  <c r="I897" i="2"/>
  <c r="I904" i="2"/>
  <c r="I905" i="2"/>
  <c r="I912" i="2"/>
  <c r="I913" i="2"/>
  <c r="I920" i="2"/>
  <c r="I921" i="2"/>
  <c r="I928" i="2"/>
  <c r="I929" i="2"/>
  <c r="I936" i="2"/>
  <c r="I937" i="2"/>
  <c r="I944" i="2"/>
  <c r="I945" i="2"/>
  <c r="I438" i="2"/>
  <c r="I503" i="2"/>
  <c r="I536" i="2"/>
  <c r="I543" i="2"/>
  <c r="I576" i="2"/>
  <c r="I615" i="2"/>
  <c r="I623" i="2"/>
  <c r="I631" i="2"/>
  <c r="I639" i="2"/>
  <c r="I647" i="2"/>
  <c r="I655" i="2"/>
  <c r="I670" i="2"/>
  <c r="I677" i="2"/>
  <c r="I686" i="2"/>
  <c r="I693" i="2"/>
  <c r="I702" i="2"/>
  <c r="I709" i="2"/>
  <c r="I718" i="2"/>
  <c r="I725" i="2"/>
  <c r="I734" i="2"/>
  <c r="I741" i="2"/>
  <c r="I750" i="2"/>
  <c r="I757" i="2"/>
  <c r="I850" i="2"/>
  <c r="I851" i="2"/>
  <c r="I858" i="2"/>
  <c r="I859" i="2"/>
  <c r="I866" i="2"/>
  <c r="I867" i="2"/>
  <c r="I874" i="2"/>
  <c r="I875" i="2"/>
  <c r="I882" i="2"/>
  <c r="I883" i="2"/>
  <c r="I890" i="2"/>
  <c r="I891" i="2"/>
  <c r="I898" i="2"/>
  <c r="I899" i="2"/>
  <c r="I906" i="2"/>
  <c r="I907" i="2"/>
  <c r="I914" i="2"/>
  <c r="I915" i="2"/>
  <c r="I922" i="2"/>
  <c r="I923" i="2"/>
  <c r="I930" i="2"/>
  <c r="I931" i="2"/>
  <c r="I938" i="2"/>
  <c r="I939" i="2"/>
  <c r="I946" i="2"/>
  <c r="I947" i="2"/>
  <c r="I954" i="2"/>
  <c r="I955" i="2"/>
  <c r="I962" i="2"/>
  <c r="I963" i="2"/>
  <c r="I970" i="2"/>
  <c r="I971" i="2"/>
  <c r="I978" i="2"/>
  <c r="I979" i="2"/>
  <c r="I986" i="2"/>
  <c r="I987" i="2"/>
  <c r="I994" i="2"/>
  <c r="I995" i="2"/>
  <c r="I445" i="2"/>
  <c r="I598" i="2"/>
  <c r="I611" i="2"/>
  <c r="I627" i="2"/>
  <c r="I643" i="2"/>
  <c r="I659" i="2"/>
  <c r="I678" i="2"/>
  <c r="I685" i="2"/>
  <c r="I710" i="2"/>
  <c r="I717" i="2"/>
  <c r="I742" i="2"/>
  <c r="I749" i="2"/>
  <c r="I855" i="2"/>
  <c r="I862" i="2"/>
  <c r="I871" i="2"/>
  <c r="I878" i="2"/>
  <c r="I887" i="2"/>
  <c r="I894" i="2"/>
  <c r="I903" i="2"/>
  <c r="I910" i="2"/>
  <c r="I919" i="2"/>
  <c r="I926" i="2"/>
  <c r="I935" i="2"/>
  <c r="I942" i="2"/>
  <c r="I949" i="2"/>
  <c r="I950" i="2"/>
  <c r="I956" i="2"/>
  <c r="I969" i="2"/>
  <c r="I975" i="2"/>
  <c r="I976" i="2"/>
  <c r="I981" i="2"/>
  <c r="I982" i="2"/>
  <c r="I988" i="2"/>
  <c r="I1001" i="2"/>
  <c r="I1008" i="2"/>
  <c r="I1009" i="2"/>
  <c r="I1016" i="2"/>
  <c r="I1017" i="2"/>
  <c r="I1024" i="2"/>
  <c r="I1025" i="2"/>
  <c r="I1032" i="2"/>
  <c r="I1033" i="2"/>
  <c r="I1040" i="2"/>
  <c r="I1041" i="2"/>
  <c r="I1048" i="2"/>
  <c r="I1049" i="2"/>
  <c r="I1056" i="2"/>
  <c r="I1057" i="2"/>
  <c r="I1064" i="2"/>
  <c r="I1065" i="2"/>
  <c r="I1072" i="2"/>
  <c r="I1073" i="2"/>
  <c r="I651" i="2"/>
  <c r="I669" i="2"/>
  <c r="I679" i="2"/>
  <c r="I688" i="2"/>
  <c r="I726" i="2"/>
  <c r="I736" i="2"/>
  <c r="I759" i="2"/>
  <c r="I770" i="2"/>
  <c r="I774" i="2"/>
  <c r="I802" i="2"/>
  <c r="I806" i="2"/>
  <c r="I834" i="2"/>
  <c r="I838" i="2"/>
  <c r="I853" i="2"/>
  <c r="I860" i="2"/>
  <c r="I877" i="2"/>
  <c r="I879" i="2"/>
  <c r="I884" i="2"/>
  <c r="I886" i="2"/>
  <c r="I917" i="2"/>
  <c r="I924" i="2"/>
  <c r="I941" i="2"/>
  <c r="I943" i="2"/>
  <c r="I948" i="2"/>
  <c r="I951" i="2"/>
  <c r="I959" i="2"/>
  <c r="I967" i="2"/>
  <c r="I984" i="2"/>
  <c r="I989" i="2"/>
  <c r="I992" i="2"/>
  <c r="I997" i="2"/>
  <c r="I1000" i="2"/>
  <c r="I1005" i="2"/>
  <c r="I1006" i="2"/>
  <c r="I1011" i="2"/>
  <c r="I1012" i="2"/>
  <c r="I1018" i="2"/>
  <c r="I1031" i="2"/>
  <c r="I1037" i="2"/>
  <c r="I1038" i="2"/>
  <c r="I1043" i="2"/>
  <c r="I1044" i="2"/>
  <c r="I1050" i="2"/>
  <c r="I1063" i="2"/>
  <c r="I1069" i="2"/>
  <c r="I1070" i="2"/>
  <c r="I1075" i="2"/>
  <c r="I1076" i="2"/>
  <c r="I1077" i="2"/>
  <c r="I1078" i="2"/>
  <c r="I1085" i="2"/>
  <c r="I1086" i="2"/>
  <c r="I1093" i="2"/>
  <c r="I1094" i="2"/>
  <c r="I1101" i="2"/>
  <c r="I1102" i="2"/>
  <c r="I1109" i="2"/>
  <c r="I1110" i="2"/>
  <c r="I1117" i="2"/>
  <c r="I1118" i="2"/>
  <c r="I1125" i="2"/>
  <c r="I1126" i="2"/>
  <c r="I1133" i="2"/>
  <c r="I1134" i="2"/>
  <c r="I1141" i="2"/>
  <c r="I1142" i="2"/>
  <c r="I1149" i="2"/>
  <c r="I1150" i="2"/>
  <c r="I1157" i="2"/>
  <c r="I1158" i="2"/>
  <c r="I1165" i="2"/>
  <c r="I1166" i="2"/>
  <c r="I1173" i="2"/>
  <c r="I1174" i="2"/>
  <c r="I1181" i="2"/>
  <c r="I1182" i="2"/>
  <c r="I1189" i="2"/>
  <c r="I1190" i="2"/>
  <c r="I1197" i="2"/>
  <c r="I1198" i="2"/>
  <c r="I1205" i="2"/>
  <c r="I1206" i="2"/>
  <c r="I1213" i="2"/>
  <c r="I1214" i="2"/>
  <c r="I1221" i="2"/>
  <c r="I1222" i="2"/>
  <c r="I1229" i="2"/>
  <c r="I1230" i="2"/>
  <c r="I1237" i="2"/>
  <c r="I1238" i="2"/>
  <c r="I1245" i="2"/>
  <c r="I1246" i="2"/>
  <c r="I1253" i="2"/>
  <c r="I1254" i="2"/>
  <c r="I1261" i="2"/>
  <c r="I1262" i="2"/>
  <c r="I1269" i="2"/>
  <c r="I1270" i="2"/>
  <c r="I1277" i="2"/>
  <c r="I1278" i="2"/>
  <c r="I1285" i="2"/>
  <c r="I1286" i="2"/>
  <c r="I1293" i="2"/>
  <c r="I1294" i="2"/>
  <c r="I1301" i="2"/>
  <c r="I1302" i="2"/>
  <c r="I1309" i="2"/>
  <c r="I1310" i="2"/>
  <c r="I1317" i="2"/>
  <c r="I1318" i="2"/>
  <c r="I1325" i="2"/>
  <c r="I1326" i="2"/>
  <c r="I1333" i="2"/>
  <c r="I1334" i="2"/>
  <c r="I1341" i="2"/>
  <c r="I1342" i="2"/>
  <c r="I1349" i="2"/>
  <c r="I1350" i="2"/>
  <c r="I144" i="2"/>
  <c r="I146" i="2"/>
  <c r="I148" i="2"/>
  <c r="I150" i="2"/>
  <c r="I152" i="2"/>
  <c r="I154" i="2"/>
  <c r="I156" i="2"/>
  <c r="I158" i="2"/>
  <c r="I160" i="2"/>
  <c r="I162" i="2"/>
  <c r="I164" i="2"/>
  <c r="I166" i="2"/>
  <c r="I168" i="2"/>
  <c r="I170" i="2"/>
  <c r="I172" i="2"/>
  <c r="I174" i="2"/>
  <c r="I176" i="2"/>
  <c r="I178" i="2"/>
  <c r="I180" i="2"/>
  <c r="I182" i="2"/>
  <c r="I184" i="2"/>
  <c r="I186" i="2"/>
  <c r="I188" i="2"/>
  <c r="I190" i="2"/>
  <c r="I192" i="2"/>
  <c r="I194" i="2"/>
  <c r="I196" i="2"/>
  <c r="I198" i="2"/>
  <c r="I200" i="2"/>
  <c r="I202" i="2"/>
  <c r="I204" i="2"/>
  <c r="I206" i="2"/>
  <c r="I208" i="2"/>
  <c r="I210" i="2"/>
  <c r="I212" i="2"/>
  <c r="I214" i="2"/>
  <c r="I216" i="2"/>
  <c r="I218" i="2"/>
  <c r="I220" i="2"/>
  <c r="I222" i="2"/>
  <c r="I224" i="2"/>
  <c r="I226" i="2"/>
  <c r="I228" i="2"/>
  <c r="I230" i="2"/>
  <c r="I232" i="2"/>
  <c r="I483" i="2"/>
  <c r="I508" i="2"/>
  <c r="I530" i="2"/>
  <c r="I568" i="2"/>
  <c r="I694" i="2"/>
  <c r="I704" i="2"/>
  <c r="I727" i="2"/>
  <c r="I778" i="2"/>
  <c r="I782" i="2"/>
  <c r="I810" i="2"/>
  <c r="I814" i="2"/>
  <c r="I842" i="2"/>
  <c r="I846" i="2"/>
  <c r="I861" i="2"/>
  <c r="I863" i="2"/>
  <c r="I868" i="2"/>
  <c r="I870" i="2"/>
  <c r="I495" i="2"/>
  <c r="I762" i="2"/>
  <c r="I798" i="2"/>
  <c r="I826" i="2"/>
  <c r="I876" i="2"/>
  <c r="I895" i="2"/>
  <c r="I902" i="2"/>
  <c r="I909" i="2"/>
  <c r="I918" i="2"/>
  <c r="I925" i="2"/>
  <c r="I934" i="2"/>
  <c r="I940" i="2"/>
  <c r="I964" i="2"/>
  <c r="I966" i="2"/>
  <c r="I968" i="2"/>
  <c r="I983" i="2"/>
  <c r="I985" i="2"/>
  <c r="I1014" i="2"/>
  <c r="I1019" i="2"/>
  <c r="I1022" i="2"/>
  <c r="I1027" i="2"/>
  <c r="I1030" i="2"/>
  <c r="I1035" i="2"/>
  <c r="I1052" i="2"/>
  <c r="I1060" i="2"/>
  <c r="I1068" i="2"/>
  <c r="I1071" i="2"/>
  <c r="I1082" i="2"/>
  <c r="I1083" i="2"/>
  <c r="I1088" i="2"/>
  <c r="I1089" i="2"/>
  <c r="I604" i="2"/>
  <c r="I619" i="2"/>
  <c r="I672" i="2"/>
  <c r="I786" i="2"/>
  <c r="I822" i="2"/>
  <c r="I854" i="2"/>
  <c r="I892" i="2"/>
  <c r="I900" i="2"/>
  <c r="I916" i="2"/>
  <c r="I932" i="2"/>
  <c r="I958" i="2"/>
  <c r="I960" i="2"/>
  <c r="I973" i="2"/>
  <c r="I977" i="2"/>
  <c r="I996" i="2"/>
  <c r="I998" i="2"/>
  <c r="I1002" i="2"/>
  <c r="I1010" i="2"/>
  <c r="I1013" i="2"/>
  <c r="I1021" i="2"/>
  <c r="I1029" i="2"/>
  <c r="I1046" i="2"/>
  <c r="I1051" i="2"/>
  <c r="I1054" i="2"/>
  <c r="I1059" i="2"/>
  <c r="I1062" i="2"/>
  <c r="I1067" i="2"/>
  <c r="I1080" i="2"/>
  <c r="I1081" i="2"/>
  <c r="I1087" i="2"/>
  <c r="I1100" i="2"/>
  <c r="I1106" i="2"/>
  <c r="I1107" i="2"/>
  <c r="I1112" i="2"/>
  <c r="I1113" i="2"/>
  <c r="I1119" i="2"/>
  <c r="I635" i="2"/>
  <c r="I663" i="2"/>
  <c r="I701" i="2"/>
  <c r="I720" i="2"/>
  <c r="I758" i="2"/>
  <c r="I830" i="2"/>
  <c r="I893" i="2"/>
  <c r="I901" i="2"/>
  <c r="I980" i="2"/>
  <c r="I1004" i="2"/>
  <c r="I1007" i="2"/>
  <c r="I1023" i="2"/>
  <c r="I1026" i="2"/>
  <c r="I1042" i="2"/>
  <c r="I1045" i="2"/>
  <c r="I1061" i="2"/>
  <c r="I1079" i="2"/>
  <c r="I1098" i="2"/>
  <c r="I1115" i="2"/>
  <c r="I1120" i="2"/>
  <c r="I1124" i="2"/>
  <c r="I1130" i="2"/>
  <c r="I1131" i="2"/>
  <c r="I1136" i="2"/>
  <c r="I1137" i="2"/>
  <c r="I1143" i="2"/>
  <c r="I1156" i="2"/>
  <c r="I1162" i="2"/>
  <c r="I1163" i="2"/>
  <c r="I1168" i="2"/>
  <c r="I1169" i="2"/>
  <c r="I1175" i="2"/>
  <c r="I1188" i="2"/>
  <c r="I1194" i="2"/>
  <c r="I1195" i="2"/>
  <c r="I1200" i="2"/>
  <c r="I1201" i="2"/>
  <c r="I1207" i="2"/>
  <c r="I1220" i="2"/>
  <c r="I1226" i="2"/>
  <c r="I1227" i="2"/>
  <c r="I1232" i="2"/>
  <c r="I1233" i="2"/>
  <c r="I1239" i="2"/>
  <c r="I1252" i="2"/>
  <c r="I1258" i="2"/>
  <c r="I1259" i="2"/>
  <c r="I1264" i="2"/>
  <c r="I1265" i="2"/>
  <c r="I1271" i="2"/>
  <c r="I1284" i="2"/>
  <c r="I1290" i="2"/>
  <c r="I1291" i="2"/>
  <c r="I1296" i="2"/>
  <c r="I1297" i="2"/>
  <c r="I1303" i="2"/>
  <c r="I1316" i="2"/>
  <c r="I1322" i="2"/>
  <c r="I1323" i="2"/>
  <c r="I1328" i="2"/>
  <c r="I1329" i="2"/>
  <c r="I1335" i="2"/>
  <c r="I1348" i="2"/>
  <c r="I1354" i="2"/>
  <c r="I1355" i="2"/>
  <c r="I1362" i="2"/>
  <c r="I1363" i="2"/>
  <c r="I1370" i="2"/>
  <c r="I1371" i="2"/>
  <c r="I1378" i="2"/>
  <c r="I1379" i="2"/>
  <c r="I1386" i="2"/>
  <c r="I1387" i="2"/>
  <c r="I1394" i="2"/>
  <c r="I1395" i="2"/>
  <c r="I1402" i="2"/>
  <c r="I1403" i="2"/>
  <c r="I1410" i="2"/>
  <c r="I1411" i="2"/>
  <c r="I1418" i="2"/>
  <c r="I1419" i="2"/>
  <c r="I1426" i="2"/>
  <c r="I1427" i="2"/>
  <c r="I1434" i="2"/>
  <c r="I1435" i="2"/>
  <c r="I1442" i="2"/>
  <c r="I1443" i="2"/>
  <c r="I1450" i="2"/>
  <c r="I1451" i="2"/>
  <c r="I1458" i="2"/>
  <c r="I1459" i="2"/>
  <c r="I1466" i="2"/>
  <c r="I1467" i="2"/>
  <c r="I1474" i="2"/>
  <c r="I1475" i="2"/>
  <c r="I1482" i="2"/>
  <c r="I1483" i="2"/>
  <c r="I1490" i="2"/>
  <c r="I1491" i="2"/>
  <c r="I1498" i="2"/>
  <c r="I1499" i="2"/>
  <c r="I1506" i="2"/>
  <c r="I1507" i="2"/>
  <c r="I1514" i="2"/>
  <c r="I1515" i="2"/>
  <c r="I1522" i="2"/>
  <c r="I1523" i="2"/>
  <c r="I1530" i="2"/>
  <c r="I1531" i="2"/>
  <c r="I1538" i="2"/>
  <c r="I1539" i="2"/>
  <c r="I1546" i="2"/>
  <c r="I1547" i="2"/>
  <c r="I1554" i="2"/>
  <c r="I1555" i="2"/>
  <c r="I1562" i="2"/>
  <c r="I1563" i="2"/>
  <c r="I1570" i="2"/>
  <c r="I1571" i="2"/>
  <c r="I1578" i="2"/>
  <c r="I1579" i="2"/>
  <c r="I1586" i="2"/>
  <c r="I1587" i="2"/>
  <c r="I1594" i="2"/>
  <c r="I1595" i="2"/>
  <c r="I1602" i="2"/>
  <c r="I1603" i="2"/>
  <c r="I1610" i="2"/>
  <c r="I1611" i="2"/>
  <c r="I1618" i="2"/>
  <c r="I1619" i="2"/>
  <c r="I1626" i="2"/>
  <c r="I1627" i="2"/>
  <c r="I1634" i="2"/>
  <c r="I1635" i="2"/>
  <c r="I1642" i="2"/>
  <c r="I1643" i="2"/>
  <c r="I1650" i="2"/>
  <c r="I1651" i="2"/>
  <c r="I1658" i="2"/>
  <c r="I1659" i="2"/>
  <c r="I1666" i="2"/>
  <c r="I1667" i="2"/>
  <c r="I1674" i="2"/>
  <c r="I1675" i="2"/>
  <c r="I405" i="2"/>
  <c r="I537" i="2"/>
  <c r="I695" i="2"/>
  <c r="I733" i="2"/>
  <c r="I752" i="2"/>
  <c r="I852" i="2"/>
  <c r="I911" i="2"/>
  <c r="I953" i="2"/>
  <c r="I957" i="2"/>
  <c r="I974" i="2"/>
  <c r="I991" i="2"/>
  <c r="I1003" i="2"/>
  <c r="I1028" i="2"/>
  <c r="I1047" i="2"/>
  <c r="I1066" i="2"/>
  <c r="I1090" i="2"/>
  <c r="I1096" i="2"/>
  <c r="I1099" i="2"/>
  <c r="I1104" i="2"/>
  <c r="I1121" i="2"/>
  <c r="I1132" i="2"/>
  <c r="I1138" i="2"/>
  <c r="I1139" i="2"/>
  <c r="I1144" i="2"/>
  <c r="I1145" i="2"/>
  <c r="I1151" i="2"/>
  <c r="I1164" i="2"/>
  <c r="I1170" i="2"/>
  <c r="I1171" i="2"/>
  <c r="I1176" i="2"/>
  <c r="I1177" i="2"/>
  <c r="I1183" i="2"/>
  <c r="I1196" i="2"/>
  <c r="I1202" i="2"/>
  <c r="I1203" i="2"/>
  <c r="I1208" i="2"/>
  <c r="I1209" i="2"/>
  <c r="I1215" i="2"/>
  <c r="I1228" i="2"/>
  <c r="I1234" i="2"/>
  <c r="I1235" i="2"/>
  <c r="I1240" i="2"/>
  <c r="I1241" i="2"/>
  <c r="I1247" i="2"/>
  <c r="I1260" i="2"/>
  <c r="I1266" i="2"/>
  <c r="I1267" i="2"/>
  <c r="I1272" i="2"/>
  <c r="I1273" i="2"/>
  <c r="I1279" i="2"/>
  <c r="I1292" i="2"/>
  <c r="I1298" i="2"/>
  <c r="I1299" i="2"/>
  <c r="I1304" i="2"/>
  <c r="I1305" i="2"/>
  <c r="I1311" i="2"/>
  <c r="I1324" i="2"/>
  <c r="I1330" i="2"/>
  <c r="I1331" i="2"/>
  <c r="I1336" i="2"/>
  <c r="I1337" i="2"/>
  <c r="I1343" i="2"/>
  <c r="I1352" i="2"/>
  <c r="I1353" i="2"/>
  <c r="I1360" i="2"/>
  <c r="I1361" i="2"/>
  <c r="I1368" i="2"/>
  <c r="I1369" i="2"/>
  <c r="I1376" i="2"/>
  <c r="I1377" i="2"/>
  <c r="I1384" i="2"/>
  <c r="I1385" i="2"/>
  <c r="I1392" i="2"/>
  <c r="I1393" i="2"/>
  <c r="I1400" i="2"/>
  <c r="I1401" i="2"/>
  <c r="I1408" i="2"/>
  <c r="I1409" i="2"/>
  <c r="I1416" i="2"/>
  <c r="I1417" i="2"/>
  <c r="I1424" i="2"/>
  <c r="I1425" i="2"/>
  <c r="I1432" i="2"/>
  <c r="I1433" i="2"/>
  <c r="I1440" i="2"/>
  <c r="I1441" i="2"/>
  <c r="I1448" i="2"/>
  <c r="I1449" i="2"/>
  <c r="I1456" i="2"/>
  <c r="I1457" i="2"/>
  <c r="I1464" i="2"/>
  <c r="I1465" i="2"/>
  <c r="I1472" i="2"/>
  <c r="I1473" i="2"/>
  <c r="I1480" i="2"/>
  <c r="I1481" i="2"/>
  <c r="I1488" i="2"/>
  <c r="I1489" i="2"/>
  <c r="I1496" i="2"/>
  <c r="I1497" i="2"/>
  <c r="I1504" i="2"/>
  <c r="I1505" i="2"/>
  <c r="I1512" i="2"/>
  <c r="I1513" i="2"/>
  <c r="I1520" i="2"/>
  <c r="I1521" i="2"/>
  <c r="I1528" i="2"/>
  <c r="I1529" i="2"/>
  <c r="I1536" i="2"/>
  <c r="I1537" i="2"/>
  <c r="I1544" i="2"/>
  <c r="I1545" i="2"/>
  <c r="I1552" i="2"/>
  <c r="I1553" i="2"/>
  <c r="I1560" i="2"/>
  <c r="I1561" i="2"/>
  <c r="I1568" i="2"/>
  <c r="I1569" i="2"/>
  <c r="I1576" i="2"/>
  <c r="I1577" i="2"/>
  <c r="I1584" i="2"/>
  <c r="I1585" i="2"/>
  <c r="I1592" i="2"/>
  <c r="I1593" i="2"/>
  <c r="I1600" i="2"/>
  <c r="I1601" i="2"/>
  <c r="I1608" i="2"/>
  <c r="I1609" i="2"/>
  <c r="I1616" i="2"/>
  <c r="I1617" i="2"/>
  <c r="I1624" i="2"/>
  <c r="I1625" i="2"/>
  <c r="I1632" i="2"/>
  <c r="I1633" i="2"/>
  <c r="I1640" i="2"/>
  <c r="I1641" i="2"/>
  <c r="I1648" i="2"/>
  <c r="I1649" i="2"/>
  <c r="I1656" i="2"/>
  <c r="I1657" i="2"/>
  <c r="I1664" i="2"/>
  <c r="I1665" i="2"/>
  <c r="I1672" i="2"/>
  <c r="I1673" i="2"/>
  <c r="I145" i="2"/>
  <c r="I153" i="2"/>
  <c r="I711" i="2"/>
  <c r="I965" i="2"/>
  <c r="I990" i="2"/>
  <c r="I999" i="2"/>
  <c r="I1097" i="2"/>
  <c r="I1116" i="2"/>
  <c r="I1127" i="2"/>
  <c r="I1146" i="2"/>
  <c r="I1153" i="2"/>
  <c r="I1172" i="2"/>
  <c r="I1179" i="2"/>
  <c r="I1184" i="2"/>
  <c r="I1191" i="2"/>
  <c r="I1210" i="2"/>
  <c r="I1217" i="2"/>
  <c r="I1236" i="2"/>
  <c r="I1243" i="2"/>
  <c r="I1248" i="2"/>
  <c r="I1255" i="2"/>
  <c r="I1274" i="2"/>
  <c r="I1281" i="2"/>
  <c r="I1300" i="2"/>
  <c r="I1307" i="2"/>
  <c r="I1312" i="2"/>
  <c r="I1319" i="2"/>
  <c r="I1338" i="2"/>
  <c r="I1345" i="2"/>
  <c r="I1359" i="2"/>
  <c r="I1366" i="2"/>
  <c r="I1375" i="2"/>
  <c r="I1382" i="2"/>
  <c r="I1391" i="2"/>
  <c r="I1398" i="2"/>
  <c r="I1407" i="2"/>
  <c r="I1414" i="2"/>
  <c r="I1423" i="2"/>
  <c r="I1430" i="2"/>
  <c r="I1439" i="2"/>
  <c r="I1446" i="2"/>
  <c r="I1455" i="2"/>
  <c r="I1462" i="2"/>
  <c r="I1471" i="2"/>
  <c r="I1478" i="2"/>
  <c r="I1487" i="2"/>
  <c r="I1494" i="2"/>
  <c r="I1503" i="2"/>
  <c r="I1510" i="2"/>
  <c r="I1519" i="2"/>
  <c r="I1526" i="2"/>
  <c r="I1535" i="2"/>
  <c r="I1542" i="2"/>
  <c r="I1551" i="2"/>
  <c r="I1558" i="2"/>
  <c r="I1567" i="2"/>
  <c r="I1574" i="2"/>
  <c r="I1583" i="2"/>
  <c r="I1590" i="2"/>
  <c r="I1599" i="2"/>
  <c r="I1606" i="2"/>
  <c r="I1615" i="2"/>
  <c r="I1622" i="2"/>
  <c r="I1631" i="2"/>
  <c r="I1638" i="2"/>
  <c r="I1647" i="2"/>
  <c r="I1654" i="2"/>
  <c r="I1663" i="2"/>
  <c r="I1670" i="2"/>
  <c r="I149" i="2"/>
  <c r="I155" i="2"/>
  <c r="I157" i="2"/>
  <c r="I165" i="2"/>
  <c r="I173" i="2"/>
  <c r="I181" i="2"/>
  <c r="I189" i="2"/>
  <c r="I197" i="2"/>
  <c r="I205" i="2"/>
  <c r="I213" i="2"/>
  <c r="I221" i="2"/>
  <c r="I229" i="2"/>
  <c r="I44" i="2"/>
  <c r="I46" i="2"/>
  <c r="I48" i="2"/>
  <c r="I50" i="2"/>
  <c r="I52" i="2"/>
  <c r="I54" i="2"/>
  <c r="I56" i="2"/>
  <c r="I58" i="2"/>
  <c r="I60" i="2"/>
  <c r="I62" i="2"/>
  <c r="I64" i="2"/>
  <c r="I66" i="2"/>
  <c r="I68" i="2"/>
  <c r="I70" i="2"/>
  <c r="I72" i="2"/>
  <c r="I74" i="2"/>
  <c r="I76" i="2"/>
  <c r="I78" i="2"/>
  <c r="I80" i="2"/>
  <c r="I82" i="2"/>
  <c r="I84" i="2"/>
  <c r="I88" i="2"/>
  <c r="I90" i="2"/>
  <c r="I94" i="2"/>
  <c r="I96" i="2"/>
  <c r="I100" i="2"/>
  <c r="I102" i="2"/>
  <c r="I106" i="2"/>
  <c r="I108" i="2"/>
  <c r="I40" i="2"/>
  <c r="I42" i="2"/>
  <c r="I29" i="2"/>
  <c r="I31" i="2"/>
  <c r="I21" i="2"/>
  <c r="H14" i="2"/>
  <c r="J13" i="2"/>
  <c r="I818" i="2"/>
  <c r="I885" i="2"/>
  <c r="I927" i="2"/>
  <c r="I1058" i="2"/>
  <c r="I1095" i="2"/>
  <c r="I1114" i="2"/>
  <c r="I1128" i="2"/>
  <c r="I1135" i="2"/>
  <c r="I1180" i="2"/>
  <c r="I1187" i="2"/>
  <c r="I1218" i="2"/>
  <c r="I1225" i="2"/>
  <c r="I1251" i="2"/>
  <c r="I1282" i="2"/>
  <c r="I1289" i="2"/>
  <c r="I1320" i="2"/>
  <c r="I1356" i="2"/>
  <c r="I1365" i="2"/>
  <c r="I1397" i="2"/>
  <c r="I1413" i="2"/>
  <c r="I1445" i="2"/>
  <c r="I1452" i="2"/>
  <c r="I1468" i="2"/>
  <c r="I1477" i="2"/>
  <c r="I1493" i="2"/>
  <c r="I1500" i="2"/>
  <c r="I1516" i="2"/>
  <c r="I1525" i="2"/>
  <c r="I1541" i="2"/>
  <c r="I1564" i="2"/>
  <c r="I1573" i="2"/>
  <c r="I1596" i="2"/>
  <c r="I1605" i="2"/>
  <c r="I1628" i="2"/>
  <c r="I1637" i="2"/>
  <c r="I1669" i="2"/>
  <c r="I159" i="2"/>
  <c r="I167" i="2"/>
  <c r="I215" i="2"/>
  <c r="I110" i="2"/>
  <c r="I112" i="2"/>
  <c r="I114" i="2"/>
  <c r="I118" i="2"/>
  <c r="I122" i="2"/>
  <c r="I126" i="2"/>
  <c r="I130" i="2"/>
  <c r="I134" i="2"/>
  <c r="I138" i="2"/>
  <c r="I142" i="2"/>
  <c r="I43" i="2"/>
  <c r="I794" i="2"/>
  <c r="I961" i="2"/>
  <c r="I1015" i="2"/>
  <c r="I1053" i="2"/>
  <c r="I1092" i="2"/>
  <c r="I1108" i="2"/>
  <c r="I1152" i="2"/>
  <c r="I1178" i="2"/>
  <c r="I1185" i="2"/>
  <c r="I1216" i="2"/>
  <c r="I1223" i="2"/>
  <c r="I1268" i="2"/>
  <c r="I1275" i="2"/>
  <c r="I1287" i="2"/>
  <c r="I1332" i="2"/>
  <c r="I1339" i="2"/>
  <c r="I1351" i="2"/>
  <c r="I1374" i="2"/>
  <c r="I1383" i="2"/>
  <c r="I1406" i="2"/>
  <c r="I1415" i="2"/>
  <c r="I1438" i="2"/>
  <c r="I1470" i="2"/>
  <c r="I1479" i="2"/>
  <c r="I1511" i="2"/>
  <c r="I1534" i="2"/>
  <c r="I1543" i="2"/>
  <c r="I1566" i="2"/>
  <c r="I1591" i="2"/>
  <c r="I1614" i="2"/>
  <c r="I1623" i="2"/>
  <c r="I1639" i="2"/>
  <c r="I1646" i="2"/>
  <c r="I1662" i="2"/>
  <c r="I1671" i="2"/>
  <c r="I169" i="2"/>
  <c r="I177" i="2"/>
  <c r="I193" i="2"/>
  <c r="I201" i="2"/>
  <c r="I233" i="2"/>
  <c r="I45" i="2"/>
  <c r="I47" i="2"/>
  <c r="I49" i="2"/>
  <c r="I51" i="2"/>
  <c r="I53" i="2"/>
  <c r="I55" i="2"/>
  <c r="I57" i="2"/>
  <c r="I59" i="2"/>
  <c r="I61" i="2"/>
  <c r="I63" i="2"/>
  <c r="I65" i="2"/>
  <c r="I67" i="2"/>
  <c r="I69" i="2"/>
  <c r="I71" i="2"/>
  <c r="I73" i="2"/>
  <c r="I75" i="2"/>
  <c r="I77" i="2"/>
  <c r="I79" i="2"/>
  <c r="I81" i="2"/>
  <c r="I83" i="2"/>
  <c r="I85" i="2"/>
  <c r="I87" i="2"/>
  <c r="I89" i="2"/>
  <c r="I91" i="2"/>
  <c r="I93" i="2"/>
  <c r="I95" i="2"/>
  <c r="I97" i="2"/>
  <c r="I99" i="2"/>
  <c r="I101" i="2"/>
  <c r="I103" i="2"/>
  <c r="I105" i="2"/>
  <c r="I107" i="2"/>
  <c r="I109" i="2"/>
  <c r="I37" i="2"/>
  <c r="I39" i="2"/>
  <c r="I41" i="2"/>
  <c r="I22" i="2"/>
  <c r="I24" i="2"/>
  <c r="I26" i="2"/>
  <c r="I28" i="2"/>
  <c r="I30" i="2"/>
  <c r="I32" i="2"/>
  <c r="I34" i="2"/>
  <c r="I36" i="2"/>
  <c r="I743" i="2"/>
  <c r="I908" i="2"/>
  <c r="I933" i="2"/>
  <c r="I972" i="2"/>
  <c r="I1036" i="2"/>
  <c r="I1055" i="2"/>
  <c r="I1074" i="2"/>
  <c r="I1084" i="2"/>
  <c r="I1103" i="2"/>
  <c r="I1122" i="2"/>
  <c r="I1129" i="2"/>
  <c r="I1148" i="2"/>
  <c r="I1155" i="2"/>
  <c r="I1160" i="2"/>
  <c r="I1167" i="2"/>
  <c r="I1186" i="2"/>
  <c r="I1193" i="2"/>
  <c r="I1212" i="2"/>
  <c r="I1219" i="2"/>
  <c r="I1224" i="2"/>
  <c r="I1231" i="2"/>
  <c r="I1250" i="2"/>
  <c r="I1257" i="2"/>
  <c r="I1276" i="2"/>
  <c r="I1283" i="2"/>
  <c r="I1288" i="2"/>
  <c r="I1295" i="2"/>
  <c r="I1314" i="2"/>
  <c r="I1321" i="2"/>
  <c r="I1340" i="2"/>
  <c r="I1347" i="2"/>
  <c r="I1357" i="2"/>
  <c r="I1364" i="2"/>
  <c r="I1373" i="2"/>
  <c r="I1380" i="2"/>
  <c r="I1389" i="2"/>
  <c r="I1396" i="2"/>
  <c r="I1405" i="2"/>
  <c r="I1412" i="2"/>
  <c r="I1421" i="2"/>
  <c r="I1428" i="2"/>
  <c r="I1437" i="2"/>
  <c r="I1444" i="2"/>
  <c r="I1453" i="2"/>
  <c r="I1460" i="2"/>
  <c r="I1469" i="2"/>
  <c r="I1476" i="2"/>
  <c r="I1485" i="2"/>
  <c r="I1492" i="2"/>
  <c r="I1501" i="2"/>
  <c r="I1508" i="2"/>
  <c r="I1517" i="2"/>
  <c r="I1524" i="2"/>
  <c r="I1533" i="2"/>
  <c r="I1540" i="2"/>
  <c r="I1549" i="2"/>
  <c r="I1556" i="2"/>
  <c r="I1565" i="2"/>
  <c r="I1572" i="2"/>
  <c r="I1581" i="2"/>
  <c r="I1588" i="2"/>
  <c r="I1597" i="2"/>
  <c r="I1604" i="2"/>
  <c r="I1613" i="2"/>
  <c r="I1620" i="2"/>
  <c r="I1629" i="2"/>
  <c r="I1636" i="2"/>
  <c r="I1645" i="2"/>
  <c r="I1652" i="2"/>
  <c r="I1661" i="2"/>
  <c r="I1668" i="2"/>
  <c r="I151" i="2"/>
  <c r="I163" i="2"/>
  <c r="I171" i="2"/>
  <c r="I179" i="2"/>
  <c r="I187" i="2"/>
  <c r="I195" i="2"/>
  <c r="I203" i="2"/>
  <c r="I211" i="2"/>
  <c r="I219" i="2"/>
  <c r="I227" i="2"/>
  <c r="I111" i="2"/>
  <c r="I113" i="2"/>
  <c r="I115" i="2"/>
  <c r="I117" i="2"/>
  <c r="I119" i="2"/>
  <c r="I121" i="2"/>
  <c r="I123" i="2"/>
  <c r="I125" i="2"/>
  <c r="I127" i="2"/>
  <c r="I129" i="2"/>
  <c r="I131" i="2"/>
  <c r="I133" i="2"/>
  <c r="I135" i="2"/>
  <c r="I137" i="2"/>
  <c r="I139" i="2"/>
  <c r="I141" i="2"/>
  <c r="I143" i="2"/>
  <c r="I86" i="2"/>
  <c r="I92" i="2"/>
  <c r="I98" i="2"/>
  <c r="I104" i="2"/>
  <c r="I38" i="2"/>
  <c r="I23" i="2"/>
  <c r="I25" i="2"/>
  <c r="I27" i="2"/>
  <c r="I33" i="2"/>
  <c r="I35" i="2"/>
  <c r="I790" i="2"/>
  <c r="I993" i="2"/>
  <c r="I1020" i="2"/>
  <c r="I1039" i="2"/>
  <c r="I1091" i="2"/>
  <c r="I1111" i="2"/>
  <c r="I1123" i="2"/>
  <c r="I1154" i="2"/>
  <c r="I1161" i="2"/>
  <c r="I1192" i="2"/>
  <c r="I1199" i="2"/>
  <c r="I1244" i="2"/>
  <c r="I1256" i="2"/>
  <c r="I1263" i="2"/>
  <c r="I1308" i="2"/>
  <c r="I1315" i="2"/>
  <c r="I1327" i="2"/>
  <c r="I1346" i="2"/>
  <c r="I1372" i="2"/>
  <c r="I1381" i="2"/>
  <c r="I1388" i="2"/>
  <c r="I1404" i="2"/>
  <c r="I1420" i="2"/>
  <c r="I1429" i="2"/>
  <c r="I1436" i="2"/>
  <c r="I1461" i="2"/>
  <c r="I1484" i="2"/>
  <c r="I1509" i="2"/>
  <c r="I1532" i="2"/>
  <c r="I1548" i="2"/>
  <c r="I1557" i="2"/>
  <c r="I1580" i="2"/>
  <c r="I1589" i="2"/>
  <c r="I1612" i="2"/>
  <c r="I1621" i="2"/>
  <c r="I1644" i="2"/>
  <c r="I1653" i="2"/>
  <c r="I1660" i="2"/>
  <c r="I1676" i="2"/>
  <c r="I147" i="2"/>
  <c r="I175" i="2"/>
  <c r="I183" i="2"/>
  <c r="I191" i="2"/>
  <c r="I199" i="2"/>
  <c r="I207" i="2"/>
  <c r="I223" i="2"/>
  <c r="I231" i="2"/>
  <c r="I116" i="2"/>
  <c r="I120" i="2"/>
  <c r="I124" i="2"/>
  <c r="I128" i="2"/>
  <c r="I132" i="2"/>
  <c r="I136" i="2"/>
  <c r="I140" i="2"/>
  <c r="I766" i="2"/>
  <c r="I869" i="2"/>
  <c r="I952" i="2"/>
  <c r="I1034" i="2"/>
  <c r="I1105" i="2"/>
  <c r="I1140" i="2"/>
  <c r="I1147" i="2"/>
  <c r="I1159" i="2"/>
  <c r="I1204" i="2"/>
  <c r="I1211" i="2"/>
  <c r="I1242" i="2"/>
  <c r="I1249" i="2"/>
  <c r="I1280" i="2"/>
  <c r="I1306" i="2"/>
  <c r="I1313" i="2"/>
  <c r="I1344" i="2"/>
  <c r="I1358" i="2"/>
  <c r="I1367" i="2"/>
  <c r="I1390" i="2"/>
  <c r="I1399" i="2"/>
  <c r="I1422" i="2"/>
  <c r="I1431" i="2"/>
  <c r="I1447" i="2"/>
  <c r="I1454" i="2"/>
  <c r="I1463" i="2"/>
  <c r="I1486" i="2"/>
  <c r="I1495" i="2"/>
  <c r="I1502" i="2"/>
  <c r="I1518" i="2"/>
  <c r="I1527" i="2"/>
  <c r="I1550" i="2"/>
  <c r="I1559" i="2"/>
  <c r="I1575" i="2"/>
  <c r="I1582" i="2"/>
  <c r="I1598" i="2"/>
  <c r="I1607" i="2"/>
  <c r="I1630" i="2"/>
  <c r="I1655" i="2"/>
  <c r="I161" i="2"/>
  <c r="I185" i="2"/>
  <c r="I209" i="2"/>
  <c r="I217" i="2"/>
  <c r="I225" i="2"/>
  <c r="J14" i="2"/>
  <c r="B40" i="1"/>
  <c r="B39" i="1"/>
  <c r="B35" i="1"/>
  <c r="B36" i="1"/>
  <c r="B42" i="1"/>
  <c r="K161" i="2"/>
  <c r="L161" i="2"/>
  <c r="J161" i="2"/>
  <c r="M161" i="2"/>
  <c r="N161" i="2"/>
  <c r="J1598" i="2"/>
  <c r="K1598" i="2"/>
  <c r="L1598" i="2"/>
  <c r="M1598" i="2"/>
  <c r="N1598" i="2"/>
  <c r="K1495" i="2"/>
  <c r="L1495" i="2"/>
  <c r="J1495" i="2"/>
  <c r="M1495" i="2"/>
  <c r="N1495" i="2"/>
  <c r="J1390" i="2"/>
  <c r="K1390" i="2"/>
  <c r="L1390" i="2"/>
  <c r="M1390" i="2"/>
  <c r="N1390" i="2"/>
  <c r="K1242" i="2"/>
  <c r="L1242" i="2"/>
  <c r="M1242" i="2"/>
  <c r="N1242" i="2"/>
  <c r="J1242" i="2"/>
  <c r="J952" i="2"/>
  <c r="K952" i="2"/>
  <c r="L952" i="2"/>
  <c r="M952" i="2"/>
  <c r="N952" i="2"/>
  <c r="M120" i="2"/>
  <c r="N120" i="2"/>
  <c r="J120" i="2"/>
  <c r="K120" i="2"/>
  <c r="L120" i="2"/>
  <c r="K175" i="2"/>
  <c r="L175" i="2"/>
  <c r="M175" i="2"/>
  <c r="N175" i="2"/>
  <c r="J175" i="2"/>
  <c r="J1612" i="2"/>
  <c r="M1612" i="2"/>
  <c r="N1612" i="2"/>
  <c r="K1612" i="2"/>
  <c r="L1612" i="2"/>
  <c r="M1461" i="2"/>
  <c r="N1461" i="2"/>
  <c r="K1461" i="2"/>
  <c r="L1461" i="2"/>
  <c r="J1461" i="2"/>
  <c r="K1346" i="2"/>
  <c r="L1346" i="2"/>
  <c r="M1346" i="2"/>
  <c r="N1346" i="2"/>
  <c r="J1346" i="2"/>
  <c r="M1192" i="2"/>
  <c r="N1192" i="2"/>
  <c r="K1192" i="2"/>
  <c r="L1192" i="2"/>
  <c r="J1192" i="2"/>
  <c r="J993" i="2"/>
  <c r="M993" i="2"/>
  <c r="N993" i="2"/>
  <c r="K993" i="2"/>
  <c r="L993" i="2"/>
  <c r="J127" i="2"/>
  <c r="K127" i="2"/>
  <c r="L127" i="2"/>
  <c r="M127" i="2"/>
  <c r="N127" i="2"/>
  <c r="J119" i="2"/>
  <c r="K119" i="2"/>
  <c r="L119" i="2"/>
  <c r="M119" i="2"/>
  <c r="N119" i="2"/>
  <c r="J111" i="2"/>
  <c r="K111" i="2"/>
  <c r="L111" i="2"/>
  <c r="M111" i="2"/>
  <c r="N111" i="2"/>
  <c r="K203" i="2"/>
  <c r="L203" i="2"/>
  <c r="J203" i="2"/>
  <c r="M203" i="2"/>
  <c r="N203" i="2"/>
  <c r="M1629" i="2"/>
  <c r="N1629" i="2"/>
  <c r="K1629" i="2"/>
  <c r="L1629" i="2"/>
  <c r="J1629" i="2"/>
  <c r="M1565" i="2"/>
  <c r="N1565" i="2"/>
  <c r="K1565" i="2"/>
  <c r="L1565" i="2"/>
  <c r="J1565" i="2"/>
  <c r="M1501" i="2"/>
  <c r="N1501" i="2"/>
  <c r="K1501" i="2"/>
  <c r="L1501" i="2"/>
  <c r="J1501" i="2"/>
  <c r="M1437" i="2"/>
  <c r="N1437" i="2"/>
  <c r="K1437" i="2"/>
  <c r="L1437" i="2"/>
  <c r="J1437" i="2"/>
  <c r="M1373" i="2"/>
  <c r="N1373" i="2"/>
  <c r="K1373" i="2"/>
  <c r="L1373" i="2"/>
  <c r="J1373" i="2"/>
  <c r="M1288" i="2"/>
  <c r="N1288" i="2"/>
  <c r="K1288" i="2"/>
  <c r="L1288" i="2"/>
  <c r="J1288" i="2"/>
  <c r="J1212" i="2"/>
  <c r="M1212" i="2"/>
  <c r="N1212" i="2"/>
  <c r="K1212" i="2"/>
  <c r="L1212" i="2"/>
  <c r="K1122" i="2"/>
  <c r="L1122" i="2"/>
  <c r="M1122" i="2"/>
  <c r="N1122" i="2"/>
  <c r="J1122" i="2"/>
  <c r="J908" i="2"/>
  <c r="M908" i="2"/>
  <c r="N908" i="2"/>
  <c r="K908" i="2"/>
  <c r="L908" i="2"/>
  <c r="K24" i="2"/>
  <c r="L24" i="2"/>
  <c r="M24" i="2"/>
  <c r="N24" i="2"/>
  <c r="J24" i="2"/>
  <c r="K103" i="2"/>
  <c r="L103" i="2"/>
  <c r="M103" i="2"/>
  <c r="N103" i="2"/>
  <c r="J103" i="2"/>
  <c r="M87" i="2"/>
  <c r="N87" i="2"/>
  <c r="J87" i="2"/>
  <c r="K87" i="2"/>
  <c r="L87" i="2"/>
  <c r="K71" i="2"/>
  <c r="L71" i="2"/>
  <c r="M71" i="2"/>
  <c r="N71" i="2"/>
  <c r="J71" i="2"/>
  <c r="K55" i="2"/>
  <c r="L55" i="2"/>
  <c r="M55" i="2"/>
  <c r="N55" i="2"/>
  <c r="J55" i="2"/>
  <c r="K193" i="2"/>
  <c r="L193" i="2"/>
  <c r="M193" i="2"/>
  <c r="N193" i="2"/>
  <c r="J193" i="2"/>
  <c r="K1623" i="2"/>
  <c r="L1623" i="2"/>
  <c r="J1623" i="2"/>
  <c r="M1623" i="2"/>
  <c r="N1623" i="2"/>
  <c r="J1470" i="2"/>
  <c r="K1470" i="2"/>
  <c r="L1470" i="2"/>
  <c r="M1470" i="2"/>
  <c r="N1470" i="2"/>
  <c r="J1332" i="2"/>
  <c r="M1332" i="2"/>
  <c r="N1332" i="2"/>
  <c r="K1332" i="2"/>
  <c r="L1332" i="2"/>
  <c r="M1152" i="2"/>
  <c r="N1152" i="2"/>
  <c r="K1152" i="2"/>
  <c r="L1152" i="2"/>
  <c r="J1152" i="2"/>
  <c r="J142" i="2"/>
  <c r="K142" i="2"/>
  <c r="L142" i="2"/>
  <c r="M142" i="2"/>
  <c r="N142" i="2"/>
  <c r="J112" i="2"/>
  <c r="K112" i="2"/>
  <c r="L112" i="2"/>
  <c r="M112" i="2"/>
  <c r="N112" i="2"/>
  <c r="M1637" i="2"/>
  <c r="N1637" i="2"/>
  <c r="K1637" i="2"/>
  <c r="L1637" i="2"/>
  <c r="J1637" i="2"/>
  <c r="J1516" i="2"/>
  <c r="M1516" i="2"/>
  <c r="N1516" i="2"/>
  <c r="K1516" i="2"/>
  <c r="L1516" i="2"/>
  <c r="M1397" i="2"/>
  <c r="N1397" i="2"/>
  <c r="K1397" i="2"/>
  <c r="L1397" i="2"/>
  <c r="J1397" i="2"/>
  <c r="K1218" i="2"/>
  <c r="L1218" i="2"/>
  <c r="M1218" i="2"/>
  <c r="N1218" i="2"/>
  <c r="J1218" i="2"/>
  <c r="J927" i="2"/>
  <c r="K927" i="2"/>
  <c r="L927" i="2"/>
  <c r="M927" i="2"/>
  <c r="N927" i="2"/>
  <c r="J40" i="2"/>
  <c r="K40" i="2"/>
  <c r="L40" i="2"/>
  <c r="M40" i="2"/>
  <c r="N40" i="2"/>
  <c r="J88" i="2"/>
  <c r="K88" i="2"/>
  <c r="L88" i="2"/>
  <c r="M88" i="2"/>
  <c r="N88" i="2"/>
  <c r="M70" i="2"/>
  <c r="N70" i="2"/>
  <c r="J70" i="2"/>
  <c r="K70" i="2"/>
  <c r="L70" i="2"/>
  <c r="M54" i="2"/>
  <c r="N54" i="2"/>
  <c r="K54" i="2"/>
  <c r="L54" i="2"/>
  <c r="J54" i="2"/>
  <c r="K213" i="2"/>
  <c r="L213" i="2"/>
  <c r="M213" i="2"/>
  <c r="N213" i="2"/>
  <c r="J213" i="2"/>
  <c r="K155" i="2"/>
  <c r="L155" i="2"/>
  <c r="M155" i="2"/>
  <c r="N155" i="2"/>
  <c r="J155" i="2"/>
  <c r="J1654" i="2"/>
  <c r="K1654" i="2"/>
  <c r="L1654" i="2"/>
  <c r="M1654" i="2"/>
  <c r="N1654" i="2"/>
  <c r="J1590" i="2"/>
  <c r="K1590" i="2"/>
  <c r="L1590" i="2"/>
  <c r="M1590" i="2"/>
  <c r="N1590" i="2"/>
  <c r="J1526" i="2"/>
  <c r="K1526" i="2"/>
  <c r="L1526" i="2"/>
  <c r="M1526" i="2"/>
  <c r="N1526" i="2"/>
  <c r="J1462" i="2"/>
  <c r="K1462" i="2"/>
  <c r="L1462" i="2"/>
  <c r="M1462" i="2"/>
  <c r="N1462" i="2"/>
  <c r="J1398" i="2"/>
  <c r="K1398" i="2"/>
  <c r="L1398" i="2"/>
  <c r="M1398" i="2"/>
  <c r="N1398" i="2"/>
  <c r="J1319" i="2"/>
  <c r="M1319" i="2"/>
  <c r="N1319" i="2"/>
  <c r="K1319" i="2"/>
  <c r="L1319" i="2"/>
  <c r="J1243" i="2"/>
  <c r="K1243" i="2"/>
  <c r="L1243" i="2"/>
  <c r="M1243" i="2"/>
  <c r="N1243" i="2"/>
  <c r="J1153" i="2"/>
  <c r="M1153" i="2"/>
  <c r="N1153" i="2"/>
  <c r="K1153" i="2"/>
  <c r="L1153" i="2"/>
  <c r="J711" i="2"/>
  <c r="K711" i="2"/>
  <c r="L711" i="2"/>
  <c r="M711" i="2"/>
  <c r="N711" i="2"/>
  <c r="J1656" i="2"/>
  <c r="K1656" i="2"/>
  <c r="L1656" i="2"/>
  <c r="M1656" i="2"/>
  <c r="N1656" i="2"/>
  <c r="J1624" i="2"/>
  <c r="K1624" i="2"/>
  <c r="L1624" i="2"/>
  <c r="M1624" i="2"/>
  <c r="N1624" i="2"/>
  <c r="J1592" i="2"/>
  <c r="K1592" i="2"/>
  <c r="L1592" i="2"/>
  <c r="M1592" i="2"/>
  <c r="N1592" i="2"/>
  <c r="J1560" i="2"/>
  <c r="K1560" i="2"/>
  <c r="L1560" i="2"/>
  <c r="M1560" i="2"/>
  <c r="N1560" i="2"/>
  <c r="J1528" i="2"/>
  <c r="K1528" i="2"/>
  <c r="L1528" i="2"/>
  <c r="M1528" i="2"/>
  <c r="N1528" i="2"/>
  <c r="J1496" i="2"/>
  <c r="K1496" i="2"/>
  <c r="L1496" i="2"/>
  <c r="M1496" i="2"/>
  <c r="N1496" i="2"/>
  <c r="J1464" i="2"/>
  <c r="K1464" i="2"/>
  <c r="L1464" i="2"/>
  <c r="M1464" i="2"/>
  <c r="N1464" i="2"/>
  <c r="J1432" i="2"/>
  <c r="K1432" i="2"/>
  <c r="L1432" i="2"/>
  <c r="M1432" i="2"/>
  <c r="N1432" i="2"/>
  <c r="J1400" i="2"/>
  <c r="K1400" i="2"/>
  <c r="L1400" i="2"/>
  <c r="M1400" i="2"/>
  <c r="N1400" i="2"/>
  <c r="J1368" i="2"/>
  <c r="K1368" i="2"/>
  <c r="L1368" i="2"/>
  <c r="M1368" i="2"/>
  <c r="N1368" i="2"/>
  <c r="J1331" i="2"/>
  <c r="K1331" i="2"/>
  <c r="L1331" i="2"/>
  <c r="M1331" i="2"/>
  <c r="N1331" i="2"/>
  <c r="J1292" i="2"/>
  <c r="K1292" i="2"/>
  <c r="L1292" i="2"/>
  <c r="M1292" i="2"/>
  <c r="N1292" i="2"/>
  <c r="J1241" i="2"/>
  <c r="K1241" i="2"/>
  <c r="L1241" i="2"/>
  <c r="M1241" i="2"/>
  <c r="N1241" i="2"/>
  <c r="J1203" i="2"/>
  <c r="K1203" i="2"/>
  <c r="L1203" i="2"/>
  <c r="M1203" i="2"/>
  <c r="N1203" i="2"/>
  <c r="J1164" i="2"/>
  <c r="K1164" i="2"/>
  <c r="L1164" i="2"/>
  <c r="M1164" i="2"/>
  <c r="N1164" i="2"/>
  <c r="M1104" i="2"/>
  <c r="N1104" i="2"/>
  <c r="J1104" i="2"/>
  <c r="K1104" i="2"/>
  <c r="L1104" i="2"/>
  <c r="K991" i="2"/>
  <c r="L991" i="2"/>
  <c r="M991" i="2"/>
  <c r="N991" i="2"/>
  <c r="J991" i="2"/>
  <c r="J695" i="2"/>
  <c r="K695" i="2"/>
  <c r="L695" i="2"/>
  <c r="M695" i="2"/>
  <c r="N695" i="2"/>
  <c r="J1650" i="2"/>
  <c r="M1650" i="2"/>
  <c r="N1650" i="2"/>
  <c r="K1650" i="2"/>
  <c r="L1650" i="2"/>
  <c r="J1618" i="2"/>
  <c r="M1618" i="2"/>
  <c r="N1618" i="2"/>
  <c r="K1618" i="2"/>
  <c r="L1618" i="2"/>
  <c r="J1586" i="2"/>
  <c r="M1586" i="2"/>
  <c r="N1586" i="2"/>
  <c r="K1586" i="2"/>
  <c r="L1586" i="2"/>
  <c r="J1554" i="2"/>
  <c r="M1554" i="2"/>
  <c r="N1554" i="2"/>
  <c r="K1554" i="2"/>
  <c r="L1554" i="2"/>
  <c r="J1522" i="2"/>
  <c r="M1522" i="2"/>
  <c r="N1522" i="2"/>
  <c r="K1522" i="2"/>
  <c r="L1522" i="2"/>
  <c r="J1490" i="2"/>
  <c r="M1490" i="2"/>
  <c r="N1490" i="2"/>
  <c r="K1490" i="2"/>
  <c r="L1490" i="2"/>
  <c r="J1458" i="2"/>
  <c r="M1458" i="2"/>
  <c r="N1458" i="2"/>
  <c r="K1458" i="2"/>
  <c r="L1458" i="2"/>
  <c r="J1426" i="2"/>
  <c r="M1426" i="2"/>
  <c r="N1426" i="2"/>
  <c r="K1426" i="2"/>
  <c r="L1426" i="2"/>
  <c r="J1394" i="2"/>
  <c r="M1394" i="2"/>
  <c r="N1394" i="2"/>
  <c r="K1394" i="2"/>
  <c r="L1394" i="2"/>
  <c r="J1362" i="2"/>
  <c r="M1362" i="2"/>
  <c r="N1362" i="2"/>
  <c r="K1362" i="2"/>
  <c r="L1362" i="2"/>
  <c r="K1322" i="2"/>
  <c r="L1322" i="2"/>
  <c r="J1322" i="2"/>
  <c r="M1322" i="2"/>
  <c r="N1322" i="2"/>
  <c r="J1271" i="2"/>
  <c r="M1271" i="2"/>
  <c r="N1271" i="2"/>
  <c r="K1271" i="2"/>
  <c r="L1271" i="2"/>
  <c r="M1232" i="2"/>
  <c r="N1232" i="2"/>
  <c r="J1232" i="2"/>
  <c r="K1232" i="2"/>
  <c r="L1232" i="2"/>
  <c r="K1194" i="2"/>
  <c r="L1194" i="2"/>
  <c r="J1194" i="2"/>
  <c r="M1194" i="2"/>
  <c r="N1194" i="2"/>
  <c r="J1143" i="2"/>
  <c r="M1143" i="2"/>
  <c r="N1143" i="2"/>
  <c r="K1143" i="2"/>
  <c r="L1143" i="2"/>
  <c r="K1098" i="2"/>
  <c r="L1098" i="2"/>
  <c r="J1098" i="2"/>
  <c r="M1098" i="2"/>
  <c r="N1098" i="2"/>
  <c r="J1004" i="2"/>
  <c r="M1004" i="2"/>
  <c r="N1004" i="2"/>
  <c r="K1004" i="2"/>
  <c r="L1004" i="2"/>
  <c r="J663" i="2"/>
  <c r="K663" i="2"/>
  <c r="L663" i="2"/>
  <c r="M663" i="2"/>
  <c r="N663" i="2"/>
  <c r="J1087" i="2"/>
  <c r="M1087" i="2"/>
  <c r="N1087" i="2"/>
  <c r="K1087" i="2"/>
  <c r="L1087" i="2"/>
  <c r="J1046" i="2"/>
  <c r="K1046" i="2"/>
  <c r="L1046" i="2"/>
  <c r="M1046" i="2"/>
  <c r="N1046" i="2"/>
  <c r="J977" i="2"/>
  <c r="K977" i="2"/>
  <c r="L977" i="2"/>
  <c r="M977" i="2"/>
  <c r="N977" i="2"/>
  <c r="J854" i="2"/>
  <c r="K854" i="2"/>
  <c r="L854" i="2"/>
  <c r="M854" i="2"/>
  <c r="N854" i="2"/>
  <c r="J1060" i="2"/>
  <c r="M1060" i="2"/>
  <c r="N1060" i="2"/>
  <c r="K1060" i="2"/>
  <c r="L1060" i="2"/>
  <c r="J985" i="2"/>
  <c r="M985" i="2"/>
  <c r="N985" i="2"/>
  <c r="K985" i="2"/>
  <c r="L985" i="2"/>
  <c r="J918" i="2"/>
  <c r="K918" i="2"/>
  <c r="L918" i="2"/>
  <c r="M918" i="2"/>
  <c r="N918" i="2"/>
  <c r="J876" i="2"/>
  <c r="M876" i="2"/>
  <c r="N876" i="2"/>
  <c r="K876" i="2"/>
  <c r="L876" i="2"/>
  <c r="K810" i="2"/>
  <c r="L810" i="2"/>
  <c r="J810" i="2"/>
  <c r="M810" i="2"/>
  <c r="N810" i="2"/>
  <c r="M508" i="2"/>
  <c r="N508" i="2"/>
  <c r="K508" i="2"/>
  <c r="L508" i="2"/>
  <c r="J508" i="2"/>
  <c r="M220" i="2"/>
  <c r="N220" i="2"/>
  <c r="J220" i="2"/>
  <c r="K220" i="2"/>
  <c r="L220" i="2"/>
  <c r="M204" i="2"/>
  <c r="N204" i="2"/>
  <c r="J204" i="2"/>
  <c r="K204" i="2"/>
  <c r="L204" i="2"/>
  <c r="M188" i="2"/>
  <c r="N188" i="2"/>
  <c r="J188" i="2"/>
  <c r="K188" i="2"/>
  <c r="L188" i="2"/>
  <c r="M172" i="2"/>
  <c r="N172" i="2"/>
  <c r="J172" i="2"/>
  <c r="K172" i="2"/>
  <c r="L172" i="2"/>
  <c r="M156" i="2"/>
  <c r="N156" i="2"/>
  <c r="J156" i="2"/>
  <c r="K156" i="2"/>
  <c r="L156" i="2"/>
  <c r="J1349" i="2"/>
  <c r="K1349" i="2"/>
  <c r="L1349" i="2"/>
  <c r="M1349" i="2"/>
  <c r="N1349" i="2"/>
  <c r="J1317" i="2"/>
  <c r="K1317" i="2"/>
  <c r="L1317" i="2"/>
  <c r="M1317" i="2"/>
  <c r="N1317" i="2"/>
  <c r="J1285" i="2"/>
  <c r="K1285" i="2"/>
  <c r="L1285" i="2"/>
  <c r="M1285" i="2"/>
  <c r="N1285" i="2"/>
  <c r="J1253" i="2"/>
  <c r="K1253" i="2"/>
  <c r="L1253" i="2"/>
  <c r="M1253" i="2"/>
  <c r="N1253" i="2"/>
  <c r="J1221" i="2"/>
  <c r="K1221" i="2"/>
  <c r="L1221" i="2"/>
  <c r="M1221" i="2"/>
  <c r="N1221" i="2"/>
  <c r="J1189" i="2"/>
  <c r="K1189" i="2"/>
  <c r="L1189" i="2"/>
  <c r="M1189" i="2"/>
  <c r="N1189" i="2"/>
  <c r="J1157" i="2"/>
  <c r="K1157" i="2"/>
  <c r="L1157" i="2"/>
  <c r="M1157" i="2"/>
  <c r="N1157" i="2"/>
  <c r="J1125" i="2"/>
  <c r="K1125" i="2"/>
  <c r="L1125" i="2"/>
  <c r="M1125" i="2"/>
  <c r="N1125" i="2"/>
  <c r="J1093" i="2"/>
  <c r="K1093" i="2"/>
  <c r="L1093" i="2"/>
  <c r="M1093" i="2"/>
  <c r="N1093" i="2"/>
  <c r="K1069" i="2"/>
  <c r="L1069" i="2"/>
  <c r="M1069" i="2"/>
  <c r="N1069" i="2"/>
  <c r="J1069" i="2"/>
  <c r="J1018" i="2"/>
  <c r="M1018" i="2"/>
  <c r="N1018" i="2"/>
  <c r="K1018" i="2"/>
  <c r="L1018" i="2"/>
  <c r="M989" i="2"/>
  <c r="N989" i="2"/>
  <c r="J989" i="2"/>
  <c r="K989" i="2"/>
  <c r="L989" i="2"/>
  <c r="K951" i="2"/>
  <c r="L951" i="2"/>
  <c r="J951" i="2"/>
  <c r="M951" i="2"/>
  <c r="N951" i="2"/>
  <c r="J924" i="2"/>
  <c r="M924" i="2"/>
  <c r="N924" i="2"/>
  <c r="K924" i="2"/>
  <c r="L924" i="2"/>
  <c r="J879" i="2"/>
  <c r="K879" i="2"/>
  <c r="L879" i="2"/>
  <c r="M879" i="2"/>
  <c r="N879" i="2"/>
  <c r="K774" i="2"/>
  <c r="L774" i="2"/>
  <c r="J774" i="2"/>
  <c r="M774" i="2"/>
  <c r="N774" i="2"/>
  <c r="J651" i="2"/>
  <c r="K651" i="2"/>
  <c r="L651" i="2"/>
  <c r="M651" i="2"/>
  <c r="N651" i="2"/>
  <c r="J1048" i="2"/>
  <c r="M1048" i="2"/>
  <c r="N1048" i="2"/>
  <c r="K1048" i="2"/>
  <c r="L1048" i="2"/>
  <c r="J1016" i="2"/>
  <c r="M1016" i="2"/>
  <c r="N1016" i="2"/>
  <c r="K1016" i="2"/>
  <c r="L1016" i="2"/>
  <c r="K975" i="2"/>
  <c r="L975" i="2"/>
  <c r="J975" i="2"/>
  <c r="M975" i="2"/>
  <c r="N975" i="2"/>
  <c r="J919" i="2"/>
  <c r="K919" i="2"/>
  <c r="L919" i="2"/>
  <c r="M919" i="2"/>
  <c r="N919" i="2"/>
  <c r="J855" i="2"/>
  <c r="K855" i="2"/>
  <c r="L855" i="2"/>
  <c r="M855" i="2"/>
  <c r="N855" i="2"/>
  <c r="J643" i="2"/>
  <c r="K643" i="2"/>
  <c r="L643" i="2"/>
  <c r="M643" i="2"/>
  <c r="N643" i="2"/>
  <c r="J986" i="2"/>
  <c r="M986" i="2"/>
  <c r="N986" i="2"/>
  <c r="K986" i="2"/>
  <c r="L986" i="2"/>
  <c r="J954" i="2"/>
  <c r="M954" i="2"/>
  <c r="N954" i="2"/>
  <c r="K954" i="2"/>
  <c r="L954" i="2"/>
  <c r="J922" i="2"/>
  <c r="M922" i="2"/>
  <c r="N922" i="2"/>
  <c r="K922" i="2"/>
  <c r="L922" i="2"/>
  <c r="J890" i="2"/>
  <c r="M890" i="2"/>
  <c r="N890" i="2"/>
  <c r="K890" i="2"/>
  <c r="L890" i="2"/>
  <c r="J858" i="2"/>
  <c r="M858" i="2"/>
  <c r="N858" i="2"/>
  <c r="K858" i="2"/>
  <c r="L858" i="2"/>
  <c r="M718" i="2"/>
  <c r="N718" i="2"/>
  <c r="K718" i="2"/>
  <c r="L718" i="2"/>
  <c r="J718" i="2"/>
  <c r="J647" i="2"/>
  <c r="K647" i="2"/>
  <c r="L647" i="2"/>
  <c r="M647" i="2"/>
  <c r="N647" i="2"/>
  <c r="J503" i="2"/>
  <c r="K503" i="2"/>
  <c r="L503" i="2"/>
  <c r="M503" i="2"/>
  <c r="N503" i="2"/>
  <c r="J921" i="2"/>
  <c r="M921" i="2"/>
  <c r="N921" i="2"/>
  <c r="K921" i="2"/>
  <c r="L921" i="2"/>
  <c r="J889" i="2"/>
  <c r="K889" i="2"/>
  <c r="L889" i="2"/>
  <c r="M889" i="2"/>
  <c r="N889" i="2"/>
  <c r="J857" i="2"/>
  <c r="M857" i="2"/>
  <c r="N857" i="2"/>
  <c r="K857" i="2"/>
  <c r="L857" i="2"/>
  <c r="K828" i="2"/>
  <c r="L828" i="2"/>
  <c r="J828" i="2"/>
  <c r="M828" i="2"/>
  <c r="N828" i="2"/>
  <c r="K796" i="2"/>
  <c r="L796" i="2"/>
  <c r="J796" i="2"/>
  <c r="M796" i="2"/>
  <c r="N796" i="2"/>
  <c r="K764" i="2"/>
  <c r="L764" i="2"/>
  <c r="J764" i="2"/>
  <c r="M764" i="2"/>
  <c r="N764" i="2"/>
  <c r="J703" i="2"/>
  <c r="K703" i="2"/>
  <c r="L703" i="2"/>
  <c r="M703" i="2"/>
  <c r="N703" i="2"/>
  <c r="M500" i="2"/>
  <c r="N500" i="2"/>
  <c r="K500" i="2"/>
  <c r="L500" i="2"/>
  <c r="J500" i="2"/>
  <c r="J738" i="2"/>
  <c r="M738" i="2"/>
  <c r="N738" i="2"/>
  <c r="K738" i="2"/>
  <c r="L738" i="2"/>
  <c r="J706" i="2"/>
  <c r="M706" i="2"/>
  <c r="N706" i="2"/>
  <c r="K706" i="2"/>
  <c r="L706" i="2"/>
  <c r="J674" i="2"/>
  <c r="M674" i="2"/>
  <c r="N674" i="2"/>
  <c r="K674" i="2"/>
  <c r="L674" i="2"/>
  <c r="J645" i="2"/>
  <c r="K645" i="2"/>
  <c r="L645" i="2"/>
  <c r="M645" i="2"/>
  <c r="N645" i="2"/>
  <c r="J613" i="2"/>
  <c r="K613" i="2"/>
  <c r="L613" i="2"/>
  <c r="M613" i="2"/>
  <c r="N613" i="2"/>
  <c r="J527" i="2"/>
  <c r="M527" i="2"/>
  <c r="N527" i="2"/>
  <c r="K527" i="2"/>
  <c r="L527" i="2"/>
  <c r="M843" i="2"/>
  <c r="N843" i="2"/>
  <c r="J843" i="2"/>
  <c r="K843" i="2"/>
  <c r="L843" i="2"/>
  <c r="M827" i="2"/>
  <c r="N827" i="2"/>
  <c r="J827" i="2"/>
  <c r="K827" i="2"/>
  <c r="L827" i="2"/>
  <c r="M811" i="2"/>
  <c r="N811" i="2"/>
  <c r="J811" i="2"/>
  <c r="K811" i="2"/>
  <c r="L811" i="2"/>
  <c r="M795" i="2"/>
  <c r="N795" i="2"/>
  <c r="J795" i="2"/>
  <c r="K795" i="2"/>
  <c r="L795" i="2"/>
  <c r="M779" i="2"/>
  <c r="N779" i="2"/>
  <c r="J779" i="2"/>
  <c r="K779" i="2"/>
  <c r="L779" i="2"/>
  <c r="M763" i="2"/>
  <c r="N763" i="2"/>
  <c r="J763" i="2"/>
  <c r="K763" i="2"/>
  <c r="L763" i="2"/>
  <c r="M732" i="2"/>
  <c r="N732" i="2"/>
  <c r="J732" i="2"/>
  <c r="K732" i="2"/>
  <c r="L732" i="2"/>
  <c r="M700" i="2"/>
  <c r="N700" i="2"/>
  <c r="J700" i="2"/>
  <c r="K700" i="2"/>
  <c r="L700" i="2"/>
  <c r="M668" i="2"/>
  <c r="N668" i="2"/>
  <c r="J668" i="2"/>
  <c r="K668" i="2"/>
  <c r="L668" i="2"/>
  <c r="K444" i="2"/>
  <c r="L444" i="2"/>
  <c r="M444" i="2"/>
  <c r="N444" i="2"/>
  <c r="J444" i="2"/>
  <c r="M654" i="2"/>
  <c r="N654" i="2"/>
  <c r="K654" i="2"/>
  <c r="L654" i="2"/>
  <c r="J654" i="2"/>
  <c r="M638" i="2"/>
  <c r="N638" i="2"/>
  <c r="K638" i="2"/>
  <c r="L638" i="2"/>
  <c r="J638" i="2"/>
  <c r="M622" i="2"/>
  <c r="N622" i="2"/>
  <c r="K622" i="2"/>
  <c r="L622" i="2"/>
  <c r="J622" i="2"/>
  <c r="K602" i="2"/>
  <c r="L602" i="2"/>
  <c r="M602" i="2"/>
  <c r="N602" i="2"/>
  <c r="J602" i="2"/>
  <c r="M560" i="2"/>
  <c r="N560" i="2"/>
  <c r="K560" i="2"/>
  <c r="L560" i="2"/>
  <c r="J560" i="2"/>
  <c r="J461" i="2"/>
  <c r="K461" i="2"/>
  <c r="L461" i="2"/>
  <c r="M461" i="2"/>
  <c r="N461" i="2"/>
  <c r="K584" i="2"/>
  <c r="L584" i="2"/>
  <c r="J584" i="2"/>
  <c r="M584" i="2"/>
  <c r="N584" i="2"/>
  <c r="J501" i="2"/>
  <c r="M501" i="2"/>
  <c r="N501" i="2"/>
  <c r="K501" i="2"/>
  <c r="L501" i="2"/>
  <c r="J322" i="2"/>
  <c r="M322" i="2"/>
  <c r="N322" i="2"/>
  <c r="K322" i="2"/>
  <c r="L322" i="2"/>
  <c r="M595" i="2"/>
  <c r="N595" i="2"/>
  <c r="K595" i="2"/>
  <c r="L595" i="2"/>
  <c r="J595" i="2"/>
  <c r="J579" i="2"/>
  <c r="M579" i="2"/>
  <c r="N579" i="2"/>
  <c r="K579" i="2"/>
  <c r="L579" i="2"/>
  <c r="J556" i="2"/>
  <c r="K556" i="2"/>
  <c r="L556" i="2"/>
  <c r="M556" i="2"/>
  <c r="N556" i="2"/>
  <c r="J524" i="2"/>
  <c r="K524" i="2"/>
  <c r="L524" i="2"/>
  <c r="M524" i="2"/>
  <c r="N524" i="2"/>
  <c r="J512" i="2"/>
  <c r="K512" i="2"/>
  <c r="L512" i="2"/>
  <c r="M512" i="2"/>
  <c r="N512" i="2"/>
  <c r="J453" i="2"/>
  <c r="K453" i="2"/>
  <c r="L453" i="2"/>
  <c r="M453" i="2"/>
  <c r="N453" i="2"/>
  <c r="J273" i="2"/>
  <c r="M273" i="2"/>
  <c r="N273" i="2"/>
  <c r="K273" i="2"/>
  <c r="L273" i="2"/>
  <c r="J541" i="2"/>
  <c r="M541" i="2"/>
  <c r="N541" i="2"/>
  <c r="K541" i="2"/>
  <c r="L541" i="2"/>
  <c r="K510" i="2"/>
  <c r="L510" i="2"/>
  <c r="M510" i="2"/>
  <c r="N510" i="2"/>
  <c r="J510" i="2"/>
  <c r="J443" i="2"/>
  <c r="M443" i="2"/>
  <c r="N443" i="2"/>
  <c r="K443" i="2"/>
  <c r="L443" i="2"/>
  <c r="J390" i="2"/>
  <c r="K390" i="2"/>
  <c r="L390" i="2"/>
  <c r="M390" i="2"/>
  <c r="N390" i="2"/>
  <c r="J505" i="2"/>
  <c r="K505" i="2"/>
  <c r="L505" i="2"/>
  <c r="M505" i="2"/>
  <c r="N505" i="2"/>
  <c r="J473" i="2"/>
  <c r="M473" i="2"/>
  <c r="N473" i="2"/>
  <c r="K473" i="2"/>
  <c r="L473" i="2"/>
  <c r="J441" i="2"/>
  <c r="M441" i="2"/>
  <c r="N441" i="2"/>
  <c r="K441" i="2"/>
  <c r="L441" i="2"/>
  <c r="J357" i="2"/>
  <c r="K357" i="2"/>
  <c r="L357" i="2"/>
  <c r="M357" i="2"/>
  <c r="N357" i="2"/>
  <c r="J472" i="2"/>
  <c r="M472" i="2"/>
  <c r="N472" i="2"/>
  <c r="K472" i="2"/>
  <c r="L472" i="2"/>
  <c r="J440" i="2"/>
  <c r="M440" i="2"/>
  <c r="N440" i="2"/>
  <c r="K440" i="2"/>
  <c r="L440" i="2"/>
  <c r="K407" i="2"/>
  <c r="L407" i="2"/>
  <c r="J407" i="2"/>
  <c r="M407" i="2"/>
  <c r="N407" i="2"/>
  <c r="J338" i="2"/>
  <c r="M338" i="2"/>
  <c r="N338" i="2"/>
  <c r="K338" i="2"/>
  <c r="L338" i="2"/>
  <c r="J369" i="2"/>
  <c r="M369" i="2"/>
  <c r="N369" i="2"/>
  <c r="K369" i="2"/>
  <c r="L369" i="2"/>
  <c r="J308" i="2"/>
  <c r="K308" i="2"/>
  <c r="L308" i="2"/>
  <c r="M308" i="2"/>
  <c r="N308" i="2"/>
  <c r="M412" i="2"/>
  <c r="N412" i="2"/>
  <c r="K412" i="2"/>
  <c r="L412" i="2"/>
  <c r="J412" i="2"/>
  <c r="M396" i="2"/>
  <c r="N396" i="2"/>
  <c r="K396" i="2"/>
  <c r="L396" i="2"/>
  <c r="J396" i="2"/>
  <c r="J370" i="2"/>
  <c r="M370" i="2"/>
  <c r="N370" i="2"/>
  <c r="K370" i="2"/>
  <c r="L370" i="2"/>
  <c r="J314" i="2"/>
  <c r="M314" i="2"/>
  <c r="N314" i="2"/>
  <c r="K314" i="2"/>
  <c r="L314" i="2"/>
  <c r="J336" i="2"/>
  <c r="M336" i="2"/>
  <c r="N336" i="2"/>
  <c r="K336" i="2"/>
  <c r="L336" i="2"/>
  <c r="M304" i="2"/>
  <c r="N304" i="2"/>
  <c r="J304" i="2"/>
  <c r="K304" i="2"/>
  <c r="L304" i="2"/>
  <c r="J350" i="2"/>
  <c r="K350" i="2"/>
  <c r="L350" i="2"/>
  <c r="M350" i="2"/>
  <c r="N350" i="2"/>
  <c r="J318" i="2"/>
  <c r="K318" i="2"/>
  <c r="L318" i="2"/>
  <c r="M318" i="2"/>
  <c r="N318" i="2"/>
  <c r="J259" i="2"/>
  <c r="K259" i="2"/>
  <c r="L259" i="2"/>
  <c r="M259" i="2"/>
  <c r="N259" i="2"/>
  <c r="J293" i="2"/>
  <c r="K293" i="2"/>
  <c r="L293" i="2"/>
  <c r="M293" i="2"/>
  <c r="N293" i="2"/>
  <c r="M294" i="2"/>
  <c r="N294" i="2"/>
  <c r="K294" i="2"/>
  <c r="L294" i="2"/>
  <c r="J294" i="2"/>
  <c r="M264" i="2"/>
  <c r="N264" i="2"/>
  <c r="J264" i="2"/>
  <c r="K264" i="2"/>
  <c r="L264" i="2"/>
  <c r="J270" i="2"/>
  <c r="M270" i="2"/>
  <c r="N270" i="2"/>
  <c r="K270" i="2"/>
  <c r="L270" i="2"/>
  <c r="K241" i="2"/>
  <c r="L241" i="2"/>
  <c r="J241" i="2"/>
  <c r="M241" i="2"/>
  <c r="N241" i="2"/>
  <c r="M246" i="2"/>
  <c r="N246" i="2"/>
  <c r="K246" i="2"/>
  <c r="L246" i="2"/>
  <c r="J246" i="2"/>
  <c r="K217" i="2"/>
  <c r="L217" i="2"/>
  <c r="J217" i="2"/>
  <c r="M217" i="2"/>
  <c r="N217" i="2"/>
  <c r="K1655" i="2"/>
  <c r="L1655" i="2"/>
  <c r="J1655" i="2"/>
  <c r="M1655" i="2"/>
  <c r="N1655" i="2"/>
  <c r="K1527" i="2"/>
  <c r="L1527" i="2"/>
  <c r="J1527" i="2"/>
  <c r="M1527" i="2"/>
  <c r="N1527" i="2"/>
  <c r="K1431" i="2"/>
  <c r="L1431" i="2"/>
  <c r="J1431" i="2"/>
  <c r="M1431" i="2"/>
  <c r="N1431" i="2"/>
  <c r="K1306" i="2"/>
  <c r="L1306" i="2"/>
  <c r="M1306" i="2"/>
  <c r="N1306" i="2"/>
  <c r="J1306" i="2"/>
  <c r="J1140" i="2"/>
  <c r="M1140" i="2"/>
  <c r="N1140" i="2"/>
  <c r="K1140" i="2"/>
  <c r="L1140" i="2"/>
  <c r="M132" i="2"/>
  <c r="N132" i="2"/>
  <c r="J132" i="2"/>
  <c r="K132" i="2"/>
  <c r="L132" i="2"/>
  <c r="K199" i="2"/>
  <c r="L199" i="2"/>
  <c r="M199" i="2"/>
  <c r="N199" i="2"/>
  <c r="J199" i="2"/>
  <c r="M1653" i="2"/>
  <c r="N1653" i="2"/>
  <c r="K1653" i="2"/>
  <c r="L1653" i="2"/>
  <c r="J1653" i="2"/>
  <c r="J1532" i="2"/>
  <c r="M1532" i="2"/>
  <c r="N1532" i="2"/>
  <c r="K1532" i="2"/>
  <c r="L1532" i="2"/>
  <c r="J1388" i="2"/>
  <c r="M1388" i="2"/>
  <c r="N1388" i="2"/>
  <c r="K1388" i="2"/>
  <c r="L1388" i="2"/>
  <c r="M1256" i="2"/>
  <c r="N1256" i="2"/>
  <c r="K1256" i="2"/>
  <c r="L1256" i="2"/>
  <c r="J1256" i="2"/>
  <c r="J1091" i="2"/>
  <c r="K1091" i="2"/>
  <c r="L1091" i="2"/>
  <c r="M1091" i="2"/>
  <c r="N1091" i="2"/>
  <c r="M25" i="2"/>
  <c r="N25" i="2"/>
  <c r="K25" i="2"/>
  <c r="L25" i="2"/>
  <c r="J25" i="2"/>
  <c r="J141" i="2"/>
  <c r="M141" i="2"/>
  <c r="N141" i="2"/>
  <c r="K141" i="2"/>
  <c r="L141" i="2"/>
  <c r="J125" i="2"/>
  <c r="M125" i="2"/>
  <c r="N125" i="2"/>
  <c r="K125" i="2"/>
  <c r="L125" i="2"/>
  <c r="K227" i="2"/>
  <c r="L227" i="2"/>
  <c r="J227" i="2"/>
  <c r="M227" i="2"/>
  <c r="N227" i="2"/>
  <c r="K163" i="2"/>
  <c r="L163" i="2"/>
  <c r="J163" i="2"/>
  <c r="M163" i="2"/>
  <c r="N163" i="2"/>
  <c r="J1652" i="2"/>
  <c r="M1652" i="2"/>
  <c r="N1652" i="2"/>
  <c r="K1652" i="2"/>
  <c r="L1652" i="2"/>
  <c r="J1588" i="2"/>
  <c r="M1588" i="2"/>
  <c r="N1588" i="2"/>
  <c r="K1588" i="2"/>
  <c r="L1588" i="2"/>
  <c r="J1524" i="2"/>
  <c r="M1524" i="2"/>
  <c r="N1524" i="2"/>
  <c r="K1524" i="2"/>
  <c r="L1524" i="2"/>
  <c r="J1460" i="2"/>
  <c r="M1460" i="2"/>
  <c r="N1460" i="2"/>
  <c r="K1460" i="2"/>
  <c r="L1460" i="2"/>
  <c r="J1396" i="2"/>
  <c r="M1396" i="2"/>
  <c r="N1396" i="2"/>
  <c r="K1396" i="2"/>
  <c r="L1396" i="2"/>
  <c r="J1321" i="2"/>
  <c r="M1321" i="2"/>
  <c r="N1321" i="2"/>
  <c r="K1321" i="2"/>
  <c r="L1321" i="2"/>
  <c r="J1231" i="2"/>
  <c r="M1231" i="2"/>
  <c r="N1231" i="2"/>
  <c r="K1231" i="2"/>
  <c r="L1231" i="2"/>
  <c r="J1155" i="2"/>
  <c r="K1155" i="2"/>
  <c r="L1155" i="2"/>
  <c r="M1155" i="2"/>
  <c r="N1155" i="2"/>
  <c r="J1036" i="2"/>
  <c r="K1036" i="2"/>
  <c r="L1036" i="2"/>
  <c r="M1036" i="2"/>
  <c r="N1036" i="2"/>
  <c r="M30" i="2"/>
  <c r="N30" i="2"/>
  <c r="J30" i="2"/>
  <c r="K30" i="2"/>
  <c r="L30" i="2"/>
  <c r="K109" i="2"/>
  <c r="L109" i="2"/>
  <c r="M109" i="2"/>
  <c r="N109" i="2"/>
  <c r="J109" i="2"/>
  <c r="M93" i="2"/>
  <c r="N93" i="2"/>
  <c r="J93" i="2"/>
  <c r="K93" i="2"/>
  <c r="L93" i="2"/>
  <c r="K77" i="2"/>
  <c r="L77" i="2"/>
  <c r="M77" i="2"/>
  <c r="N77" i="2"/>
  <c r="J77" i="2"/>
  <c r="K61" i="2"/>
  <c r="L61" i="2"/>
  <c r="M61" i="2"/>
  <c r="N61" i="2"/>
  <c r="J61" i="2"/>
  <c r="K45" i="2"/>
  <c r="L45" i="2"/>
  <c r="M45" i="2"/>
  <c r="N45" i="2"/>
  <c r="J45" i="2"/>
  <c r="J1662" i="2"/>
  <c r="K1662" i="2"/>
  <c r="L1662" i="2"/>
  <c r="M1662" i="2"/>
  <c r="N1662" i="2"/>
  <c r="J1534" i="2"/>
  <c r="K1534" i="2"/>
  <c r="L1534" i="2"/>
  <c r="M1534" i="2"/>
  <c r="N1534" i="2"/>
  <c r="J1374" i="2"/>
  <c r="K1374" i="2"/>
  <c r="L1374" i="2"/>
  <c r="M1374" i="2"/>
  <c r="N1374" i="2"/>
  <c r="M1216" i="2"/>
  <c r="N1216" i="2"/>
  <c r="K1216" i="2"/>
  <c r="L1216" i="2"/>
  <c r="J1216" i="2"/>
  <c r="J961" i="2"/>
  <c r="M961" i="2"/>
  <c r="N961" i="2"/>
  <c r="K961" i="2"/>
  <c r="L961" i="2"/>
  <c r="J122" i="2"/>
  <c r="K122" i="2"/>
  <c r="L122" i="2"/>
  <c r="M122" i="2"/>
  <c r="N122" i="2"/>
  <c r="J1564" i="2"/>
  <c r="M1564" i="2"/>
  <c r="N1564" i="2"/>
  <c r="K1564" i="2"/>
  <c r="L1564" i="2"/>
  <c r="J1452" i="2"/>
  <c r="M1452" i="2"/>
  <c r="N1452" i="2"/>
  <c r="K1452" i="2"/>
  <c r="L1452" i="2"/>
  <c r="K1282" i="2"/>
  <c r="L1282" i="2"/>
  <c r="M1282" i="2"/>
  <c r="N1282" i="2"/>
  <c r="J1282" i="2"/>
  <c r="K1114" i="2"/>
  <c r="L1114" i="2"/>
  <c r="J1114" i="2"/>
  <c r="M1114" i="2"/>
  <c r="N1114" i="2"/>
  <c r="J31" i="2"/>
  <c r="K31" i="2"/>
  <c r="L31" i="2"/>
  <c r="M31" i="2"/>
  <c r="N31" i="2"/>
  <c r="J96" i="2"/>
  <c r="K96" i="2"/>
  <c r="L96" i="2"/>
  <c r="M96" i="2"/>
  <c r="N96" i="2"/>
  <c r="M76" i="2"/>
  <c r="N76" i="2"/>
  <c r="K76" i="2"/>
  <c r="L76" i="2"/>
  <c r="J76" i="2"/>
  <c r="M60" i="2"/>
  <c r="N60" i="2"/>
  <c r="J60" i="2"/>
  <c r="K60" i="2"/>
  <c r="L60" i="2"/>
  <c r="M44" i="2"/>
  <c r="N44" i="2"/>
  <c r="J44" i="2"/>
  <c r="K44" i="2"/>
  <c r="L44" i="2"/>
  <c r="K173" i="2"/>
  <c r="L173" i="2"/>
  <c r="M173" i="2"/>
  <c r="N173" i="2"/>
  <c r="J173" i="2"/>
  <c r="K1615" i="2"/>
  <c r="L1615" i="2"/>
  <c r="J1615" i="2"/>
  <c r="M1615" i="2"/>
  <c r="N1615" i="2"/>
  <c r="K1551" i="2"/>
  <c r="L1551" i="2"/>
  <c r="J1551" i="2"/>
  <c r="M1551" i="2"/>
  <c r="N1551" i="2"/>
  <c r="K1487" i="2"/>
  <c r="L1487" i="2"/>
  <c r="J1487" i="2"/>
  <c r="M1487" i="2"/>
  <c r="N1487" i="2"/>
  <c r="K1423" i="2"/>
  <c r="L1423" i="2"/>
  <c r="J1423" i="2"/>
  <c r="M1423" i="2"/>
  <c r="N1423" i="2"/>
  <c r="K1359" i="2"/>
  <c r="L1359" i="2"/>
  <c r="J1359" i="2"/>
  <c r="M1359" i="2"/>
  <c r="N1359" i="2"/>
  <c r="K1274" i="2"/>
  <c r="L1274" i="2"/>
  <c r="M1274" i="2"/>
  <c r="N1274" i="2"/>
  <c r="J1274" i="2"/>
  <c r="M1184" i="2"/>
  <c r="N1184" i="2"/>
  <c r="K1184" i="2"/>
  <c r="L1184" i="2"/>
  <c r="J1184" i="2"/>
  <c r="K999" i="2"/>
  <c r="L999" i="2"/>
  <c r="M999" i="2"/>
  <c r="N999" i="2"/>
  <c r="J999" i="2"/>
  <c r="J1665" i="2"/>
  <c r="K1665" i="2"/>
  <c r="L1665" i="2"/>
  <c r="M1665" i="2"/>
  <c r="N1665" i="2"/>
  <c r="J1633" i="2"/>
  <c r="K1633" i="2"/>
  <c r="L1633" i="2"/>
  <c r="M1633" i="2"/>
  <c r="N1633" i="2"/>
  <c r="J1601" i="2"/>
  <c r="K1601" i="2"/>
  <c r="L1601" i="2"/>
  <c r="M1601" i="2"/>
  <c r="N1601" i="2"/>
  <c r="J1569" i="2"/>
  <c r="K1569" i="2"/>
  <c r="L1569" i="2"/>
  <c r="M1569" i="2"/>
  <c r="N1569" i="2"/>
  <c r="J1537" i="2"/>
  <c r="K1537" i="2"/>
  <c r="L1537" i="2"/>
  <c r="M1537" i="2"/>
  <c r="N1537" i="2"/>
  <c r="J1505" i="2"/>
  <c r="K1505" i="2"/>
  <c r="L1505" i="2"/>
  <c r="M1505" i="2"/>
  <c r="N1505" i="2"/>
  <c r="J1473" i="2"/>
  <c r="K1473" i="2"/>
  <c r="L1473" i="2"/>
  <c r="M1473" i="2"/>
  <c r="N1473" i="2"/>
  <c r="J1441" i="2"/>
  <c r="K1441" i="2"/>
  <c r="L1441" i="2"/>
  <c r="M1441" i="2"/>
  <c r="N1441" i="2"/>
  <c r="J1409" i="2"/>
  <c r="K1409" i="2"/>
  <c r="L1409" i="2"/>
  <c r="M1409" i="2"/>
  <c r="N1409" i="2"/>
  <c r="J1377" i="2"/>
  <c r="K1377" i="2"/>
  <c r="L1377" i="2"/>
  <c r="M1377" i="2"/>
  <c r="N1377" i="2"/>
  <c r="J1343" i="2"/>
  <c r="M1343" i="2"/>
  <c r="N1343" i="2"/>
  <c r="K1343" i="2"/>
  <c r="L1343" i="2"/>
  <c r="M1304" i="2"/>
  <c r="N1304" i="2"/>
  <c r="J1304" i="2"/>
  <c r="K1304" i="2"/>
  <c r="L1304" i="2"/>
  <c r="K1266" i="2"/>
  <c r="L1266" i="2"/>
  <c r="J1266" i="2"/>
  <c r="M1266" i="2"/>
  <c r="N1266" i="2"/>
  <c r="J1215" i="2"/>
  <c r="M1215" i="2"/>
  <c r="N1215" i="2"/>
  <c r="K1215" i="2"/>
  <c r="L1215" i="2"/>
  <c r="M1176" i="2"/>
  <c r="N1176" i="2"/>
  <c r="J1176" i="2"/>
  <c r="K1176" i="2"/>
  <c r="L1176" i="2"/>
  <c r="J1151" i="2"/>
  <c r="M1151" i="2"/>
  <c r="N1151" i="2"/>
  <c r="K1151" i="2"/>
  <c r="L1151" i="2"/>
  <c r="K1138" i="2"/>
  <c r="L1138" i="2"/>
  <c r="J1138" i="2"/>
  <c r="M1138" i="2"/>
  <c r="N1138" i="2"/>
  <c r="J1099" i="2"/>
  <c r="K1099" i="2"/>
  <c r="L1099" i="2"/>
  <c r="M1099" i="2"/>
  <c r="N1099" i="2"/>
  <c r="J974" i="2"/>
  <c r="M974" i="2"/>
  <c r="N974" i="2"/>
  <c r="K974" i="2"/>
  <c r="L974" i="2"/>
  <c r="M1659" i="2"/>
  <c r="N1659" i="2"/>
  <c r="K1659" i="2"/>
  <c r="L1659" i="2"/>
  <c r="J1659" i="2"/>
  <c r="M1643" i="2"/>
  <c r="N1643" i="2"/>
  <c r="K1643" i="2"/>
  <c r="L1643" i="2"/>
  <c r="J1643" i="2"/>
  <c r="M1611" i="2"/>
  <c r="N1611" i="2"/>
  <c r="K1611" i="2"/>
  <c r="L1611" i="2"/>
  <c r="J1611" i="2"/>
  <c r="M1579" i="2"/>
  <c r="N1579" i="2"/>
  <c r="K1579" i="2"/>
  <c r="L1579" i="2"/>
  <c r="J1579" i="2"/>
  <c r="M1547" i="2"/>
  <c r="N1547" i="2"/>
  <c r="K1547" i="2"/>
  <c r="L1547" i="2"/>
  <c r="J1547" i="2"/>
  <c r="M1515" i="2"/>
  <c r="N1515" i="2"/>
  <c r="K1515" i="2"/>
  <c r="L1515" i="2"/>
  <c r="J1515" i="2"/>
  <c r="M1483" i="2"/>
  <c r="N1483" i="2"/>
  <c r="K1483" i="2"/>
  <c r="L1483" i="2"/>
  <c r="J1483" i="2"/>
  <c r="M1451" i="2"/>
  <c r="N1451" i="2"/>
  <c r="K1451" i="2"/>
  <c r="L1451" i="2"/>
  <c r="J1451" i="2"/>
  <c r="M1419" i="2"/>
  <c r="N1419" i="2"/>
  <c r="K1419" i="2"/>
  <c r="L1419" i="2"/>
  <c r="J1419" i="2"/>
  <c r="M1387" i="2"/>
  <c r="N1387" i="2"/>
  <c r="K1387" i="2"/>
  <c r="L1387" i="2"/>
  <c r="J1387" i="2"/>
  <c r="M1355" i="2"/>
  <c r="N1355" i="2"/>
  <c r="K1355" i="2"/>
  <c r="L1355" i="2"/>
  <c r="J1355" i="2"/>
  <c r="J1316" i="2"/>
  <c r="M1316" i="2"/>
  <c r="N1316" i="2"/>
  <c r="K1316" i="2"/>
  <c r="L1316" i="2"/>
  <c r="J1265" i="2"/>
  <c r="K1265" i="2"/>
  <c r="L1265" i="2"/>
  <c r="M1265" i="2"/>
  <c r="N1265" i="2"/>
  <c r="J1227" i="2"/>
  <c r="K1227" i="2"/>
  <c r="L1227" i="2"/>
  <c r="M1227" i="2"/>
  <c r="N1227" i="2"/>
  <c r="J1188" i="2"/>
  <c r="M1188" i="2"/>
  <c r="N1188" i="2"/>
  <c r="K1188" i="2"/>
  <c r="L1188" i="2"/>
  <c r="J1137" i="2"/>
  <c r="M1137" i="2"/>
  <c r="N1137" i="2"/>
  <c r="K1137" i="2"/>
  <c r="L1137" i="2"/>
  <c r="J1079" i="2"/>
  <c r="M1079" i="2"/>
  <c r="N1079" i="2"/>
  <c r="K1079" i="2"/>
  <c r="L1079" i="2"/>
  <c r="J980" i="2"/>
  <c r="M980" i="2"/>
  <c r="N980" i="2"/>
  <c r="K980" i="2"/>
  <c r="L980" i="2"/>
  <c r="J635" i="2"/>
  <c r="K635" i="2"/>
  <c r="L635" i="2"/>
  <c r="M635" i="2"/>
  <c r="N635" i="2"/>
  <c r="J1081" i="2"/>
  <c r="K1081" i="2"/>
  <c r="L1081" i="2"/>
  <c r="M1081" i="2"/>
  <c r="N1081" i="2"/>
  <c r="K1029" i="2"/>
  <c r="L1029" i="2"/>
  <c r="J1029" i="2"/>
  <c r="M1029" i="2"/>
  <c r="N1029" i="2"/>
  <c r="M973" i="2"/>
  <c r="N973" i="2"/>
  <c r="J973" i="2"/>
  <c r="K973" i="2"/>
  <c r="L973" i="2"/>
  <c r="K822" i="2"/>
  <c r="L822" i="2"/>
  <c r="J822" i="2"/>
  <c r="M822" i="2"/>
  <c r="N822" i="2"/>
  <c r="K1082" i="2"/>
  <c r="L1082" i="2"/>
  <c r="J1082" i="2"/>
  <c r="M1082" i="2"/>
  <c r="N1082" i="2"/>
  <c r="J1022" i="2"/>
  <c r="K1022" i="2"/>
  <c r="L1022" i="2"/>
  <c r="M1022" i="2"/>
  <c r="N1022" i="2"/>
  <c r="J940" i="2"/>
  <c r="M940" i="2"/>
  <c r="N940" i="2"/>
  <c r="K940" i="2"/>
  <c r="L940" i="2"/>
  <c r="K826" i="2"/>
  <c r="L826" i="2"/>
  <c r="J826" i="2"/>
  <c r="M826" i="2"/>
  <c r="N826" i="2"/>
  <c r="K846" i="2"/>
  <c r="L846" i="2"/>
  <c r="J846" i="2"/>
  <c r="M846" i="2"/>
  <c r="N846" i="2"/>
  <c r="M694" i="2"/>
  <c r="N694" i="2"/>
  <c r="K694" i="2"/>
  <c r="L694" i="2"/>
  <c r="J694" i="2"/>
  <c r="M226" i="2"/>
  <c r="N226" i="2"/>
  <c r="K226" i="2"/>
  <c r="L226" i="2"/>
  <c r="J226" i="2"/>
  <c r="M210" i="2"/>
  <c r="N210" i="2"/>
  <c r="K210" i="2"/>
  <c r="L210" i="2"/>
  <c r="J210" i="2"/>
  <c r="M194" i="2"/>
  <c r="N194" i="2"/>
  <c r="K194" i="2"/>
  <c r="L194" i="2"/>
  <c r="J194" i="2"/>
  <c r="M178" i="2"/>
  <c r="N178" i="2"/>
  <c r="K178" i="2"/>
  <c r="L178" i="2"/>
  <c r="J178" i="2"/>
  <c r="M162" i="2"/>
  <c r="N162" i="2"/>
  <c r="K162" i="2"/>
  <c r="L162" i="2"/>
  <c r="J162" i="2"/>
  <c r="M146" i="2"/>
  <c r="N146" i="2"/>
  <c r="K146" i="2"/>
  <c r="L146" i="2"/>
  <c r="J146" i="2"/>
  <c r="J1342" i="2"/>
  <c r="M1342" i="2"/>
  <c r="N1342" i="2"/>
  <c r="K1342" i="2"/>
  <c r="L1342" i="2"/>
  <c r="J1310" i="2"/>
  <c r="K1310" i="2"/>
  <c r="L1310" i="2"/>
  <c r="M1310" i="2"/>
  <c r="N1310" i="2"/>
  <c r="J1278" i="2"/>
  <c r="M1278" i="2"/>
  <c r="N1278" i="2"/>
  <c r="K1278" i="2"/>
  <c r="L1278" i="2"/>
  <c r="J1246" i="2"/>
  <c r="K1246" i="2"/>
  <c r="L1246" i="2"/>
  <c r="M1246" i="2"/>
  <c r="N1246" i="2"/>
  <c r="J1214" i="2"/>
  <c r="M1214" i="2"/>
  <c r="N1214" i="2"/>
  <c r="K1214" i="2"/>
  <c r="L1214" i="2"/>
  <c r="J1182" i="2"/>
  <c r="K1182" i="2"/>
  <c r="L1182" i="2"/>
  <c r="M1182" i="2"/>
  <c r="N1182" i="2"/>
  <c r="J1150" i="2"/>
  <c r="M1150" i="2"/>
  <c r="N1150" i="2"/>
  <c r="K1150" i="2"/>
  <c r="L1150" i="2"/>
  <c r="K1118" i="2"/>
  <c r="L1118" i="2"/>
  <c r="J1118" i="2"/>
  <c r="M1118" i="2"/>
  <c r="N1118" i="2"/>
  <c r="M1086" i="2"/>
  <c r="N1086" i="2"/>
  <c r="J1086" i="2"/>
  <c r="K1086" i="2"/>
  <c r="L1086" i="2"/>
  <c r="J1063" i="2"/>
  <c r="K1063" i="2"/>
  <c r="L1063" i="2"/>
  <c r="M1063" i="2"/>
  <c r="N1063" i="2"/>
  <c r="J1012" i="2"/>
  <c r="M1012" i="2"/>
  <c r="N1012" i="2"/>
  <c r="K1012" i="2"/>
  <c r="L1012" i="2"/>
  <c r="J984" i="2"/>
  <c r="K984" i="2"/>
  <c r="L984" i="2"/>
  <c r="M984" i="2"/>
  <c r="N984" i="2"/>
  <c r="K917" i="2"/>
  <c r="L917" i="2"/>
  <c r="M917" i="2"/>
  <c r="N917" i="2"/>
  <c r="J917" i="2"/>
  <c r="K834" i="2"/>
  <c r="L834" i="2"/>
  <c r="J834" i="2"/>
  <c r="M834" i="2"/>
  <c r="N834" i="2"/>
  <c r="K688" i="2"/>
  <c r="L688" i="2"/>
  <c r="J688" i="2"/>
  <c r="M688" i="2"/>
  <c r="N688" i="2"/>
  <c r="J1057" i="2"/>
  <c r="K1057" i="2"/>
  <c r="L1057" i="2"/>
  <c r="M1057" i="2"/>
  <c r="N1057" i="2"/>
  <c r="J1025" i="2"/>
  <c r="K1025" i="2"/>
  <c r="L1025" i="2"/>
  <c r="M1025" i="2"/>
  <c r="N1025" i="2"/>
  <c r="J982" i="2"/>
  <c r="M982" i="2"/>
  <c r="N982" i="2"/>
  <c r="K982" i="2"/>
  <c r="L982" i="2"/>
  <c r="J942" i="2"/>
  <c r="K942" i="2"/>
  <c r="L942" i="2"/>
  <c r="M942" i="2"/>
  <c r="N942" i="2"/>
  <c r="J878" i="2"/>
  <c r="K878" i="2"/>
  <c r="L878" i="2"/>
  <c r="M878" i="2"/>
  <c r="N878" i="2"/>
  <c r="J685" i="2"/>
  <c r="M685" i="2"/>
  <c r="N685" i="2"/>
  <c r="K685" i="2"/>
  <c r="L685" i="2"/>
  <c r="J995" i="2"/>
  <c r="K995" i="2"/>
  <c r="L995" i="2"/>
  <c r="M995" i="2"/>
  <c r="N995" i="2"/>
  <c r="J963" i="2"/>
  <c r="M963" i="2"/>
  <c r="N963" i="2"/>
  <c r="K963" i="2"/>
  <c r="L963" i="2"/>
  <c r="M931" i="2"/>
  <c r="N931" i="2"/>
  <c r="K931" i="2"/>
  <c r="L931" i="2"/>
  <c r="J931" i="2"/>
  <c r="M899" i="2"/>
  <c r="N899" i="2"/>
  <c r="K899" i="2"/>
  <c r="L899" i="2"/>
  <c r="J899" i="2"/>
  <c r="M867" i="2"/>
  <c r="N867" i="2"/>
  <c r="K867" i="2"/>
  <c r="L867" i="2"/>
  <c r="J867" i="2"/>
  <c r="J741" i="2"/>
  <c r="M741" i="2"/>
  <c r="N741" i="2"/>
  <c r="K741" i="2"/>
  <c r="L741" i="2"/>
  <c r="J677" i="2"/>
  <c r="M677" i="2"/>
  <c r="N677" i="2"/>
  <c r="K677" i="2"/>
  <c r="L677" i="2"/>
  <c r="K576" i="2"/>
  <c r="L576" i="2"/>
  <c r="J576" i="2"/>
  <c r="M576" i="2"/>
  <c r="N576" i="2"/>
  <c r="J936" i="2"/>
  <c r="K936" i="2"/>
  <c r="L936" i="2"/>
  <c r="M936" i="2"/>
  <c r="N936" i="2"/>
  <c r="J904" i="2"/>
  <c r="K904" i="2"/>
  <c r="L904" i="2"/>
  <c r="M904" i="2"/>
  <c r="N904" i="2"/>
  <c r="J872" i="2"/>
  <c r="K872" i="2"/>
  <c r="L872" i="2"/>
  <c r="M872" i="2"/>
  <c r="N872" i="2"/>
  <c r="K840" i="2"/>
  <c r="L840" i="2"/>
  <c r="J840" i="2"/>
  <c r="M840" i="2"/>
  <c r="N840" i="2"/>
  <c r="K808" i="2"/>
  <c r="L808" i="2"/>
  <c r="J808" i="2"/>
  <c r="M808" i="2"/>
  <c r="N808" i="2"/>
  <c r="K776" i="2"/>
  <c r="L776" i="2"/>
  <c r="J776" i="2"/>
  <c r="M776" i="2"/>
  <c r="N776" i="2"/>
  <c r="K728" i="2"/>
  <c r="L728" i="2"/>
  <c r="J728" i="2"/>
  <c r="M728" i="2"/>
  <c r="N728" i="2"/>
  <c r="K664" i="2"/>
  <c r="L664" i="2"/>
  <c r="J664" i="2"/>
  <c r="M664" i="2"/>
  <c r="N664" i="2"/>
  <c r="J753" i="2"/>
  <c r="K753" i="2"/>
  <c r="L753" i="2"/>
  <c r="M753" i="2"/>
  <c r="N753" i="2"/>
  <c r="J721" i="2"/>
  <c r="K721" i="2"/>
  <c r="L721" i="2"/>
  <c r="M721" i="2"/>
  <c r="N721" i="2"/>
  <c r="J689" i="2"/>
  <c r="K689" i="2"/>
  <c r="L689" i="2"/>
  <c r="M689" i="2"/>
  <c r="N689" i="2"/>
  <c r="J657" i="2"/>
  <c r="K657" i="2"/>
  <c r="L657" i="2"/>
  <c r="M657" i="2"/>
  <c r="N657" i="2"/>
  <c r="J625" i="2"/>
  <c r="K625" i="2"/>
  <c r="L625" i="2"/>
  <c r="M625" i="2"/>
  <c r="N625" i="2"/>
  <c r="K572" i="2"/>
  <c r="L572" i="2"/>
  <c r="J572" i="2"/>
  <c r="M572" i="2"/>
  <c r="N572" i="2"/>
  <c r="J348" i="2"/>
  <c r="K348" i="2"/>
  <c r="L348" i="2"/>
  <c r="M348" i="2"/>
  <c r="N348" i="2"/>
  <c r="M833" i="2"/>
  <c r="N833" i="2"/>
  <c r="K833" i="2"/>
  <c r="L833" i="2"/>
  <c r="J833" i="2"/>
  <c r="M817" i="2"/>
  <c r="N817" i="2"/>
  <c r="K817" i="2"/>
  <c r="L817" i="2"/>
  <c r="J817" i="2"/>
  <c r="M801" i="2"/>
  <c r="N801" i="2"/>
  <c r="K801" i="2"/>
  <c r="L801" i="2"/>
  <c r="J801" i="2"/>
  <c r="M785" i="2"/>
  <c r="N785" i="2"/>
  <c r="K785" i="2"/>
  <c r="L785" i="2"/>
  <c r="J785" i="2"/>
  <c r="M769" i="2"/>
  <c r="N769" i="2"/>
  <c r="K769" i="2"/>
  <c r="L769" i="2"/>
  <c r="J769" i="2"/>
  <c r="J747" i="2"/>
  <c r="M747" i="2"/>
  <c r="N747" i="2"/>
  <c r="K747" i="2"/>
  <c r="L747" i="2"/>
  <c r="J715" i="2"/>
  <c r="M715" i="2"/>
  <c r="N715" i="2"/>
  <c r="K715" i="2"/>
  <c r="L715" i="2"/>
  <c r="J683" i="2"/>
  <c r="M683" i="2"/>
  <c r="N683" i="2"/>
  <c r="K683" i="2"/>
  <c r="L683" i="2"/>
  <c r="J521" i="2"/>
  <c r="K521" i="2"/>
  <c r="L521" i="2"/>
  <c r="M521" i="2"/>
  <c r="N521" i="2"/>
  <c r="M660" i="2"/>
  <c r="N660" i="2"/>
  <c r="J660" i="2"/>
  <c r="K660" i="2"/>
  <c r="L660" i="2"/>
  <c r="M644" i="2"/>
  <c r="N644" i="2"/>
  <c r="J644" i="2"/>
  <c r="K644" i="2"/>
  <c r="L644" i="2"/>
  <c r="M628" i="2"/>
  <c r="N628" i="2"/>
  <c r="J628" i="2"/>
  <c r="K628" i="2"/>
  <c r="L628" i="2"/>
  <c r="M612" i="2"/>
  <c r="N612" i="2"/>
  <c r="J612" i="2"/>
  <c r="K612" i="2"/>
  <c r="L612" i="2"/>
  <c r="K574" i="2"/>
  <c r="L574" i="2"/>
  <c r="M574" i="2"/>
  <c r="N574" i="2"/>
  <c r="J574" i="2"/>
  <c r="J509" i="2"/>
  <c r="M509" i="2"/>
  <c r="N509" i="2"/>
  <c r="K509" i="2"/>
  <c r="L509" i="2"/>
  <c r="J341" i="2"/>
  <c r="K341" i="2"/>
  <c r="L341" i="2"/>
  <c r="M341" i="2"/>
  <c r="N341" i="2"/>
  <c r="J529" i="2"/>
  <c r="K529" i="2"/>
  <c r="L529" i="2"/>
  <c r="M529" i="2"/>
  <c r="N529" i="2"/>
  <c r="J268" i="2"/>
  <c r="K268" i="2"/>
  <c r="L268" i="2"/>
  <c r="M268" i="2"/>
  <c r="N268" i="2"/>
  <c r="M593" i="2"/>
  <c r="N593" i="2"/>
  <c r="J593" i="2"/>
  <c r="K593" i="2"/>
  <c r="L593" i="2"/>
  <c r="J555" i="2"/>
  <c r="K555" i="2"/>
  <c r="L555" i="2"/>
  <c r="M555" i="2"/>
  <c r="N555" i="2"/>
  <c r="B43" i="1"/>
  <c r="B18" i="1"/>
  <c r="K185" i="2"/>
  <c r="L185" i="2"/>
  <c r="M185" i="2"/>
  <c r="N185" i="2"/>
  <c r="J185" i="2"/>
  <c r="K1607" i="2"/>
  <c r="L1607" i="2"/>
  <c r="J1607" i="2"/>
  <c r="M1607" i="2"/>
  <c r="N1607" i="2"/>
  <c r="K1559" i="2"/>
  <c r="L1559" i="2"/>
  <c r="J1559" i="2"/>
  <c r="M1559" i="2"/>
  <c r="N1559" i="2"/>
  <c r="J1502" i="2"/>
  <c r="K1502" i="2"/>
  <c r="L1502" i="2"/>
  <c r="M1502" i="2"/>
  <c r="N1502" i="2"/>
  <c r="J1454" i="2"/>
  <c r="K1454" i="2"/>
  <c r="L1454" i="2"/>
  <c r="M1454" i="2"/>
  <c r="N1454" i="2"/>
  <c r="K1399" i="2"/>
  <c r="L1399" i="2"/>
  <c r="J1399" i="2"/>
  <c r="M1399" i="2"/>
  <c r="N1399" i="2"/>
  <c r="M1344" i="2"/>
  <c r="N1344" i="2"/>
  <c r="K1344" i="2"/>
  <c r="L1344" i="2"/>
  <c r="J1344" i="2"/>
  <c r="J1249" i="2"/>
  <c r="M1249" i="2"/>
  <c r="N1249" i="2"/>
  <c r="K1249" i="2"/>
  <c r="L1249" i="2"/>
  <c r="J1159" i="2"/>
  <c r="M1159" i="2"/>
  <c r="N1159" i="2"/>
  <c r="K1159" i="2"/>
  <c r="L1159" i="2"/>
  <c r="J1034" i="2"/>
  <c r="M1034" i="2"/>
  <c r="N1034" i="2"/>
  <c r="K1034" i="2"/>
  <c r="L1034" i="2"/>
  <c r="M140" i="2"/>
  <c r="N140" i="2"/>
  <c r="J140" i="2"/>
  <c r="K140" i="2"/>
  <c r="L140" i="2"/>
  <c r="M124" i="2"/>
  <c r="N124" i="2"/>
  <c r="J124" i="2"/>
  <c r="K124" i="2"/>
  <c r="L124" i="2"/>
  <c r="K223" i="2"/>
  <c r="L223" i="2"/>
  <c r="M223" i="2"/>
  <c r="N223" i="2"/>
  <c r="J223" i="2"/>
  <c r="K183" i="2"/>
  <c r="L183" i="2"/>
  <c r="M183" i="2"/>
  <c r="N183" i="2"/>
  <c r="J183" i="2"/>
  <c r="J1676" i="2"/>
  <c r="M1676" i="2"/>
  <c r="N1676" i="2"/>
  <c r="K1676" i="2"/>
  <c r="L1676" i="2"/>
  <c r="M1621" i="2"/>
  <c r="N1621" i="2"/>
  <c r="K1621" i="2"/>
  <c r="L1621" i="2"/>
  <c r="J1621" i="2"/>
  <c r="M1557" i="2"/>
  <c r="N1557" i="2"/>
  <c r="K1557" i="2"/>
  <c r="L1557" i="2"/>
  <c r="J1557" i="2"/>
  <c r="J1484" i="2"/>
  <c r="M1484" i="2"/>
  <c r="N1484" i="2"/>
  <c r="K1484" i="2"/>
  <c r="L1484" i="2"/>
  <c r="J1420" i="2"/>
  <c r="M1420" i="2"/>
  <c r="N1420" i="2"/>
  <c r="K1420" i="2"/>
  <c r="L1420" i="2"/>
  <c r="J1372" i="2"/>
  <c r="M1372" i="2"/>
  <c r="N1372" i="2"/>
  <c r="K1372" i="2"/>
  <c r="L1372" i="2"/>
  <c r="J1308" i="2"/>
  <c r="M1308" i="2"/>
  <c r="N1308" i="2"/>
  <c r="K1308" i="2"/>
  <c r="L1308" i="2"/>
  <c r="J1199" i="2"/>
  <c r="M1199" i="2"/>
  <c r="N1199" i="2"/>
  <c r="K1199" i="2"/>
  <c r="L1199" i="2"/>
  <c r="J1123" i="2"/>
  <c r="K1123" i="2"/>
  <c r="L1123" i="2"/>
  <c r="M1123" i="2"/>
  <c r="N1123" i="2"/>
  <c r="J1020" i="2"/>
  <c r="K1020" i="2"/>
  <c r="L1020" i="2"/>
  <c r="M1020" i="2"/>
  <c r="N1020" i="2"/>
  <c r="M33" i="2"/>
  <c r="N33" i="2"/>
  <c r="K33" i="2"/>
  <c r="L33" i="2"/>
  <c r="J33" i="2"/>
  <c r="M38" i="2"/>
  <c r="N38" i="2"/>
  <c r="K38" i="2"/>
  <c r="L38" i="2"/>
  <c r="J38" i="2"/>
  <c r="M86" i="2"/>
  <c r="N86" i="2"/>
  <c r="J86" i="2"/>
  <c r="K86" i="2"/>
  <c r="L86" i="2"/>
  <c r="J137" i="2"/>
  <c r="M137" i="2"/>
  <c r="N137" i="2"/>
  <c r="K137" i="2"/>
  <c r="L137" i="2"/>
  <c r="J129" i="2"/>
  <c r="M129" i="2"/>
  <c r="N129" i="2"/>
  <c r="K129" i="2"/>
  <c r="L129" i="2"/>
  <c r="J121" i="2"/>
  <c r="M121" i="2"/>
  <c r="N121" i="2"/>
  <c r="K121" i="2"/>
  <c r="L121" i="2"/>
  <c r="J113" i="2"/>
  <c r="M113" i="2"/>
  <c r="N113" i="2"/>
  <c r="K113" i="2"/>
  <c r="L113" i="2"/>
  <c r="K211" i="2"/>
  <c r="L211" i="2"/>
  <c r="J211" i="2"/>
  <c r="M211" i="2"/>
  <c r="N211" i="2"/>
  <c r="K179" i="2"/>
  <c r="L179" i="2"/>
  <c r="J179" i="2"/>
  <c r="M179" i="2"/>
  <c r="N179" i="2"/>
  <c r="J1668" i="2"/>
  <c r="M1668" i="2"/>
  <c r="N1668" i="2"/>
  <c r="K1668" i="2"/>
  <c r="L1668" i="2"/>
  <c r="J1636" i="2"/>
  <c r="M1636" i="2"/>
  <c r="N1636" i="2"/>
  <c r="K1636" i="2"/>
  <c r="L1636" i="2"/>
  <c r="J1604" i="2"/>
  <c r="M1604" i="2"/>
  <c r="N1604" i="2"/>
  <c r="K1604" i="2"/>
  <c r="L1604" i="2"/>
  <c r="J1572" i="2"/>
  <c r="M1572" i="2"/>
  <c r="N1572" i="2"/>
  <c r="K1572" i="2"/>
  <c r="L1572" i="2"/>
  <c r="J1540" i="2"/>
  <c r="M1540" i="2"/>
  <c r="N1540" i="2"/>
  <c r="K1540" i="2"/>
  <c r="L1540" i="2"/>
  <c r="J1508" i="2"/>
  <c r="M1508" i="2"/>
  <c r="N1508" i="2"/>
  <c r="K1508" i="2"/>
  <c r="L1508" i="2"/>
  <c r="J1476" i="2"/>
  <c r="M1476" i="2"/>
  <c r="N1476" i="2"/>
  <c r="K1476" i="2"/>
  <c r="L1476" i="2"/>
  <c r="J1444" i="2"/>
  <c r="M1444" i="2"/>
  <c r="N1444" i="2"/>
  <c r="K1444" i="2"/>
  <c r="L1444" i="2"/>
  <c r="J1412" i="2"/>
  <c r="M1412" i="2"/>
  <c r="N1412" i="2"/>
  <c r="K1412" i="2"/>
  <c r="L1412" i="2"/>
  <c r="J1380" i="2"/>
  <c r="M1380" i="2"/>
  <c r="N1380" i="2"/>
  <c r="K1380" i="2"/>
  <c r="L1380" i="2"/>
  <c r="J1347" i="2"/>
  <c r="K1347" i="2"/>
  <c r="L1347" i="2"/>
  <c r="M1347" i="2"/>
  <c r="N1347" i="2"/>
  <c r="J1295" i="2"/>
  <c r="M1295" i="2"/>
  <c r="N1295" i="2"/>
  <c r="K1295" i="2"/>
  <c r="L1295" i="2"/>
  <c r="J1257" i="2"/>
  <c r="M1257" i="2"/>
  <c r="N1257" i="2"/>
  <c r="K1257" i="2"/>
  <c r="L1257" i="2"/>
  <c r="J1219" i="2"/>
  <c r="K1219" i="2"/>
  <c r="L1219" i="2"/>
  <c r="M1219" i="2"/>
  <c r="N1219" i="2"/>
  <c r="J1167" i="2"/>
  <c r="M1167" i="2"/>
  <c r="N1167" i="2"/>
  <c r="K1167" i="2"/>
  <c r="L1167" i="2"/>
  <c r="J1129" i="2"/>
  <c r="M1129" i="2"/>
  <c r="N1129" i="2"/>
  <c r="K1129" i="2"/>
  <c r="L1129" i="2"/>
  <c r="J1074" i="2"/>
  <c r="M1074" i="2"/>
  <c r="N1074" i="2"/>
  <c r="K1074" i="2"/>
  <c r="L1074" i="2"/>
  <c r="K933" i="2"/>
  <c r="L933" i="2"/>
  <c r="M933" i="2"/>
  <c r="N933" i="2"/>
  <c r="J933" i="2"/>
  <c r="K34" i="2"/>
  <c r="L34" i="2"/>
  <c r="M34" i="2"/>
  <c r="N34" i="2"/>
  <c r="J34" i="2"/>
  <c r="K26" i="2"/>
  <c r="L26" i="2"/>
  <c r="M26" i="2"/>
  <c r="N26" i="2"/>
  <c r="J26" i="2"/>
  <c r="M39" i="2"/>
  <c r="N39" i="2"/>
  <c r="J39" i="2"/>
  <c r="K39" i="2"/>
  <c r="L39" i="2"/>
  <c r="M105" i="2"/>
  <c r="N105" i="2"/>
  <c r="J105" i="2"/>
  <c r="K105" i="2"/>
  <c r="L105" i="2"/>
  <c r="K97" i="2"/>
  <c r="L97" i="2"/>
  <c r="M97" i="2"/>
  <c r="N97" i="2"/>
  <c r="J97" i="2"/>
  <c r="M89" i="2"/>
  <c r="N89" i="2"/>
  <c r="J89" i="2"/>
  <c r="K89" i="2"/>
  <c r="L89" i="2"/>
  <c r="K81" i="2"/>
  <c r="L81" i="2"/>
  <c r="M81" i="2"/>
  <c r="N81" i="2"/>
  <c r="J81" i="2"/>
  <c r="K73" i="2"/>
  <c r="L73" i="2"/>
  <c r="M73" i="2"/>
  <c r="N73" i="2"/>
  <c r="J73" i="2"/>
  <c r="K65" i="2"/>
  <c r="L65" i="2"/>
  <c r="M65" i="2"/>
  <c r="N65" i="2"/>
  <c r="J65" i="2"/>
  <c r="K57" i="2"/>
  <c r="L57" i="2"/>
  <c r="M57" i="2"/>
  <c r="N57" i="2"/>
  <c r="J57" i="2"/>
  <c r="K49" i="2"/>
  <c r="L49" i="2"/>
  <c r="M49" i="2"/>
  <c r="N49" i="2"/>
  <c r="J49" i="2"/>
  <c r="K201" i="2"/>
  <c r="L201" i="2"/>
  <c r="M201" i="2"/>
  <c r="N201" i="2"/>
  <c r="J201" i="2"/>
  <c r="K1639" i="2"/>
  <c r="L1639" i="2"/>
  <c r="J1639" i="2"/>
  <c r="M1639" i="2"/>
  <c r="N1639" i="2"/>
  <c r="J1566" i="2"/>
  <c r="K1566" i="2"/>
  <c r="L1566" i="2"/>
  <c r="M1566" i="2"/>
  <c r="N1566" i="2"/>
  <c r="K1479" i="2"/>
  <c r="L1479" i="2"/>
  <c r="J1479" i="2"/>
  <c r="M1479" i="2"/>
  <c r="N1479" i="2"/>
  <c r="J1406" i="2"/>
  <c r="K1406" i="2"/>
  <c r="L1406" i="2"/>
  <c r="M1406" i="2"/>
  <c r="N1406" i="2"/>
  <c r="J1339" i="2"/>
  <c r="K1339" i="2"/>
  <c r="L1339" i="2"/>
  <c r="M1339" i="2"/>
  <c r="N1339" i="2"/>
  <c r="J1268" i="2"/>
  <c r="M1268" i="2"/>
  <c r="N1268" i="2"/>
  <c r="K1268" i="2"/>
  <c r="L1268" i="2"/>
  <c r="K1178" i="2"/>
  <c r="L1178" i="2"/>
  <c r="M1178" i="2"/>
  <c r="N1178" i="2"/>
  <c r="J1178" i="2"/>
  <c r="K1053" i="2"/>
  <c r="L1053" i="2"/>
  <c r="M1053" i="2"/>
  <c r="N1053" i="2"/>
  <c r="J1053" i="2"/>
  <c r="J43" i="2"/>
  <c r="M43" i="2"/>
  <c r="N43" i="2"/>
  <c r="K43" i="2"/>
  <c r="L43" i="2"/>
  <c r="J130" i="2"/>
  <c r="K130" i="2"/>
  <c r="L130" i="2"/>
  <c r="M130" i="2"/>
  <c r="N130" i="2"/>
  <c r="J114" i="2"/>
  <c r="K114" i="2"/>
  <c r="L114" i="2"/>
  <c r="M114" i="2"/>
  <c r="N114" i="2"/>
  <c r="K167" i="2"/>
  <c r="L167" i="2"/>
  <c r="M167" i="2"/>
  <c r="N167" i="2"/>
  <c r="J167" i="2"/>
  <c r="M1669" i="2"/>
  <c r="N1669" i="2"/>
  <c r="K1669" i="2"/>
  <c r="L1669" i="2"/>
  <c r="J1669" i="2"/>
  <c r="J1596" i="2"/>
  <c r="M1596" i="2"/>
  <c r="N1596" i="2"/>
  <c r="K1596" i="2"/>
  <c r="L1596" i="2"/>
  <c r="M1525" i="2"/>
  <c r="N1525" i="2"/>
  <c r="K1525" i="2"/>
  <c r="L1525" i="2"/>
  <c r="J1525" i="2"/>
  <c r="M1477" i="2"/>
  <c r="N1477" i="2"/>
  <c r="K1477" i="2"/>
  <c r="L1477" i="2"/>
  <c r="J1477" i="2"/>
  <c r="M1413" i="2"/>
  <c r="N1413" i="2"/>
  <c r="K1413" i="2"/>
  <c r="L1413" i="2"/>
  <c r="J1413" i="2"/>
  <c r="M1320" i="2"/>
  <c r="N1320" i="2"/>
  <c r="K1320" i="2"/>
  <c r="L1320" i="2"/>
  <c r="J1320" i="2"/>
  <c r="J1225" i="2"/>
  <c r="M1225" i="2"/>
  <c r="N1225" i="2"/>
  <c r="K1225" i="2"/>
  <c r="L1225" i="2"/>
  <c r="J1135" i="2"/>
  <c r="M1135" i="2"/>
  <c r="N1135" i="2"/>
  <c r="K1135" i="2"/>
  <c r="L1135" i="2"/>
  <c r="J1058" i="2"/>
  <c r="M1058" i="2"/>
  <c r="N1058" i="2"/>
  <c r="K1058" i="2"/>
  <c r="L1058" i="2"/>
  <c r="K42" i="2"/>
  <c r="L42" i="2"/>
  <c r="M42" i="2"/>
  <c r="N42" i="2"/>
  <c r="J42" i="2"/>
  <c r="K102" i="2"/>
  <c r="L102" i="2"/>
  <c r="M102" i="2"/>
  <c r="N102" i="2"/>
  <c r="J102" i="2"/>
  <c r="K90" i="2"/>
  <c r="L90" i="2"/>
  <c r="M90" i="2"/>
  <c r="N90" i="2"/>
  <c r="J90" i="2"/>
  <c r="M80" i="2"/>
  <c r="N80" i="2"/>
  <c r="K80" i="2"/>
  <c r="L80" i="2"/>
  <c r="J80" i="2"/>
  <c r="M72" i="2"/>
  <c r="N72" i="2"/>
  <c r="K72" i="2"/>
  <c r="L72" i="2"/>
  <c r="J72" i="2"/>
  <c r="M64" i="2"/>
  <c r="N64" i="2"/>
  <c r="J64" i="2"/>
  <c r="K64" i="2"/>
  <c r="L64" i="2"/>
  <c r="M56" i="2"/>
  <c r="N56" i="2"/>
  <c r="J56" i="2"/>
  <c r="K56" i="2"/>
  <c r="L56" i="2"/>
  <c r="M48" i="2"/>
  <c r="N48" i="2"/>
  <c r="J48" i="2"/>
  <c r="K48" i="2"/>
  <c r="L48" i="2"/>
  <c r="K221" i="2"/>
  <c r="L221" i="2"/>
  <c r="M221" i="2"/>
  <c r="N221" i="2"/>
  <c r="J221" i="2"/>
  <c r="K189" i="2"/>
  <c r="L189" i="2"/>
  <c r="M189" i="2"/>
  <c r="N189" i="2"/>
  <c r="J189" i="2"/>
  <c r="K157" i="2"/>
  <c r="L157" i="2"/>
  <c r="M157" i="2"/>
  <c r="N157" i="2"/>
  <c r="J157" i="2"/>
  <c r="K1663" i="2"/>
  <c r="L1663" i="2"/>
  <c r="J1663" i="2"/>
  <c r="M1663" i="2"/>
  <c r="N1663" i="2"/>
  <c r="K1631" i="2"/>
  <c r="L1631" i="2"/>
  <c r="J1631" i="2"/>
  <c r="M1631" i="2"/>
  <c r="N1631" i="2"/>
  <c r="K1599" i="2"/>
  <c r="L1599" i="2"/>
  <c r="J1599" i="2"/>
  <c r="M1599" i="2"/>
  <c r="N1599" i="2"/>
  <c r="K1567" i="2"/>
  <c r="L1567" i="2"/>
  <c r="J1567" i="2"/>
  <c r="M1567" i="2"/>
  <c r="N1567" i="2"/>
  <c r="K1535" i="2"/>
  <c r="L1535" i="2"/>
  <c r="J1535" i="2"/>
  <c r="M1535" i="2"/>
  <c r="N1535" i="2"/>
  <c r="K1503" i="2"/>
  <c r="L1503" i="2"/>
  <c r="J1503" i="2"/>
  <c r="M1503" i="2"/>
  <c r="N1503" i="2"/>
  <c r="K1471" i="2"/>
  <c r="L1471" i="2"/>
  <c r="J1471" i="2"/>
  <c r="M1471" i="2"/>
  <c r="N1471" i="2"/>
  <c r="K1439" i="2"/>
  <c r="L1439" i="2"/>
  <c r="J1439" i="2"/>
  <c r="M1439" i="2"/>
  <c r="N1439" i="2"/>
  <c r="K1407" i="2"/>
  <c r="L1407" i="2"/>
  <c r="J1407" i="2"/>
  <c r="M1407" i="2"/>
  <c r="N1407" i="2"/>
  <c r="K1375" i="2"/>
  <c r="L1375" i="2"/>
  <c r="J1375" i="2"/>
  <c r="M1375" i="2"/>
  <c r="N1375" i="2"/>
  <c r="K1338" i="2"/>
  <c r="L1338" i="2"/>
  <c r="M1338" i="2"/>
  <c r="N1338" i="2"/>
  <c r="J1338" i="2"/>
  <c r="J1300" i="2"/>
  <c r="M1300" i="2"/>
  <c r="N1300" i="2"/>
  <c r="K1300" i="2"/>
  <c r="L1300" i="2"/>
  <c r="M1248" i="2"/>
  <c r="N1248" i="2"/>
  <c r="K1248" i="2"/>
  <c r="L1248" i="2"/>
  <c r="J1248" i="2"/>
  <c r="K1210" i="2"/>
  <c r="L1210" i="2"/>
  <c r="M1210" i="2"/>
  <c r="N1210" i="2"/>
  <c r="J1210" i="2"/>
  <c r="J1172" i="2"/>
  <c r="M1172" i="2"/>
  <c r="N1172" i="2"/>
  <c r="K1172" i="2"/>
  <c r="L1172" i="2"/>
  <c r="J1116" i="2"/>
  <c r="M1116" i="2"/>
  <c r="N1116" i="2"/>
  <c r="K1116" i="2"/>
  <c r="L1116" i="2"/>
  <c r="M965" i="2"/>
  <c r="N965" i="2"/>
  <c r="K965" i="2"/>
  <c r="L965" i="2"/>
  <c r="J965" i="2"/>
  <c r="J1673" i="2"/>
  <c r="M1673" i="2"/>
  <c r="N1673" i="2"/>
  <c r="K1673" i="2"/>
  <c r="L1673" i="2"/>
  <c r="J1657" i="2"/>
  <c r="M1657" i="2"/>
  <c r="N1657" i="2"/>
  <c r="K1657" i="2"/>
  <c r="L1657" i="2"/>
  <c r="J1641" i="2"/>
  <c r="M1641" i="2"/>
  <c r="N1641" i="2"/>
  <c r="K1641" i="2"/>
  <c r="L1641" i="2"/>
  <c r="J1625" i="2"/>
  <c r="M1625" i="2"/>
  <c r="N1625" i="2"/>
  <c r="K1625" i="2"/>
  <c r="L1625" i="2"/>
  <c r="J1609" i="2"/>
  <c r="M1609" i="2"/>
  <c r="N1609" i="2"/>
  <c r="K1609" i="2"/>
  <c r="L1609" i="2"/>
  <c r="J1593" i="2"/>
  <c r="M1593" i="2"/>
  <c r="N1593" i="2"/>
  <c r="K1593" i="2"/>
  <c r="L1593" i="2"/>
  <c r="J1577" i="2"/>
  <c r="M1577" i="2"/>
  <c r="N1577" i="2"/>
  <c r="K1577" i="2"/>
  <c r="L1577" i="2"/>
  <c r="J1561" i="2"/>
  <c r="M1561" i="2"/>
  <c r="N1561" i="2"/>
  <c r="K1561" i="2"/>
  <c r="L1561" i="2"/>
  <c r="J1545" i="2"/>
  <c r="M1545" i="2"/>
  <c r="N1545" i="2"/>
  <c r="K1545" i="2"/>
  <c r="L1545" i="2"/>
  <c r="J1529" i="2"/>
  <c r="M1529" i="2"/>
  <c r="N1529" i="2"/>
  <c r="K1529" i="2"/>
  <c r="L1529" i="2"/>
  <c r="J1513" i="2"/>
  <c r="M1513" i="2"/>
  <c r="N1513" i="2"/>
  <c r="K1513" i="2"/>
  <c r="L1513" i="2"/>
  <c r="J1497" i="2"/>
  <c r="M1497" i="2"/>
  <c r="N1497" i="2"/>
  <c r="K1497" i="2"/>
  <c r="L1497" i="2"/>
  <c r="J1481" i="2"/>
  <c r="M1481" i="2"/>
  <c r="N1481" i="2"/>
  <c r="K1481" i="2"/>
  <c r="L1481" i="2"/>
  <c r="J1465" i="2"/>
  <c r="M1465" i="2"/>
  <c r="N1465" i="2"/>
  <c r="K1465" i="2"/>
  <c r="L1465" i="2"/>
  <c r="J1449" i="2"/>
  <c r="M1449" i="2"/>
  <c r="N1449" i="2"/>
  <c r="K1449" i="2"/>
  <c r="L1449" i="2"/>
  <c r="J1433" i="2"/>
  <c r="M1433" i="2"/>
  <c r="N1433" i="2"/>
  <c r="K1433" i="2"/>
  <c r="L1433" i="2"/>
  <c r="J1417" i="2"/>
  <c r="M1417" i="2"/>
  <c r="N1417" i="2"/>
  <c r="K1417" i="2"/>
  <c r="L1417" i="2"/>
  <c r="J1401" i="2"/>
  <c r="M1401" i="2"/>
  <c r="N1401" i="2"/>
  <c r="K1401" i="2"/>
  <c r="L1401" i="2"/>
  <c r="J1385" i="2"/>
  <c r="M1385" i="2"/>
  <c r="N1385" i="2"/>
  <c r="K1385" i="2"/>
  <c r="L1385" i="2"/>
  <c r="J1369" i="2"/>
  <c r="M1369" i="2"/>
  <c r="N1369" i="2"/>
  <c r="K1369" i="2"/>
  <c r="L1369" i="2"/>
  <c r="J1353" i="2"/>
  <c r="M1353" i="2"/>
  <c r="N1353" i="2"/>
  <c r="K1353" i="2"/>
  <c r="L1353" i="2"/>
  <c r="M1336" i="2"/>
  <c r="N1336" i="2"/>
  <c r="J1336" i="2"/>
  <c r="K1336" i="2"/>
  <c r="L1336" i="2"/>
  <c r="J1311" i="2"/>
  <c r="M1311" i="2"/>
  <c r="N1311" i="2"/>
  <c r="K1311" i="2"/>
  <c r="L1311" i="2"/>
  <c r="K1298" i="2"/>
  <c r="L1298" i="2"/>
  <c r="J1298" i="2"/>
  <c r="M1298" i="2"/>
  <c r="N1298" i="2"/>
  <c r="M1272" i="2"/>
  <c r="N1272" i="2"/>
  <c r="J1272" i="2"/>
  <c r="K1272" i="2"/>
  <c r="L1272" i="2"/>
  <c r="J1247" i="2"/>
  <c r="M1247" i="2"/>
  <c r="N1247" i="2"/>
  <c r="K1247" i="2"/>
  <c r="L1247" i="2"/>
  <c r="K1234" i="2"/>
  <c r="L1234" i="2"/>
  <c r="J1234" i="2"/>
  <c r="M1234" i="2"/>
  <c r="N1234" i="2"/>
  <c r="M1208" i="2"/>
  <c r="N1208" i="2"/>
  <c r="J1208" i="2"/>
  <c r="K1208" i="2"/>
  <c r="L1208" i="2"/>
  <c r="J1183" i="2"/>
  <c r="M1183" i="2"/>
  <c r="N1183" i="2"/>
  <c r="K1183" i="2"/>
  <c r="L1183" i="2"/>
  <c r="K1170" i="2"/>
  <c r="L1170" i="2"/>
  <c r="J1170" i="2"/>
  <c r="M1170" i="2"/>
  <c r="N1170" i="2"/>
  <c r="M1144" i="2"/>
  <c r="N1144" i="2"/>
  <c r="J1144" i="2"/>
  <c r="K1144" i="2"/>
  <c r="L1144" i="2"/>
  <c r="J1121" i="2"/>
  <c r="K1121" i="2"/>
  <c r="L1121" i="2"/>
  <c r="M1121" i="2"/>
  <c r="N1121" i="2"/>
  <c r="K1090" i="2"/>
  <c r="L1090" i="2"/>
  <c r="J1090" i="2"/>
  <c r="M1090" i="2"/>
  <c r="N1090" i="2"/>
  <c r="M1003" i="2"/>
  <c r="N1003" i="2"/>
  <c r="J1003" i="2"/>
  <c r="K1003" i="2"/>
  <c r="L1003" i="2"/>
  <c r="J953" i="2"/>
  <c r="M953" i="2"/>
  <c r="N953" i="2"/>
  <c r="K953" i="2"/>
  <c r="L953" i="2"/>
  <c r="J733" i="2"/>
  <c r="M733" i="2"/>
  <c r="N733" i="2"/>
  <c r="K733" i="2"/>
  <c r="L733" i="2"/>
  <c r="M1667" i="2"/>
  <c r="N1667" i="2"/>
  <c r="J1667" i="2"/>
  <c r="K1667" i="2"/>
  <c r="L1667" i="2"/>
  <c r="M1651" i="2"/>
  <c r="N1651" i="2"/>
  <c r="J1651" i="2"/>
  <c r="K1651" i="2"/>
  <c r="L1651" i="2"/>
  <c r="M1635" i="2"/>
  <c r="N1635" i="2"/>
  <c r="K1635" i="2"/>
  <c r="L1635" i="2"/>
  <c r="J1635" i="2"/>
  <c r="M1619" i="2"/>
  <c r="N1619" i="2"/>
  <c r="J1619" i="2"/>
  <c r="K1619" i="2"/>
  <c r="L1619" i="2"/>
  <c r="M1603" i="2"/>
  <c r="N1603" i="2"/>
  <c r="J1603" i="2"/>
  <c r="K1603" i="2"/>
  <c r="L1603" i="2"/>
  <c r="M1587" i="2"/>
  <c r="N1587" i="2"/>
  <c r="J1587" i="2"/>
  <c r="K1587" i="2"/>
  <c r="L1587" i="2"/>
  <c r="M1571" i="2"/>
  <c r="N1571" i="2"/>
  <c r="K1571" i="2"/>
  <c r="L1571" i="2"/>
  <c r="J1571" i="2"/>
  <c r="M1555" i="2"/>
  <c r="N1555" i="2"/>
  <c r="J1555" i="2"/>
  <c r="K1555" i="2"/>
  <c r="L1555" i="2"/>
  <c r="M1539" i="2"/>
  <c r="N1539" i="2"/>
  <c r="K1539" i="2"/>
  <c r="L1539" i="2"/>
  <c r="J1539" i="2"/>
  <c r="M1523" i="2"/>
  <c r="N1523" i="2"/>
  <c r="J1523" i="2"/>
  <c r="K1523" i="2"/>
  <c r="L1523" i="2"/>
  <c r="M1507" i="2"/>
  <c r="N1507" i="2"/>
  <c r="J1507" i="2"/>
  <c r="K1507" i="2"/>
  <c r="L1507" i="2"/>
  <c r="M1491" i="2"/>
  <c r="N1491" i="2"/>
  <c r="J1491" i="2"/>
  <c r="K1491" i="2"/>
  <c r="L1491" i="2"/>
  <c r="M1475" i="2"/>
  <c r="N1475" i="2"/>
  <c r="K1475" i="2"/>
  <c r="L1475" i="2"/>
  <c r="J1475" i="2"/>
  <c r="M1459" i="2"/>
  <c r="N1459" i="2"/>
  <c r="J1459" i="2"/>
  <c r="K1459" i="2"/>
  <c r="L1459" i="2"/>
  <c r="M1443" i="2"/>
  <c r="N1443" i="2"/>
  <c r="J1443" i="2"/>
  <c r="K1443" i="2"/>
  <c r="L1443" i="2"/>
  <c r="M1427" i="2"/>
  <c r="N1427" i="2"/>
  <c r="J1427" i="2"/>
  <c r="K1427" i="2"/>
  <c r="L1427" i="2"/>
  <c r="M1411" i="2"/>
  <c r="N1411" i="2"/>
  <c r="K1411" i="2"/>
  <c r="L1411" i="2"/>
  <c r="J1411" i="2"/>
  <c r="M1395" i="2"/>
  <c r="N1395" i="2"/>
  <c r="J1395" i="2"/>
  <c r="K1395" i="2"/>
  <c r="L1395" i="2"/>
  <c r="M1379" i="2"/>
  <c r="N1379" i="2"/>
  <c r="J1379" i="2"/>
  <c r="K1379" i="2"/>
  <c r="L1379" i="2"/>
  <c r="M1363" i="2"/>
  <c r="N1363" i="2"/>
  <c r="J1363" i="2"/>
  <c r="K1363" i="2"/>
  <c r="L1363" i="2"/>
  <c r="J1348" i="2"/>
  <c r="K1348" i="2"/>
  <c r="L1348" i="2"/>
  <c r="M1348" i="2"/>
  <c r="N1348" i="2"/>
  <c r="J1323" i="2"/>
  <c r="K1323" i="2"/>
  <c r="L1323" i="2"/>
  <c r="M1323" i="2"/>
  <c r="N1323" i="2"/>
  <c r="J1297" i="2"/>
  <c r="M1297" i="2"/>
  <c r="N1297" i="2"/>
  <c r="K1297" i="2"/>
  <c r="L1297" i="2"/>
  <c r="J1284" i="2"/>
  <c r="K1284" i="2"/>
  <c r="L1284" i="2"/>
  <c r="M1284" i="2"/>
  <c r="N1284" i="2"/>
  <c r="J1259" i="2"/>
  <c r="K1259" i="2"/>
  <c r="L1259" i="2"/>
  <c r="M1259" i="2"/>
  <c r="N1259" i="2"/>
  <c r="J1233" i="2"/>
  <c r="M1233" i="2"/>
  <c r="N1233" i="2"/>
  <c r="K1233" i="2"/>
  <c r="L1233" i="2"/>
  <c r="J1220" i="2"/>
  <c r="K1220" i="2"/>
  <c r="L1220" i="2"/>
  <c r="M1220" i="2"/>
  <c r="N1220" i="2"/>
  <c r="J1195" i="2"/>
  <c r="K1195" i="2"/>
  <c r="L1195" i="2"/>
  <c r="M1195" i="2"/>
  <c r="N1195" i="2"/>
  <c r="J1169" i="2"/>
  <c r="M1169" i="2"/>
  <c r="N1169" i="2"/>
  <c r="K1169" i="2"/>
  <c r="L1169" i="2"/>
  <c r="J1156" i="2"/>
  <c r="K1156" i="2"/>
  <c r="L1156" i="2"/>
  <c r="M1156" i="2"/>
  <c r="N1156" i="2"/>
  <c r="J1131" i="2"/>
  <c r="K1131" i="2"/>
  <c r="L1131" i="2"/>
  <c r="M1131" i="2"/>
  <c r="N1131" i="2"/>
  <c r="J1115" i="2"/>
  <c r="K1115" i="2"/>
  <c r="L1115" i="2"/>
  <c r="M1115" i="2"/>
  <c r="N1115" i="2"/>
  <c r="K1045" i="2"/>
  <c r="L1045" i="2"/>
  <c r="J1045" i="2"/>
  <c r="M1045" i="2"/>
  <c r="N1045" i="2"/>
  <c r="J1007" i="2"/>
  <c r="K1007" i="2"/>
  <c r="L1007" i="2"/>
  <c r="M1007" i="2"/>
  <c r="N1007" i="2"/>
  <c r="K893" i="2"/>
  <c r="L893" i="2"/>
  <c r="M893" i="2"/>
  <c r="N893" i="2"/>
  <c r="J893" i="2"/>
  <c r="J701" i="2"/>
  <c r="M701" i="2"/>
  <c r="N701" i="2"/>
  <c r="K701" i="2"/>
  <c r="L701" i="2"/>
  <c r="J1113" i="2"/>
  <c r="M1113" i="2"/>
  <c r="N1113" i="2"/>
  <c r="K1113" i="2"/>
  <c r="L1113" i="2"/>
  <c r="J1100" i="2"/>
  <c r="M1100" i="2"/>
  <c r="N1100" i="2"/>
  <c r="K1100" i="2"/>
  <c r="L1100" i="2"/>
  <c r="M1067" i="2"/>
  <c r="N1067" i="2"/>
  <c r="J1067" i="2"/>
  <c r="K1067" i="2"/>
  <c r="L1067" i="2"/>
  <c r="M1051" i="2"/>
  <c r="N1051" i="2"/>
  <c r="J1051" i="2"/>
  <c r="K1051" i="2"/>
  <c r="L1051" i="2"/>
  <c r="K1013" i="2"/>
  <c r="L1013" i="2"/>
  <c r="J1013" i="2"/>
  <c r="M1013" i="2"/>
  <c r="N1013" i="2"/>
  <c r="J996" i="2"/>
  <c r="M996" i="2"/>
  <c r="N996" i="2"/>
  <c r="K996" i="2"/>
  <c r="L996" i="2"/>
  <c r="J958" i="2"/>
  <c r="K958" i="2"/>
  <c r="L958" i="2"/>
  <c r="M958" i="2"/>
  <c r="N958" i="2"/>
  <c r="J892" i="2"/>
  <c r="M892" i="2"/>
  <c r="N892" i="2"/>
  <c r="K892" i="2"/>
  <c r="L892" i="2"/>
  <c r="K672" i="2"/>
  <c r="L672" i="2"/>
  <c r="J672" i="2"/>
  <c r="M672" i="2"/>
  <c r="N672" i="2"/>
  <c r="M1088" i="2"/>
  <c r="N1088" i="2"/>
  <c r="J1088" i="2"/>
  <c r="K1088" i="2"/>
  <c r="L1088" i="2"/>
  <c r="J1068" i="2"/>
  <c r="K1068" i="2"/>
  <c r="L1068" i="2"/>
  <c r="M1068" i="2"/>
  <c r="N1068" i="2"/>
  <c r="J1030" i="2"/>
  <c r="K1030" i="2"/>
  <c r="L1030" i="2"/>
  <c r="M1030" i="2"/>
  <c r="N1030" i="2"/>
  <c r="J1014" i="2"/>
  <c r="K1014" i="2"/>
  <c r="L1014" i="2"/>
  <c r="M1014" i="2"/>
  <c r="N1014" i="2"/>
  <c r="J966" i="2"/>
  <c r="M966" i="2"/>
  <c r="N966" i="2"/>
  <c r="K966" i="2"/>
  <c r="L966" i="2"/>
  <c r="K925" i="2"/>
  <c r="L925" i="2"/>
  <c r="M925" i="2"/>
  <c r="N925" i="2"/>
  <c r="J925" i="2"/>
  <c r="J895" i="2"/>
  <c r="K895" i="2"/>
  <c r="L895" i="2"/>
  <c r="M895" i="2"/>
  <c r="N895" i="2"/>
  <c r="K762" i="2"/>
  <c r="L762" i="2"/>
  <c r="J762" i="2"/>
  <c r="M762" i="2"/>
  <c r="N762" i="2"/>
  <c r="J863" i="2"/>
  <c r="K863" i="2"/>
  <c r="L863" i="2"/>
  <c r="M863" i="2"/>
  <c r="N863" i="2"/>
  <c r="K814" i="2"/>
  <c r="L814" i="2"/>
  <c r="J814" i="2"/>
  <c r="M814" i="2"/>
  <c r="N814" i="2"/>
  <c r="J727" i="2"/>
  <c r="K727" i="2"/>
  <c r="L727" i="2"/>
  <c r="M727" i="2"/>
  <c r="N727" i="2"/>
  <c r="K530" i="2"/>
  <c r="L530" i="2"/>
  <c r="J530" i="2"/>
  <c r="M530" i="2"/>
  <c r="N530" i="2"/>
  <c r="M230" i="2"/>
  <c r="N230" i="2"/>
  <c r="J230" i="2"/>
  <c r="K230" i="2"/>
  <c r="L230" i="2"/>
  <c r="M222" i="2"/>
  <c r="N222" i="2"/>
  <c r="K222" i="2"/>
  <c r="L222" i="2"/>
  <c r="J222" i="2"/>
  <c r="M214" i="2"/>
  <c r="N214" i="2"/>
  <c r="K214" i="2"/>
  <c r="L214" i="2"/>
  <c r="J214" i="2"/>
  <c r="M206" i="2"/>
  <c r="N206" i="2"/>
  <c r="K206" i="2"/>
  <c r="L206" i="2"/>
  <c r="J206" i="2"/>
  <c r="M198" i="2"/>
  <c r="N198" i="2"/>
  <c r="K198" i="2"/>
  <c r="L198" i="2"/>
  <c r="J198" i="2"/>
  <c r="M190" i="2"/>
  <c r="N190" i="2"/>
  <c r="K190" i="2"/>
  <c r="L190" i="2"/>
  <c r="J190" i="2"/>
  <c r="M182" i="2"/>
  <c r="N182" i="2"/>
  <c r="K182" i="2"/>
  <c r="L182" i="2"/>
  <c r="J182" i="2"/>
  <c r="M174" i="2"/>
  <c r="N174" i="2"/>
  <c r="K174" i="2"/>
  <c r="L174" i="2"/>
  <c r="J174" i="2"/>
  <c r="M166" i="2"/>
  <c r="N166" i="2"/>
  <c r="K166" i="2"/>
  <c r="L166" i="2"/>
  <c r="J166" i="2"/>
  <c r="M158" i="2"/>
  <c r="N158" i="2"/>
  <c r="J158" i="2"/>
  <c r="K158" i="2"/>
  <c r="L158" i="2"/>
  <c r="M150" i="2"/>
  <c r="N150" i="2"/>
  <c r="K150" i="2"/>
  <c r="L150" i="2"/>
  <c r="J150" i="2"/>
  <c r="K1350" i="2"/>
  <c r="L1350" i="2"/>
  <c r="J1350" i="2"/>
  <c r="M1350" i="2"/>
  <c r="N1350" i="2"/>
  <c r="M1334" i="2"/>
  <c r="N1334" i="2"/>
  <c r="J1334" i="2"/>
  <c r="K1334" i="2"/>
  <c r="L1334" i="2"/>
  <c r="K1318" i="2"/>
  <c r="L1318" i="2"/>
  <c r="J1318" i="2"/>
  <c r="M1318" i="2"/>
  <c r="N1318" i="2"/>
  <c r="M1302" i="2"/>
  <c r="N1302" i="2"/>
  <c r="K1302" i="2"/>
  <c r="L1302" i="2"/>
  <c r="J1302" i="2"/>
  <c r="K1286" i="2"/>
  <c r="L1286" i="2"/>
  <c r="J1286" i="2"/>
  <c r="M1286" i="2"/>
  <c r="N1286" i="2"/>
  <c r="M1270" i="2"/>
  <c r="N1270" i="2"/>
  <c r="J1270" i="2"/>
  <c r="K1270" i="2"/>
  <c r="L1270" i="2"/>
  <c r="K1254" i="2"/>
  <c r="L1254" i="2"/>
  <c r="J1254" i="2"/>
  <c r="M1254" i="2"/>
  <c r="N1254" i="2"/>
  <c r="M1238" i="2"/>
  <c r="N1238" i="2"/>
  <c r="K1238" i="2"/>
  <c r="L1238" i="2"/>
  <c r="J1238" i="2"/>
  <c r="K1222" i="2"/>
  <c r="L1222" i="2"/>
  <c r="J1222" i="2"/>
  <c r="M1222" i="2"/>
  <c r="N1222" i="2"/>
  <c r="M1206" i="2"/>
  <c r="N1206" i="2"/>
  <c r="J1206" i="2"/>
  <c r="K1206" i="2"/>
  <c r="L1206" i="2"/>
  <c r="K1190" i="2"/>
  <c r="L1190" i="2"/>
  <c r="J1190" i="2"/>
  <c r="M1190" i="2"/>
  <c r="N1190" i="2"/>
  <c r="M1174" i="2"/>
  <c r="N1174" i="2"/>
  <c r="K1174" i="2"/>
  <c r="L1174" i="2"/>
  <c r="J1174" i="2"/>
  <c r="K1158" i="2"/>
  <c r="L1158" i="2"/>
  <c r="J1158" i="2"/>
  <c r="M1158" i="2"/>
  <c r="N1158" i="2"/>
  <c r="M1142" i="2"/>
  <c r="N1142" i="2"/>
  <c r="K1142" i="2"/>
  <c r="L1142" i="2"/>
  <c r="J1142" i="2"/>
  <c r="K1126" i="2"/>
  <c r="L1126" i="2"/>
  <c r="J1126" i="2"/>
  <c r="M1126" i="2"/>
  <c r="N1126" i="2"/>
  <c r="M1110" i="2"/>
  <c r="N1110" i="2"/>
  <c r="K1110" i="2"/>
  <c r="L1110" i="2"/>
  <c r="J1110" i="2"/>
  <c r="J1094" i="2"/>
  <c r="M1094" i="2"/>
  <c r="N1094" i="2"/>
  <c r="K1094" i="2"/>
  <c r="L1094" i="2"/>
  <c r="K1078" i="2"/>
  <c r="L1078" i="2"/>
  <c r="M1078" i="2"/>
  <c r="N1078" i="2"/>
  <c r="J1078" i="2"/>
  <c r="J1070" i="2"/>
  <c r="K1070" i="2"/>
  <c r="L1070" i="2"/>
  <c r="M1070" i="2"/>
  <c r="N1070" i="2"/>
  <c r="J1044" i="2"/>
  <c r="K1044" i="2"/>
  <c r="L1044" i="2"/>
  <c r="M1044" i="2"/>
  <c r="N1044" i="2"/>
  <c r="J1031" i="2"/>
  <c r="M1031" i="2"/>
  <c r="N1031" i="2"/>
  <c r="K1031" i="2"/>
  <c r="L1031" i="2"/>
  <c r="J1006" i="2"/>
  <c r="K1006" i="2"/>
  <c r="L1006" i="2"/>
  <c r="M1006" i="2"/>
  <c r="N1006" i="2"/>
  <c r="J992" i="2"/>
  <c r="K992" i="2"/>
  <c r="L992" i="2"/>
  <c r="M992" i="2"/>
  <c r="N992" i="2"/>
  <c r="K959" i="2"/>
  <c r="L959" i="2"/>
  <c r="M959" i="2"/>
  <c r="N959" i="2"/>
  <c r="J959" i="2"/>
  <c r="K941" i="2"/>
  <c r="L941" i="2"/>
  <c r="M941" i="2"/>
  <c r="N941" i="2"/>
  <c r="J941" i="2"/>
  <c r="J884" i="2"/>
  <c r="M884" i="2"/>
  <c r="N884" i="2"/>
  <c r="K884" i="2"/>
  <c r="L884" i="2"/>
  <c r="K853" i="2"/>
  <c r="L853" i="2"/>
  <c r="M853" i="2"/>
  <c r="N853" i="2"/>
  <c r="J853" i="2"/>
  <c r="K802" i="2"/>
  <c r="L802" i="2"/>
  <c r="J802" i="2"/>
  <c r="M802" i="2"/>
  <c r="N802" i="2"/>
  <c r="K736" i="2"/>
  <c r="L736" i="2"/>
  <c r="J736" i="2"/>
  <c r="M736" i="2"/>
  <c r="N736" i="2"/>
  <c r="J669" i="2"/>
  <c r="M669" i="2"/>
  <c r="N669" i="2"/>
  <c r="K669" i="2"/>
  <c r="L669" i="2"/>
  <c r="K1065" i="2"/>
  <c r="L1065" i="2"/>
  <c r="J1065" i="2"/>
  <c r="M1065" i="2"/>
  <c r="N1065" i="2"/>
  <c r="J1049" i="2"/>
  <c r="K1049" i="2"/>
  <c r="L1049" i="2"/>
  <c r="M1049" i="2"/>
  <c r="N1049" i="2"/>
  <c r="K1033" i="2"/>
  <c r="L1033" i="2"/>
  <c r="J1033" i="2"/>
  <c r="M1033" i="2"/>
  <c r="N1033" i="2"/>
  <c r="K1017" i="2"/>
  <c r="L1017" i="2"/>
  <c r="M1017" i="2"/>
  <c r="N1017" i="2"/>
  <c r="J1017" i="2"/>
  <c r="K1001" i="2"/>
  <c r="L1001" i="2"/>
  <c r="M1001" i="2"/>
  <c r="N1001" i="2"/>
  <c r="J1001" i="2"/>
  <c r="J976" i="2"/>
  <c r="K976" i="2"/>
  <c r="L976" i="2"/>
  <c r="M976" i="2"/>
  <c r="N976" i="2"/>
  <c r="J950" i="2"/>
  <c r="K950" i="2"/>
  <c r="L950" i="2"/>
  <c r="M950" i="2"/>
  <c r="N950" i="2"/>
  <c r="J926" i="2"/>
  <c r="K926" i="2"/>
  <c r="L926" i="2"/>
  <c r="M926" i="2"/>
  <c r="N926" i="2"/>
  <c r="J894" i="2"/>
  <c r="K894" i="2"/>
  <c r="L894" i="2"/>
  <c r="M894" i="2"/>
  <c r="N894" i="2"/>
  <c r="J862" i="2"/>
  <c r="K862" i="2"/>
  <c r="L862" i="2"/>
  <c r="M862" i="2"/>
  <c r="N862" i="2"/>
  <c r="J717" i="2"/>
  <c r="M717" i="2"/>
  <c r="N717" i="2"/>
  <c r="K717" i="2"/>
  <c r="L717" i="2"/>
  <c r="J659" i="2"/>
  <c r="K659" i="2"/>
  <c r="L659" i="2"/>
  <c r="M659" i="2"/>
  <c r="N659" i="2"/>
  <c r="K598" i="2"/>
  <c r="L598" i="2"/>
  <c r="J598" i="2"/>
  <c r="M598" i="2"/>
  <c r="N598" i="2"/>
  <c r="K987" i="2"/>
  <c r="L987" i="2"/>
  <c r="J987" i="2"/>
  <c r="M987" i="2"/>
  <c r="N987" i="2"/>
  <c r="K971" i="2"/>
  <c r="L971" i="2"/>
  <c r="M971" i="2"/>
  <c r="N971" i="2"/>
  <c r="J971" i="2"/>
  <c r="M955" i="2"/>
  <c r="N955" i="2"/>
  <c r="K955" i="2"/>
  <c r="L955" i="2"/>
  <c r="J955" i="2"/>
  <c r="M939" i="2"/>
  <c r="N939" i="2"/>
  <c r="J939" i="2"/>
  <c r="K939" i="2"/>
  <c r="L939" i="2"/>
  <c r="M923" i="2"/>
  <c r="N923" i="2"/>
  <c r="K923" i="2"/>
  <c r="L923" i="2"/>
  <c r="J923" i="2"/>
  <c r="M907" i="2"/>
  <c r="N907" i="2"/>
  <c r="K907" i="2"/>
  <c r="L907" i="2"/>
  <c r="J907" i="2"/>
  <c r="M891" i="2"/>
  <c r="N891" i="2"/>
  <c r="J891" i="2"/>
  <c r="K891" i="2"/>
  <c r="L891" i="2"/>
  <c r="M875" i="2"/>
  <c r="N875" i="2"/>
  <c r="J875" i="2"/>
  <c r="K875" i="2"/>
  <c r="L875" i="2"/>
  <c r="M859" i="2"/>
  <c r="N859" i="2"/>
  <c r="J859" i="2"/>
  <c r="K859" i="2"/>
  <c r="L859" i="2"/>
  <c r="J757" i="2"/>
  <c r="M757" i="2"/>
  <c r="N757" i="2"/>
  <c r="K757" i="2"/>
  <c r="L757" i="2"/>
  <c r="J725" i="2"/>
  <c r="M725" i="2"/>
  <c r="N725" i="2"/>
  <c r="K725" i="2"/>
  <c r="L725" i="2"/>
  <c r="J693" i="2"/>
  <c r="M693" i="2"/>
  <c r="N693" i="2"/>
  <c r="K693" i="2"/>
  <c r="L693" i="2"/>
  <c r="J655" i="2"/>
  <c r="K655" i="2"/>
  <c r="L655" i="2"/>
  <c r="M655" i="2"/>
  <c r="N655" i="2"/>
  <c r="J623" i="2"/>
  <c r="K623" i="2"/>
  <c r="L623" i="2"/>
  <c r="M623" i="2"/>
  <c r="N623" i="2"/>
  <c r="M536" i="2"/>
  <c r="N536" i="2"/>
  <c r="K536" i="2"/>
  <c r="L536" i="2"/>
  <c r="J536" i="2"/>
  <c r="J944" i="2"/>
  <c r="K944" i="2"/>
  <c r="L944" i="2"/>
  <c r="M944" i="2"/>
  <c r="N944" i="2"/>
  <c r="J928" i="2"/>
  <c r="K928" i="2"/>
  <c r="L928" i="2"/>
  <c r="M928" i="2"/>
  <c r="N928" i="2"/>
  <c r="J912" i="2"/>
  <c r="K912" i="2"/>
  <c r="L912" i="2"/>
  <c r="M912" i="2"/>
  <c r="N912" i="2"/>
  <c r="J896" i="2"/>
  <c r="K896" i="2"/>
  <c r="L896" i="2"/>
  <c r="M896" i="2"/>
  <c r="N896" i="2"/>
  <c r="J880" i="2"/>
  <c r="K880" i="2"/>
  <c r="L880" i="2"/>
  <c r="M880" i="2"/>
  <c r="N880" i="2"/>
  <c r="J864" i="2"/>
  <c r="K864" i="2"/>
  <c r="L864" i="2"/>
  <c r="M864" i="2"/>
  <c r="N864" i="2"/>
  <c r="J848" i="2"/>
  <c r="K848" i="2"/>
  <c r="L848" i="2"/>
  <c r="M848" i="2"/>
  <c r="N848" i="2"/>
  <c r="K832" i="2"/>
  <c r="L832" i="2"/>
  <c r="J832" i="2"/>
  <c r="M832" i="2"/>
  <c r="N832" i="2"/>
  <c r="K816" i="2"/>
  <c r="L816" i="2"/>
  <c r="J816" i="2"/>
  <c r="M816" i="2"/>
  <c r="N816" i="2"/>
  <c r="K800" i="2"/>
  <c r="L800" i="2"/>
  <c r="J800" i="2"/>
  <c r="M800" i="2"/>
  <c r="N800" i="2"/>
  <c r="K784" i="2"/>
  <c r="L784" i="2"/>
  <c r="J784" i="2"/>
  <c r="M784" i="2"/>
  <c r="N784" i="2"/>
  <c r="K768" i="2"/>
  <c r="L768" i="2"/>
  <c r="J768" i="2"/>
  <c r="M768" i="2"/>
  <c r="N768" i="2"/>
  <c r="K744" i="2"/>
  <c r="L744" i="2"/>
  <c r="J744" i="2"/>
  <c r="M744" i="2"/>
  <c r="N744" i="2"/>
  <c r="K712" i="2"/>
  <c r="L712" i="2"/>
  <c r="J712" i="2"/>
  <c r="M712" i="2"/>
  <c r="N712" i="2"/>
  <c r="K680" i="2"/>
  <c r="L680" i="2"/>
  <c r="J680" i="2"/>
  <c r="M680" i="2"/>
  <c r="N680" i="2"/>
  <c r="K562" i="2"/>
  <c r="L562" i="2"/>
  <c r="J562" i="2"/>
  <c r="M562" i="2"/>
  <c r="N562" i="2"/>
  <c r="K315" i="2"/>
  <c r="L315" i="2"/>
  <c r="M315" i="2"/>
  <c r="N315" i="2"/>
  <c r="J315" i="2"/>
  <c r="J745" i="2"/>
  <c r="K745" i="2"/>
  <c r="L745" i="2"/>
  <c r="M745" i="2"/>
  <c r="N745" i="2"/>
  <c r="J729" i="2"/>
  <c r="K729" i="2"/>
  <c r="L729" i="2"/>
  <c r="M729" i="2"/>
  <c r="N729" i="2"/>
  <c r="J713" i="2"/>
  <c r="K713" i="2"/>
  <c r="L713" i="2"/>
  <c r="M713" i="2"/>
  <c r="N713" i="2"/>
  <c r="J697" i="2"/>
  <c r="K697" i="2"/>
  <c r="L697" i="2"/>
  <c r="M697" i="2"/>
  <c r="N697" i="2"/>
  <c r="J681" i="2"/>
  <c r="K681" i="2"/>
  <c r="L681" i="2"/>
  <c r="M681" i="2"/>
  <c r="N681" i="2"/>
  <c r="J665" i="2"/>
  <c r="K665" i="2"/>
  <c r="L665" i="2"/>
  <c r="M665" i="2"/>
  <c r="N665" i="2"/>
  <c r="J649" i="2"/>
  <c r="K649" i="2"/>
  <c r="L649" i="2"/>
  <c r="M649" i="2"/>
  <c r="N649" i="2"/>
  <c r="J633" i="2"/>
  <c r="K633" i="2"/>
  <c r="L633" i="2"/>
  <c r="M633" i="2"/>
  <c r="N633" i="2"/>
  <c r="J617" i="2"/>
  <c r="K617" i="2"/>
  <c r="L617" i="2"/>
  <c r="M617" i="2"/>
  <c r="N617" i="2"/>
  <c r="K590" i="2"/>
  <c r="L590" i="2"/>
  <c r="J590" i="2"/>
  <c r="M590" i="2"/>
  <c r="N590" i="2"/>
  <c r="M552" i="2"/>
  <c r="N552" i="2"/>
  <c r="K552" i="2"/>
  <c r="L552" i="2"/>
  <c r="J552" i="2"/>
  <c r="J477" i="2"/>
  <c r="K477" i="2"/>
  <c r="L477" i="2"/>
  <c r="M477" i="2"/>
  <c r="N477" i="2"/>
  <c r="M845" i="2"/>
  <c r="N845" i="2"/>
  <c r="K845" i="2"/>
  <c r="L845" i="2"/>
  <c r="J845" i="2"/>
  <c r="M837" i="2"/>
  <c r="N837" i="2"/>
  <c r="K837" i="2"/>
  <c r="L837" i="2"/>
  <c r="J837" i="2"/>
  <c r="M829" i="2"/>
  <c r="N829" i="2"/>
  <c r="K829" i="2"/>
  <c r="L829" i="2"/>
  <c r="J829" i="2"/>
  <c r="M821" i="2"/>
  <c r="N821" i="2"/>
  <c r="K821" i="2"/>
  <c r="L821" i="2"/>
  <c r="J821" i="2"/>
  <c r="M813" i="2"/>
  <c r="N813" i="2"/>
  <c r="K813" i="2"/>
  <c r="L813" i="2"/>
  <c r="J813" i="2"/>
  <c r="M805" i="2"/>
  <c r="N805" i="2"/>
  <c r="K805" i="2"/>
  <c r="L805" i="2"/>
  <c r="J805" i="2"/>
  <c r="M797" i="2"/>
  <c r="N797" i="2"/>
  <c r="K797" i="2"/>
  <c r="L797" i="2"/>
  <c r="J797" i="2"/>
  <c r="M789" i="2"/>
  <c r="N789" i="2"/>
  <c r="K789" i="2"/>
  <c r="L789" i="2"/>
  <c r="J789" i="2"/>
  <c r="M781" i="2"/>
  <c r="N781" i="2"/>
  <c r="K781" i="2"/>
  <c r="L781" i="2"/>
  <c r="J781" i="2"/>
  <c r="M773" i="2"/>
  <c r="N773" i="2"/>
  <c r="K773" i="2"/>
  <c r="L773" i="2"/>
  <c r="J773" i="2"/>
  <c r="M765" i="2"/>
  <c r="N765" i="2"/>
  <c r="K765" i="2"/>
  <c r="L765" i="2"/>
  <c r="J765" i="2"/>
  <c r="J755" i="2"/>
  <c r="M755" i="2"/>
  <c r="N755" i="2"/>
  <c r="K755" i="2"/>
  <c r="L755" i="2"/>
  <c r="J739" i="2"/>
  <c r="M739" i="2"/>
  <c r="N739" i="2"/>
  <c r="K739" i="2"/>
  <c r="L739" i="2"/>
  <c r="J723" i="2"/>
  <c r="M723" i="2"/>
  <c r="N723" i="2"/>
  <c r="K723" i="2"/>
  <c r="L723" i="2"/>
  <c r="J707" i="2"/>
  <c r="M707" i="2"/>
  <c r="N707" i="2"/>
  <c r="K707" i="2"/>
  <c r="L707" i="2"/>
  <c r="J691" i="2"/>
  <c r="M691" i="2"/>
  <c r="N691" i="2"/>
  <c r="K691" i="2"/>
  <c r="L691" i="2"/>
  <c r="J675" i="2"/>
  <c r="M675" i="2"/>
  <c r="N675" i="2"/>
  <c r="K675" i="2"/>
  <c r="L675" i="2"/>
  <c r="J553" i="2"/>
  <c r="K553" i="2"/>
  <c r="L553" i="2"/>
  <c r="M553" i="2"/>
  <c r="N553" i="2"/>
  <c r="J451" i="2"/>
  <c r="M451" i="2"/>
  <c r="N451" i="2"/>
  <c r="K451" i="2"/>
  <c r="L451" i="2"/>
  <c r="J295" i="2"/>
  <c r="K295" i="2"/>
  <c r="L295" i="2"/>
  <c r="M295" i="2"/>
  <c r="N295" i="2"/>
  <c r="M656" i="2"/>
  <c r="N656" i="2"/>
  <c r="J656" i="2"/>
  <c r="K656" i="2"/>
  <c r="L656" i="2"/>
  <c r="M648" i="2"/>
  <c r="N648" i="2"/>
  <c r="J648" i="2"/>
  <c r="K648" i="2"/>
  <c r="L648" i="2"/>
  <c r="M640" i="2"/>
  <c r="N640" i="2"/>
  <c r="J640" i="2"/>
  <c r="K640" i="2"/>
  <c r="L640" i="2"/>
  <c r="M632" i="2"/>
  <c r="N632" i="2"/>
  <c r="J632" i="2"/>
  <c r="K632" i="2"/>
  <c r="L632" i="2"/>
  <c r="M624" i="2"/>
  <c r="N624" i="2"/>
  <c r="J624" i="2"/>
  <c r="K624" i="2"/>
  <c r="L624" i="2"/>
  <c r="M616" i="2"/>
  <c r="N616" i="2"/>
  <c r="J616" i="2"/>
  <c r="K616" i="2"/>
  <c r="L616" i="2"/>
  <c r="M608" i="2"/>
  <c r="N608" i="2"/>
  <c r="J608" i="2"/>
  <c r="K608" i="2"/>
  <c r="L608" i="2"/>
  <c r="K582" i="2"/>
  <c r="L582" i="2"/>
  <c r="M582" i="2"/>
  <c r="N582" i="2"/>
  <c r="J582" i="2"/>
  <c r="J567" i="2"/>
  <c r="M567" i="2"/>
  <c r="N567" i="2"/>
  <c r="K567" i="2"/>
  <c r="L567" i="2"/>
  <c r="J535" i="2"/>
  <c r="M535" i="2"/>
  <c r="N535" i="2"/>
  <c r="K535" i="2"/>
  <c r="L535" i="2"/>
  <c r="J486" i="2"/>
  <c r="K486" i="2"/>
  <c r="L486" i="2"/>
  <c r="M486" i="2"/>
  <c r="N486" i="2"/>
  <c r="J380" i="2"/>
  <c r="M380" i="2"/>
  <c r="N380" i="2"/>
  <c r="K380" i="2"/>
  <c r="L380" i="2"/>
  <c r="K592" i="2"/>
  <c r="L592" i="2"/>
  <c r="J592" i="2"/>
  <c r="M592" i="2"/>
  <c r="N592" i="2"/>
  <c r="J545" i="2"/>
  <c r="K545" i="2"/>
  <c r="L545" i="2"/>
  <c r="M545" i="2"/>
  <c r="N545" i="2"/>
  <c r="J520" i="2"/>
  <c r="M520" i="2"/>
  <c r="N520" i="2"/>
  <c r="K520" i="2"/>
  <c r="L520" i="2"/>
  <c r="K460" i="2"/>
  <c r="L460" i="2"/>
  <c r="M460" i="2"/>
  <c r="N460" i="2"/>
  <c r="J460" i="2"/>
  <c r="K397" i="2"/>
  <c r="L397" i="2"/>
  <c r="J397" i="2"/>
  <c r="M397" i="2"/>
  <c r="N397" i="2"/>
  <c r="M605" i="2"/>
  <c r="N605" i="2"/>
  <c r="K605" i="2"/>
  <c r="L605" i="2"/>
  <c r="J605" i="2"/>
  <c r="M597" i="2"/>
  <c r="N597" i="2"/>
  <c r="K597" i="2"/>
  <c r="L597" i="2"/>
  <c r="J597" i="2"/>
  <c r="M589" i="2"/>
  <c r="N589" i="2"/>
  <c r="K589" i="2"/>
  <c r="L589" i="2"/>
  <c r="J589" i="2"/>
  <c r="J581" i="2"/>
  <c r="M581" i="2"/>
  <c r="N581" i="2"/>
  <c r="K581" i="2"/>
  <c r="L581" i="2"/>
  <c r="J573" i="2"/>
  <c r="M573" i="2"/>
  <c r="N573" i="2"/>
  <c r="K573" i="2"/>
  <c r="L573" i="2"/>
  <c r="J563" i="2"/>
  <c r="K563" i="2"/>
  <c r="L563" i="2"/>
  <c r="M563" i="2"/>
  <c r="N563" i="2"/>
  <c r="J547" i="2"/>
  <c r="K547" i="2"/>
  <c r="L547" i="2"/>
  <c r="M547" i="2"/>
  <c r="N547" i="2"/>
  <c r="J531" i="2"/>
  <c r="K531" i="2"/>
  <c r="L531" i="2"/>
  <c r="M531" i="2"/>
  <c r="N531" i="2"/>
  <c r="K518" i="2"/>
  <c r="L518" i="2"/>
  <c r="J518" i="2"/>
  <c r="M518" i="2"/>
  <c r="N518" i="2"/>
  <c r="M492" i="2"/>
  <c r="N492" i="2"/>
  <c r="J492" i="2"/>
  <c r="K492" i="2"/>
  <c r="L492" i="2"/>
  <c r="J462" i="2"/>
  <c r="K462" i="2"/>
  <c r="L462" i="2"/>
  <c r="M462" i="2"/>
  <c r="N462" i="2"/>
  <c r="J430" i="2"/>
  <c r="K430" i="2"/>
  <c r="L430" i="2"/>
  <c r="M430" i="2"/>
  <c r="N430" i="2"/>
  <c r="J309" i="2"/>
  <c r="K309" i="2"/>
  <c r="L309" i="2"/>
  <c r="M309" i="2"/>
  <c r="N309" i="2"/>
  <c r="M558" i="2"/>
  <c r="N558" i="2"/>
  <c r="J558" i="2"/>
  <c r="K558" i="2"/>
  <c r="L558" i="2"/>
  <c r="M542" i="2"/>
  <c r="N542" i="2"/>
  <c r="J542" i="2"/>
  <c r="K542" i="2"/>
  <c r="L542" i="2"/>
  <c r="M526" i="2"/>
  <c r="N526" i="2"/>
  <c r="J526" i="2"/>
  <c r="K526" i="2"/>
  <c r="L526" i="2"/>
  <c r="J511" i="2"/>
  <c r="K511" i="2"/>
  <c r="L511" i="2"/>
  <c r="M511" i="2"/>
  <c r="N511" i="2"/>
  <c r="K484" i="2"/>
  <c r="L484" i="2"/>
  <c r="M484" i="2"/>
  <c r="N484" i="2"/>
  <c r="J484" i="2"/>
  <c r="K452" i="2"/>
  <c r="L452" i="2"/>
  <c r="M452" i="2"/>
  <c r="N452" i="2"/>
  <c r="J452" i="2"/>
  <c r="K425" i="2"/>
  <c r="L425" i="2"/>
  <c r="J425" i="2"/>
  <c r="M425" i="2"/>
  <c r="N425" i="2"/>
  <c r="K393" i="2"/>
  <c r="L393" i="2"/>
  <c r="J393" i="2"/>
  <c r="M393" i="2"/>
  <c r="N393" i="2"/>
  <c r="K347" i="2"/>
  <c r="L347" i="2"/>
  <c r="M347" i="2"/>
  <c r="N347" i="2"/>
  <c r="J347" i="2"/>
  <c r="K506" i="2"/>
  <c r="L506" i="2"/>
  <c r="J506" i="2"/>
  <c r="M506" i="2"/>
  <c r="N506" i="2"/>
  <c r="M490" i="2"/>
  <c r="N490" i="2"/>
  <c r="K490" i="2"/>
  <c r="L490" i="2"/>
  <c r="J490" i="2"/>
  <c r="M474" i="2"/>
  <c r="N474" i="2"/>
  <c r="K474" i="2"/>
  <c r="L474" i="2"/>
  <c r="J474" i="2"/>
  <c r="M458" i="2"/>
  <c r="N458" i="2"/>
  <c r="K458" i="2"/>
  <c r="L458" i="2"/>
  <c r="J458" i="2"/>
  <c r="M442" i="2"/>
  <c r="N442" i="2"/>
  <c r="K442" i="2"/>
  <c r="L442" i="2"/>
  <c r="J442" i="2"/>
  <c r="M426" i="2"/>
  <c r="N426" i="2"/>
  <c r="K426" i="2"/>
  <c r="L426" i="2"/>
  <c r="J426" i="2"/>
  <c r="M365" i="2"/>
  <c r="N365" i="2"/>
  <c r="K365" i="2"/>
  <c r="L365" i="2"/>
  <c r="J365" i="2"/>
  <c r="K266" i="2"/>
  <c r="L266" i="2"/>
  <c r="M266" i="2"/>
  <c r="N266" i="2"/>
  <c r="J266" i="2"/>
  <c r="J479" i="2"/>
  <c r="K479" i="2"/>
  <c r="L479" i="2"/>
  <c r="M479" i="2"/>
  <c r="N479" i="2"/>
  <c r="J463" i="2"/>
  <c r="K463" i="2"/>
  <c r="L463" i="2"/>
  <c r="M463" i="2"/>
  <c r="N463" i="2"/>
  <c r="J447" i="2"/>
  <c r="K447" i="2"/>
  <c r="L447" i="2"/>
  <c r="M447" i="2"/>
  <c r="N447" i="2"/>
  <c r="J431" i="2"/>
  <c r="K431" i="2"/>
  <c r="L431" i="2"/>
  <c r="M431" i="2"/>
  <c r="N431" i="2"/>
  <c r="K411" i="2"/>
  <c r="L411" i="2"/>
  <c r="J411" i="2"/>
  <c r="M411" i="2"/>
  <c r="N411" i="2"/>
  <c r="K395" i="2"/>
  <c r="L395" i="2"/>
  <c r="J395" i="2"/>
  <c r="M395" i="2"/>
  <c r="N395" i="2"/>
  <c r="J366" i="2"/>
  <c r="K366" i="2"/>
  <c r="L366" i="2"/>
  <c r="M366" i="2"/>
  <c r="N366" i="2"/>
  <c r="J275" i="2"/>
  <c r="K275" i="2"/>
  <c r="L275" i="2"/>
  <c r="M275" i="2"/>
  <c r="N275" i="2"/>
  <c r="J376" i="2"/>
  <c r="K376" i="2"/>
  <c r="L376" i="2"/>
  <c r="M376" i="2"/>
  <c r="N376" i="2"/>
  <c r="J349" i="2"/>
  <c r="K349" i="2"/>
  <c r="L349" i="2"/>
  <c r="M349" i="2"/>
  <c r="N349" i="2"/>
  <c r="J317" i="2"/>
  <c r="K317" i="2"/>
  <c r="L317" i="2"/>
  <c r="M317" i="2"/>
  <c r="N317" i="2"/>
  <c r="M422" i="2"/>
  <c r="N422" i="2"/>
  <c r="J422" i="2"/>
  <c r="K422" i="2"/>
  <c r="L422" i="2"/>
  <c r="M414" i="2"/>
  <c r="N414" i="2"/>
  <c r="J414" i="2"/>
  <c r="K414" i="2"/>
  <c r="L414" i="2"/>
  <c r="M406" i="2"/>
  <c r="N406" i="2"/>
  <c r="J406" i="2"/>
  <c r="K406" i="2"/>
  <c r="L406" i="2"/>
  <c r="M398" i="2"/>
  <c r="N398" i="2"/>
  <c r="J398" i="2"/>
  <c r="K398" i="2"/>
  <c r="L398" i="2"/>
  <c r="M387" i="2"/>
  <c r="N387" i="2"/>
  <c r="K387" i="2"/>
  <c r="L387" i="2"/>
  <c r="J387" i="2"/>
  <c r="M371" i="2"/>
  <c r="N371" i="2"/>
  <c r="K371" i="2"/>
  <c r="L371" i="2"/>
  <c r="J371" i="2"/>
  <c r="K355" i="2"/>
  <c r="L355" i="2"/>
  <c r="M355" i="2"/>
  <c r="N355" i="2"/>
  <c r="J355" i="2"/>
  <c r="K323" i="2"/>
  <c r="L323" i="2"/>
  <c r="M323" i="2"/>
  <c r="N323" i="2"/>
  <c r="J323" i="2"/>
  <c r="M353" i="2"/>
  <c r="N353" i="2"/>
  <c r="J353" i="2"/>
  <c r="K353" i="2"/>
  <c r="L353" i="2"/>
  <c r="M337" i="2"/>
  <c r="N337" i="2"/>
  <c r="J337" i="2"/>
  <c r="K337" i="2"/>
  <c r="L337" i="2"/>
  <c r="M321" i="2"/>
  <c r="N321" i="2"/>
  <c r="J321" i="2"/>
  <c r="K321" i="2"/>
  <c r="L321" i="2"/>
  <c r="J305" i="2"/>
  <c r="M305" i="2"/>
  <c r="N305" i="2"/>
  <c r="K305" i="2"/>
  <c r="L305" i="2"/>
  <c r="J257" i="2"/>
  <c r="M257" i="2"/>
  <c r="N257" i="2"/>
  <c r="K257" i="2"/>
  <c r="L257" i="2"/>
  <c r="J351" i="2"/>
  <c r="K351" i="2"/>
  <c r="L351" i="2"/>
  <c r="M351" i="2"/>
  <c r="N351" i="2"/>
  <c r="J335" i="2"/>
  <c r="K335" i="2"/>
  <c r="L335" i="2"/>
  <c r="M335" i="2"/>
  <c r="N335" i="2"/>
  <c r="J319" i="2"/>
  <c r="K319" i="2"/>
  <c r="L319" i="2"/>
  <c r="M319" i="2"/>
  <c r="N319" i="2"/>
  <c r="J307" i="2"/>
  <c r="K307" i="2"/>
  <c r="L307" i="2"/>
  <c r="M307" i="2"/>
  <c r="N307" i="2"/>
  <c r="J284" i="2"/>
  <c r="K284" i="2"/>
  <c r="L284" i="2"/>
  <c r="M284" i="2"/>
  <c r="N284" i="2"/>
  <c r="J301" i="2"/>
  <c r="K301" i="2"/>
  <c r="L301" i="2"/>
  <c r="M301" i="2"/>
  <c r="N301" i="2"/>
  <c r="J265" i="2"/>
  <c r="M265" i="2"/>
  <c r="N265" i="2"/>
  <c r="K265" i="2"/>
  <c r="L265" i="2"/>
  <c r="J297" i="2"/>
  <c r="K297" i="2"/>
  <c r="L297" i="2"/>
  <c r="M297" i="2"/>
  <c r="N297" i="2"/>
  <c r="J267" i="2"/>
  <c r="K267" i="2"/>
  <c r="L267" i="2"/>
  <c r="M267" i="2"/>
  <c r="N267" i="2"/>
  <c r="M296" i="2"/>
  <c r="N296" i="2"/>
  <c r="K296" i="2"/>
  <c r="L296" i="2"/>
  <c r="J296" i="2"/>
  <c r="J287" i="2"/>
  <c r="M287" i="2"/>
  <c r="N287" i="2"/>
  <c r="K287" i="2"/>
  <c r="L287" i="2"/>
  <c r="J271" i="2"/>
  <c r="M271" i="2"/>
  <c r="N271" i="2"/>
  <c r="K271" i="2"/>
  <c r="L271" i="2"/>
  <c r="J255" i="2"/>
  <c r="M255" i="2"/>
  <c r="N255" i="2"/>
  <c r="K255" i="2"/>
  <c r="L255" i="2"/>
  <c r="J277" i="2"/>
  <c r="K277" i="2"/>
  <c r="L277" i="2"/>
  <c r="M277" i="2"/>
  <c r="N277" i="2"/>
  <c r="J261" i="2"/>
  <c r="K261" i="2"/>
  <c r="L261" i="2"/>
  <c r="M261" i="2"/>
  <c r="N261" i="2"/>
  <c r="K245" i="2"/>
  <c r="L245" i="2"/>
  <c r="J245" i="2"/>
  <c r="M245" i="2"/>
  <c r="N245" i="2"/>
  <c r="M248" i="2"/>
  <c r="N248" i="2"/>
  <c r="J248" i="2"/>
  <c r="K248" i="2"/>
  <c r="L248" i="2"/>
  <c r="M240" i="2"/>
  <c r="N240" i="2"/>
  <c r="J240" i="2"/>
  <c r="K240" i="2"/>
  <c r="L240" i="2"/>
  <c r="K225" i="2"/>
  <c r="L225" i="2"/>
  <c r="M225" i="2"/>
  <c r="N225" i="2"/>
  <c r="J225" i="2"/>
  <c r="J1550" i="2"/>
  <c r="K1550" i="2"/>
  <c r="L1550" i="2"/>
  <c r="M1550" i="2"/>
  <c r="N1550" i="2"/>
  <c r="K1447" i="2"/>
  <c r="L1447" i="2"/>
  <c r="J1447" i="2"/>
  <c r="M1447" i="2"/>
  <c r="N1447" i="2"/>
  <c r="J1313" i="2"/>
  <c r="M1313" i="2"/>
  <c r="N1313" i="2"/>
  <c r="K1313" i="2"/>
  <c r="L1313" i="2"/>
  <c r="J1147" i="2"/>
  <c r="K1147" i="2"/>
  <c r="L1147" i="2"/>
  <c r="M1147" i="2"/>
  <c r="N1147" i="2"/>
  <c r="M136" i="2"/>
  <c r="N136" i="2"/>
  <c r="J136" i="2"/>
  <c r="K136" i="2"/>
  <c r="L136" i="2"/>
  <c r="K207" i="2"/>
  <c r="L207" i="2"/>
  <c r="M207" i="2"/>
  <c r="N207" i="2"/>
  <c r="J207" i="2"/>
  <c r="J1660" i="2"/>
  <c r="M1660" i="2"/>
  <c r="N1660" i="2"/>
  <c r="K1660" i="2"/>
  <c r="L1660" i="2"/>
  <c r="J1548" i="2"/>
  <c r="M1548" i="2"/>
  <c r="N1548" i="2"/>
  <c r="K1548" i="2"/>
  <c r="L1548" i="2"/>
  <c r="J1404" i="2"/>
  <c r="M1404" i="2"/>
  <c r="N1404" i="2"/>
  <c r="K1404" i="2"/>
  <c r="L1404" i="2"/>
  <c r="J1263" i="2"/>
  <c r="M1263" i="2"/>
  <c r="N1263" i="2"/>
  <c r="K1263" i="2"/>
  <c r="L1263" i="2"/>
  <c r="J1111" i="2"/>
  <c r="M1111" i="2"/>
  <c r="N1111" i="2"/>
  <c r="K1111" i="2"/>
  <c r="L1111" i="2"/>
  <c r="M27" i="2"/>
  <c r="N27" i="2"/>
  <c r="J27" i="2"/>
  <c r="K27" i="2"/>
  <c r="L27" i="2"/>
  <c r="M104" i="2"/>
  <c r="N104" i="2"/>
  <c r="K104" i="2"/>
  <c r="L104" i="2"/>
  <c r="J104" i="2"/>
  <c r="J143" i="2"/>
  <c r="M143" i="2"/>
  <c r="N143" i="2"/>
  <c r="K143" i="2"/>
  <c r="L143" i="2"/>
  <c r="J135" i="2"/>
  <c r="K135" i="2"/>
  <c r="L135" i="2"/>
  <c r="M135" i="2"/>
  <c r="N135" i="2"/>
  <c r="K171" i="2"/>
  <c r="L171" i="2"/>
  <c r="J171" i="2"/>
  <c r="M171" i="2"/>
  <c r="N171" i="2"/>
  <c r="M1661" i="2"/>
  <c r="N1661" i="2"/>
  <c r="K1661" i="2"/>
  <c r="L1661" i="2"/>
  <c r="J1661" i="2"/>
  <c r="M1597" i="2"/>
  <c r="N1597" i="2"/>
  <c r="K1597" i="2"/>
  <c r="L1597" i="2"/>
  <c r="J1597" i="2"/>
  <c r="M1533" i="2"/>
  <c r="N1533" i="2"/>
  <c r="K1533" i="2"/>
  <c r="L1533" i="2"/>
  <c r="J1533" i="2"/>
  <c r="M1469" i="2"/>
  <c r="N1469" i="2"/>
  <c r="K1469" i="2"/>
  <c r="L1469" i="2"/>
  <c r="J1469" i="2"/>
  <c r="M1405" i="2"/>
  <c r="N1405" i="2"/>
  <c r="K1405" i="2"/>
  <c r="L1405" i="2"/>
  <c r="J1405" i="2"/>
  <c r="J1340" i="2"/>
  <c r="M1340" i="2"/>
  <c r="N1340" i="2"/>
  <c r="K1340" i="2"/>
  <c r="L1340" i="2"/>
  <c r="K1250" i="2"/>
  <c r="L1250" i="2"/>
  <c r="M1250" i="2"/>
  <c r="N1250" i="2"/>
  <c r="J1250" i="2"/>
  <c r="M1160" i="2"/>
  <c r="N1160" i="2"/>
  <c r="K1160" i="2"/>
  <c r="L1160" i="2"/>
  <c r="J1160" i="2"/>
  <c r="J1055" i="2"/>
  <c r="K1055" i="2"/>
  <c r="L1055" i="2"/>
  <c r="M1055" i="2"/>
  <c r="N1055" i="2"/>
  <c r="K32" i="2"/>
  <c r="L32" i="2"/>
  <c r="M32" i="2"/>
  <c r="N32" i="2"/>
  <c r="J32" i="2"/>
  <c r="K37" i="2"/>
  <c r="L37" i="2"/>
  <c r="M37" i="2"/>
  <c r="N37" i="2"/>
  <c r="J37" i="2"/>
  <c r="M95" i="2"/>
  <c r="N95" i="2"/>
  <c r="J95" i="2"/>
  <c r="K95" i="2"/>
  <c r="L95" i="2"/>
  <c r="K79" i="2"/>
  <c r="L79" i="2"/>
  <c r="M79" i="2"/>
  <c r="N79" i="2"/>
  <c r="J79" i="2"/>
  <c r="K63" i="2"/>
  <c r="L63" i="2"/>
  <c r="M63" i="2"/>
  <c r="N63" i="2"/>
  <c r="J63" i="2"/>
  <c r="K47" i="2"/>
  <c r="L47" i="2"/>
  <c r="M47" i="2"/>
  <c r="N47" i="2"/>
  <c r="J47" i="2"/>
  <c r="K1671" i="2"/>
  <c r="L1671" i="2"/>
  <c r="J1671" i="2"/>
  <c r="M1671" i="2"/>
  <c r="N1671" i="2"/>
  <c r="K1543" i="2"/>
  <c r="L1543" i="2"/>
  <c r="J1543" i="2"/>
  <c r="M1543" i="2"/>
  <c r="N1543" i="2"/>
  <c r="K1383" i="2"/>
  <c r="L1383" i="2"/>
  <c r="J1383" i="2"/>
  <c r="M1383" i="2"/>
  <c r="N1383" i="2"/>
  <c r="J1223" i="2"/>
  <c r="M1223" i="2"/>
  <c r="N1223" i="2"/>
  <c r="K1223" i="2"/>
  <c r="L1223" i="2"/>
  <c r="J1015" i="2"/>
  <c r="M1015" i="2"/>
  <c r="N1015" i="2"/>
  <c r="K1015" i="2"/>
  <c r="L1015" i="2"/>
  <c r="J126" i="2"/>
  <c r="K126" i="2"/>
  <c r="L126" i="2"/>
  <c r="M126" i="2"/>
  <c r="N126" i="2"/>
  <c r="K159" i="2"/>
  <c r="L159" i="2"/>
  <c r="M159" i="2"/>
  <c r="N159" i="2"/>
  <c r="J159" i="2"/>
  <c r="M1573" i="2"/>
  <c r="N1573" i="2"/>
  <c r="K1573" i="2"/>
  <c r="L1573" i="2"/>
  <c r="J1573" i="2"/>
  <c r="J1468" i="2"/>
  <c r="M1468" i="2"/>
  <c r="N1468" i="2"/>
  <c r="K1468" i="2"/>
  <c r="L1468" i="2"/>
  <c r="J1289" i="2"/>
  <c r="M1289" i="2"/>
  <c r="N1289" i="2"/>
  <c r="K1289" i="2"/>
  <c r="L1289" i="2"/>
  <c r="M1128" i="2"/>
  <c r="N1128" i="2"/>
  <c r="K1128" i="2"/>
  <c r="L1128" i="2"/>
  <c r="J1128" i="2"/>
  <c r="J21" i="2"/>
  <c r="K21" i="2"/>
  <c r="L21" i="2"/>
  <c r="M21" i="2"/>
  <c r="N21" i="2"/>
  <c r="J100" i="2"/>
  <c r="K100" i="2"/>
  <c r="L100" i="2"/>
  <c r="M100" i="2"/>
  <c r="N100" i="2"/>
  <c r="M78" i="2"/>
  <c r="N78" i="2"/>
  <c r="J78" i="2"/>
  <c r="K78" i="2"/>
  <c r="L78" i="2"/>
  <c r="M62" i="2"/>
  <c r="N62" i="2"/>
  <c r="K62" i="2"/>
  <c r="L62" i="2"/>
  <c r="J62" i="2"/>
  <c r="M46" i="2"/>
  <c r="N46" i="2"/>
  <c r="J46" i="2"/>
  <c r="K46" i="2"/>
  <c r="L46" i="2"/>
  <c r="K181" i="2"/>
  <c r="L181" i="2"/>
  <c r="M181" i="2"/>
  <c r="N181" i="2"/>
  <c r="J181" i="2"/>
  <c r="J1622" i="2"/>
  <c r="K1622" i="2"/>
  <c r="L1622" i="2"/>
  <c r="M1622" i="2"/>
  <c r="N1622" i="2"/>
  <c r="J1558" i="2"/>
  <c r="K1558" i="2"/>
  <c r="L1558" i="2"/>
  <c r="M1558" i="2"/>
  <c r="N1558" i="2"/>
  <c r="J1494" i="2"/>
  <c r="K1494" i="2"/>
  <c r="L1494" i="2"/>
  <c r="M1494" i="2"/>
  <c r="N1494" i="2"/>
  <c r="J1430" i="2"/>
  <c r="K1430" i="2"/>
  <c r="L1430" i="2"/>
  <c r="M1430" i="2"/>
  <c r="N1430" i="2"/>
  <c r="J1366" i="2"/>
  <c r="K1366" i="2"/>
  <c r="L1366" i="2"/>
  <c r="M1366" i="2"/>
  <c r="N1366" i="2"/>
  <c r="J1281" i="2"/>
  <c r="M1281" i="2"/>
  <c r="N1281" i="2"/>
  <c r="K1281" i="2"/>
  <c r="L1281" i="2"/>
  <c r="J1191" i="2"/>
  <c r="M1191" i="2"/>
  <c r="N1191" i="2"/>
  <c r="K1191" i="2"/>
  <c r="L1191" i="2"/>
  <c r="J1097" i="2"/>
  <c r="M1097" i="2"/>
  <c r="N1097" i="2"/>
  <c r="K1097" i="2"/>
  <c r="L1097" i="2"/>
  <c r="J1672" i="2"/>
  <c r="K1672" i="2"/>
  <c r="L1672" i="2"/>
  <c r="M1672" i="2"/>
  <c r="N1672" i="2"/>
  <c r="J1640" i="2"/>
  <c r="K1640" i="2"/>
  <c r="L1640" i="2"/>
  <c r="M1640" i="2"/>
  <c r="N1640" i="2"/>
  <c r="J1608" i="2"/>
  <c r="K1608" i="2"/>
  <c r="L1608" i="2"/>
  <c r="M1608" i="2"/>
  <c r="N1608" i="2"/>
  <c r="J1576" i="2"/>
  <c r="K1576" i="2"/>
  <c r="L1576" i="2"/>
  <c r="M1576" i="2"/>
  <c r="N1576" i="2"/>
  <c r="J1544" i="2"/>
  <c r="K1544" i="2"/>
  <c r="L1544" i="2"/>
  <c r="M1544" i="2"/>
  <c r="N1544" i="2"/>
  <c r="J1512" i="2"/>
  <c r="K1512" i="2"/>
  <c r="L1512" i="2"/>
  <c r="M1512" i="2"/>
  <c r="N1512" i="2"/>
  <c r="J1480" i="2"/>
  <c r="K1480" i="2"/>
  <c r="L1480" i="2"/>
  <c r="M1480" i="2"/>
  <c r="N1480" i="2"/>
  <c r="J1448" i="2"/>
  <c r="K1448" i="2"/>
  <c r="L1448" i="2"/>
  <c r="M1448" i="2"/>
  <c r="N1448" i="2"/>
  <c r="J1416" i="2"/>
  <c r="K1416" i="2"/>
  <c r="L1416" i="2"/>
  <c r="M1416" i="2"/>
  <c r="N1416" i="2"/>
  <c r="J1384" i="2"/>
  <c r="K1384" i="2"/>
  <c r="L1384" i="2"/>
  <c r="M1384" i="2"/>
  <c r="N1384" i="2"/>
  <c r="J1352" i="2"/>
  <c r="K1352" i="2"/>
  <c r="L1352" i="2"/>
  <c r="M1352" i="2"/>
  <c r="N1352" i="2"/>
  <c r="J1305" i="2"/>
  <c r="K1305" i="2"/>
  <c r="L1305" i="2"/>
  <c r="M1305" i="2"/>
  <c r="N1305" i="2"/>
  <c r="J1267" i="2"/>
  <c r="K1267" i="2"/>
  <c r="L1267" i="2"/>
  <c r="M1267" i="2"/>
  <c r="N1267" i="2"/>
  <c r="J1228" i="2"/>
  <c r="K1228" i="2"/>
  <c r="L1228" i="2"/>
  <c r="M1228" i="2"/>
  <c r="N1228" i="2"/>
  <c r="J1177" i="2"/>
  <c r="K1177" i="2"/>
  <c r="L1177" i="2"/>
  <c r="M1177" i="2"/>
  <c r="N1177" i="2"/>
  <c r="J1139" i="2"/>
  <c r="K1139" i="2"/>
  <c r="L1139" i="2"/>
  <c r="M1139" i="2"/>
  <c r="N1139" i="2"/>
  <c r="J1066" i="2"/>
  <c r="M1066" i="2"/>
  <c r="N1066" i="2"/>
  <c r="K1066" i="2"/>
  <c r="L1066" i="2"/>
  <c r="J911" i="2"/>
  <c r="K911" i="2"/>
  <c r="L911" i="2"/>
  <c r="M911" i="2"/>
  <c r="N911" i="2"/>
  <c r="J1666" i="2"/>
  <c r="M1666" i="2"/>
  <c r="N1666" i="2"/>
  <c r="K1666" i="2"/>
  <c r="L1666" i="2"/>
  <c r="J1634" i="2"/>
  <c r="M1634" i="2"/>
  <c r="N1634" i="2"/>
  <c r="K1634" i="2"/>
  <c r="L1634" i="2"/>
  <c r="J1602" i="2"/>
  <c r="M1602" i="2"/>
  <c r="N1602" i="2"/>
  <c r="K1602" i="2"/>
  <c r="L1602" i="2"/>
  <c r="J1570" i="2"/>
  <c r="M1570" i="2"/>
  <c r="N1570" i="2"/>
  <c r="K1570" i="2"/>
  <c r="L1570" i="2"/>
  <c r="J1538" i="2"/>
  <c r="M1538" i="2"/>
  <c r="N1538" i="2"/>
  <c r="K1538" i="2"/>
  <c r="L1538" i="2"/>
  <c r="J1506" i="2"/>
  <c r="M1506" i="2"/>
  <c r="N1506" i="2"/>
  <c r="K1506" i="2"/>
  <c r="L1506" i="2"/>
  <c r="J1474" i="2"/>
  <c r="M1474" i="2"/>
  <c r="N1474" i="2"/>
  <c r="K1474" i="2"/>
  <c r="L1474" i="2"/>
  <c r="J1442" i="2"/>
  <c r="M1442" i="2"/>
  <c r="N1442" i="2"/>
  <c r="K1442" i="2"/>
  <c r="L1442" i="2"/>
  <c r="J1410" i="2"/>
  <c r="M1410" i="2"/>
  <c r="N1410" i="2"/>
  <c r="K1410" i="2"/>
  <c r="L1410" i="2"/>
  <c r="J1378" i="2"/>
  <c r="M1378" i="2"/>
  <c r="N1378" i="2"/>
  <c r="K1378" i="2"/>
  <c r="L1378" i="2"/>
  <c r="J1335" i="2"/>
  <c r="M1335" i="2"/>
  <c r="N1335" i="2"/>
  <c r="K1335" i="2"/>
  <c r="L1335" i="2"/>
  <c r="M1296" i="2"/>
  <c r="N1296" i="2"/>
  <c r="J1296" i="2"/>
  <c r="K1296" i="2"/>
  <c r="L1296" i="2"/>
  <c r="K1258" i="2"/>
  <c r="L1258" i="2"/>
  <c r="J1258" i="2"/>
  <c r="M1258" i="2"/>
  <c r="N1258" i="2"/>
  <c r="J1207" i="2"/>
  <c r="M1207" i="2"/>
  <c r="N1207" i="2"/>
  <c r="K1207" i="2"/>
  <c r="L1207" i="2"/>
  <c r="M1168" i="2"/>
  <c r="N1168" i="2"/>
  <c r="K1168" i="2"/>
  <c r="L1168" i="2"/>
  <c r="J1168" i="2"/>
  <c r="K1130" i="2"/>
  <c r="L1130" i="2"/>
  <c r="M1130" i="2"/>
  <c r="N1130" i="2"/>
  <c r="J1130" i="2"/>
  <c r="J1042" i="2"/>
  <c r="M1042" i="2"/>
  <c r="N1042" i="2"/>
  <c r="K1042" i="2"/>
  <c r="L1042" i="2"/>
  <c r="K830" i="2"/>
  <c r="L830" i="2"/>
  <c r="J830" i="2"/>
  <c r="M830" i="2"/>
  <c r="N830" i="2"/>
  <c r="M1112" i="2"/>
  <c r="N1112" i="2"/>
  <c r="J1112" i="2"/>
  <c r="K1112" i="2"/>
  <c r="L1112" i="2"/>
  <c r="J1062" i="2"/>
  <c r="K1062" i="2"/>
  <c r="L1062" i="2"/>
  <c r="M1062" i="2"/>
  <c r="N1062" i="2"/>
  <c r="J1010" i="2"/>
  <c r="M1010" i="2"/>
  <c r="N1010" i="2"/>
  <c r="K1010" i="2"/>
  <c r="L1010" i="2"/>
  <c r="J932" i="2"/>
  <c r="M932" i="2"/>
  <c r="N932" i="2"/>
  <c r="K932" i="2"/>
  <c r="L932" i="2"/>
  <c r="J619" i="2"/>
  <c r="K619" i="2"/>
  <c r="L619" i="2"/>
  <c r="M619" i="2"/>
  <c r="N619" i="2"/>
  <c r="J1083" i="2"/>
  <c r="K1083" i="2"/>
  <c r="L1083" i="2"/>
  <c r="M1083" i="2"/>
  <c r="N1083" i="2"/>
  <c r="M1027" i="2"/>
  <c r="N1027" i="2"/>
  <c r="K1027" i="2"/>
  <c r="L1027" i="2"/>
  <c r="J1027" i="2"/>
  <c r="J964" i="2"/>
  <c r="M964" i="2"/>
  <c r="N964" i="2"/>
  <c r="K964" i="2"/>
  <c r="L964" i="2"/>
  <c r="J495" i="2"/>
  <c r="K495" i="2"/>
  <c r="L495" i="2"/>
  <c r="M495" i="2"/>
  <c r="N495" i="2"/>
  <c r="K861" i="2"/>
  <c r="L861" i="2"/>
  <c r="M861" i="2"/>
  <c r="N861" i="2"/>
  <c r="J861" i="2"/>
  <c r="K704" i="2"/>
  <c r="L704" i="2"/>
  <c r="J704" i="2"/>
  <c r="M704" i="2"/>
  <c r="N704" i="2"/>
  <c r="M228" i="2"/>
  <c r="N228" i="2"/>
  <c r="J228" i="2"/>
  <c r="K228" i="2"/>
  <c r="L228" i="2"/>
  <c r="M212" i="2"/>
  <c r="N212" i="2"/>
  <c r="J212" i="2"/>
  <c r="K212" i="2"/>
  <c r="L212" i="2"/>
  <c r="M196" i="2"/>
  <c r="N196" i="2"/>
  <c r="J196" i="2"/>
  <c r="K196" i="2"/>
  <c r="L196" i="2"/>
  <c r="M180" i="2"/>
  <c r="N180" i="2"/>
  <c r="J180" i="2"/>
  <c r="K180" i="2"/>
  <c r="L180" i="2"/>
  <c r="M164" i="2"/>
  <c r="N164" i="2"/>
  <c r="J164" i="2"/>
  <c r="K164" i="2"/>
  <c r="L164" i="2"/>
  <c r="M148" i="2"/>
  <c r="N148" i="2"/>
  <c r="J148" i="2"/>
  <c r="K148" i="2"/>
  <c r="L148" i="2"/>
  <c r="J1333" i="2"/>
  <c r="M1333" i="2"/>
  <c r="N1333" i="2"/>
  <c r="K1333" i="2"/>
  <c r="L1333" i="2"/>
  <c r="J1301" i="2"/>
  <c r="M1301" i="2"/>
  <c r="N1301" i="2"/>
  <c r="K1301" i="2"/>
  <c r="L1301" i="2"/>
  <c r="J1269" i="2"/>
  <c r="M1269" i="2"/>
  <c r="N1269" i="2"/>
  <c r="K1269" i="2"/>
  <c r="L1269" i="2"/>
  <c r="J1237" i="2"/>
  <c r="M1237" i="2"/>
  <c r="N1237" i="2"/>
  <c r="K1237" i="2"/>
  <c r="L1237" i="2"/>
  <c r="J1205" i="2"/>
  <c r="M1205" i="2"/>
  <c r="N1205" i="2"/>
  <c r="K1205" i="2"/>
  <c r="L1205" i="2"/>
  <c r="J1173" i="2"/>
  <c r="M1173" i="2"/>
  <c r="N1173" i="2"/>
  <c r="K1173" i="2"/>
  <c r="L1173" i="2"/>
  <c r="J1141" i="2"/>
  <c r="M1141" i="2"/>
  <c r="N1141" i="2"/>
  <c r="K1141" i="2"/>
  <c r="L1141" i="2"/>
  <c r="J1109" i="2"/>
  <c r="M1109" i="2"/>
  <c r="N1109" i="2"/>
  <c r="K1109" i="2"/>
  <c r="L1109" i="2"/>
  <c r="J1077" i="2"/>
  <c r="K1077" i="2"/>
  <c r="L1077" i="2"/>
  <c r="M1077" i="2"/>
  <c r="N1077" i="2"/>
  <c r="M1043" i="2"/>
  <c r="N1043" i="2"/>
  <c r="J1043" i="2"/>
  <c r="K1043" i="2"/>
  <c r="L1043" i="2"/>
  <c r="K1005" i="2"/>
  <c r="L1005" i="2"/>
  <c r="J1005" i="2"/>
  <c r="M1005" i="2"/>
  <c r="N1005" i="2"/>
  <c r="K838" i="2"/>
  <c r="L838" i="2"/>
  <c r="J838" i="2"/>
  <c r="M838" i="2"/>
  <c r="N838" i="2"/>
  <c r="M726" i="2"/>
  <c r="N726" i="2"/>
  <c r="K726" i="2"/>
  <c r="L726" i="2"/>
  <c r="J726" i="2"/>
  <c r="J1064" i="2"/>
  <c r="K1064" i="2"/>
  <c r="L1064" i="2"/>
  <c r="M1064" i="2"/>
  <c r="N1064" i="2"/>
  <c r="J1032" i="2"/>
  <c r="K1032" i="2"/>
  <c r="L1032" i="2"/>
  <c r="M1032" i="2"/>
  <c r="N1032" i="2"/>
  <c r="J988" i="2"/>
  <c r="M988" i="2"/>
  <c r="N988" i="2"/>
  <c r="K988" i="2"/>
  <c r="L988" i="2"/>
  <c r="M949" i="2"/>
  <c r="N949" i="2"/>
  <c r="K949" i="2"/>
  <c r="L949" i="2"/>
  <c r="J949" i="2"/>
  <c r="J887" i="2"/>
  <c r="K887" i="2"/>
  <c r="L887" i="2"/>
  <c r="M887" i="2"/>
  <c r="N887" i="2"/>
  <c r="M710" i="2"/>
  <c r="N710" i="2"/>
  <c r="K710" i="2"/>
  <c r="L710" i="2"/>
  <c r="J710" i="2"/>
  <c r="J445" i="2"/>
  <c r="K445" i="2"/>
  <c r="L445" i="2"/>
  <c r="M445" i="2"/>
  <c r="N445" i="2"/>
  <c r="J970" i="2"/>
  <c r="K970" i="2"/>
  <c r="L970" i="2"/>
  <c r="M970" i="2"/>
  <c r="N970" i="2"/>
  <c r="J938" i="2"/>
  <c r="M938" i="2"/>
  <c r="N938" i="2"/>
  <c r="K938" i="2"/>
  <c r="L938" i="2"/>
  <c r="J906" i="2"/>
  <c r="M906" i="2"/>
  <c r="N906" i="2"/>
  <c r="K906" i="2"/>
  <c r="L906" i="2"/>
  <c r="J874" i="2"/>
  <c r="M874" i="2"/>
  <c r="N874" i="2"/>
  <c r="K874" i="2"/>
  <c r="L874" i="2"/>
  <c r="M750" i="2"/>
  <c r="N750" i="2"/>
  <c r="K750" i="2"/>
  <c r="L750" i="2"/>
  <c r="J750" i="2"/>
  <c r="M686" i="2"/>
  <c r="N686" i="2"/>
  <c r="K686" i="2"/>
  <c r="L686" i="2"/>
  <c r="J686" i="2"/>
  <c r="J615" i="2"/>
  <c r="K615" i="2"/>
  <c r="L615" i="2"/>
  <c r="M615" i="2"/>
  <c r="N615" i="2"/>
  <c r="J937" i="2"/>
  <c r="K937" i="2"/>
  <c r="L937" i="2"/>
  <c r="M937" i="2"/>
  <c r="N937" i="2"/>
  <c r="J905" i="2"/>
  <c r="K905" i="2"/>
  <c r="L905" i="2"/>
  <c r="M905" i="2"/>
  <c r="N905" i="2"/>
  <c r="J873" i="2"/>
  <c r="K873" i="2"/>
  <c r="L873" i="2"/>
  <c r="M873" i="2"/>
  <c r="N873" i="2"/>
  <c r="K844" i="2"/>
  <c r="L844" i="2"/>
  <c r="J844" i="2"/>
  <c r="M844" i="2"/>
  <c r="N844" i="2"/>
  <c r="K812" i="2"/>
  <c r="L812" i="2"/>
  <c r="J812" i="2"/>
  <c r="M812" i="2"/>
  <c r="N812" i="2"/>
  <c r="K780" i="2"/>
  <c r="L780" i="2"/>
  <c r="J780" i="2"/>
  <c r="M780" i="2"/>
  <c r="N780" i="2"/>
  <c r="J735" i="2"/>
  <c r="K735" i="2"/>
  <c r="L735" i="2"/>
  <c r="M735" i="2"/>
  <c r="N735" i="2"/>
  <c r="J671" i="2"/>
  <c r="K671" i="2"/>
  <c r="L671" i="2"/>
  <c r="M671" i="2"/>
  <c r="N671" i="2"/>
  <c r="J754" i="2"/>
  <c r="M754" i="2"/>
  <c r="N754" i="2"/>
  <c r="K754" i="2"/>
  <c r="L754" i="2"/>
  <c r="J722" i="2"/>
  <c r="M722" i="2"/>
  <c r="N722" i="2"/>
  <c r="K722" i="2"/>
  <c r="L722" i="2"/>
  <c r="J690" i="2"/>
  <c r="M690" i="2"/>
  <c r="N690" i="2"/>
  <c r="K690" i="2"/>
  <c r="L690" i="2"/>
  <c r="J661" i="2"/>
  <c r="K661" i="2"/>
  <c r="L661" i="2"/>
  <c r="M661" i="2"/>
  <c r="N661" i="2"/>
  <c r="J629" i="2"/>
  <c r="K629" i="2"/>
  <c r="L629" i="2"/>
  <c r="M629" i="2"/>
  <c r="N629" i="2"/>
  <c r="K580" i="2"/>
  <c r="L580" i="2"/>
  <c r="J580" i="2"/>
  <c r="M580" i="2"/>
  <c r="N580" i="2"/>
  <c r="J470" i="2"/>
  <c r="K470" i="2"/>
  <c r="L470" i="2"/>
  <c r="M470" i="2"/>
  <c r="N470" i="2"/>
  <c r="M835" i="2"/>
  <c r="N835" i="2"/>
  <c r="J835" i="2"/>
  <c r="K835" i="2"/>
  <c r="L835" i="2"/>
  <c r="M819" i="2"/>
  <c r="N819" i="2"/>
  <c r="J819" i="2"/>
  <c r="K819" i="2"/>
  <c r="L819" i="2"/>
  <c r="M803" i="2"/>
  <c r="N803" i="2"/>
  <c r="J803" i="2"/>
  <c r="K803" i="2"/>
  <c r="L803" i="2"/>
  <c r="M787" i="2"/>
  <c r="N787" i="2"/>
  <c r="J787" i="2"/>
  <c r="K787" i="2"/>
  <c r="L787" i="2"/>
  <c r="M771" i="2"/>
  <c r="N771" i="2"/>
  <c r="J771" i="2"/>
  <c r="K771" i="2"/>
  <c r="L771" i="2"/>
  <c r="M748" i="2"/>
  <c r="N748" i="2"/>
  <c r="J748" i="2"/>
  <c r="K748" i="2"/>
  <c r="L748" i="2"/>
  <c r="M716" i="2"/>
  <c r="N716" i="2"/>
  <c r="J716" i="2"/>
  <c r="K716" i="2"/>
  <c r="L716" i="2"/>
  <c r="M684" i="2"/>
  <c r="N684" i="2"/>
  <c r="J684" i="2"/>
  <c r="K684" i="2"/>
  <c r="L684" i="2"/>
  <c r="K546" i="2"/>
  <c r="L546" i="2"/>
  <c r="J546" i="2"/>
  <c r="M546" i="2"/>
  <c r="N546" i="2"/>
  <c r="M662" i="2"/>
  <c r="N662" i="2"/>
  <c r="K662" i="2"/>
  <c r="L662" i="2"/>
  <c r="J662" i="2"/>
  <c r="M646" i="2"/>
  <c r="N646" i="2"/>
  <c r="K646" i="2"/>
  <c r="L646" i="2"/>
  <c r="J646" i="2"/>
  <c r="M630" i="2"/>
  <c r="N630" i="2"/>
  <c r="K630" i="2"/>
  <c r="L630" i="2"/>
  <c r="J630" i="2"/>
  <c r="M614" i="2"/>
  <c r="N614" i="2"/>
  <c r="K614" i="2"/>
  <c r="L614" i="2"/>
  <c r="J614" i="2"/>
  <c r="K578" i="2"/>
  <c r="L578" i="2"/>
  <c r="J578" i="2"/>
  <c r="M578" i="2"/>
  <c r="N578" i="2"/>
  <c r="M528" i="2"/>
  <c r="N528" i="2"/>
  <c r="K528" i="2"/>
  <c r="L528" i="2"/>
  <c r="J528" i="2"/>
  <c r="M373" i="2"/>
  <c r="N373" i="2"/>
  <c r="K373" i="2"/>
  <c r="L373" i="2"/>
  <c r="J373" i="2"/>
  <c r="K538" i="2"/>
  <c r="L538" i="2"/>
  <c r="J538" i="2"/>
  <c r="M538" i="2"/>
  <c r="N538" i="2"/>
  <c r="J435" i="2"/>
  <c r="M435" i="2"/>
  <c r="N435" i="2"/>
  <c r="K435" i="2"/>
  <c r="L435" i="2"/>
  <c r="M603" i="2"/>
  <c r="N603" i="2"/>
  <c r="J603" i="2"/>
  <c r="K603" i="2"/>
  <c r="L603" i="2"/>
  <c r="M587" i="2"/>
  <c r="N587" i="2"/>
  <c r="J587" i="2"/>
  <c r="K587" i="2"/>
  <c r="L587" i="2"/>
  <c r="J571" i="2"/>
  <c r="M571" i="2"/>
  <c r="N571" i="2"/>
  <c r="K571" i="2"/>
  <c r="L571" i="2"/>
  <c r="J540" i="2"/>
  <c r="K540" i="2"/>
  <c r="L540" i="2"/>
  <c r="M540" i="2"/>
  <c r="N540" i="2"/>
  <c r="J485" i="2"/>
  <c r="K485" i="2"/>
  <c r="L485" i="2"/>
  <c r="M485" i="2"/>
  <c r="N485" i="2"/>
  <c r="M389" i="2"/>
  <c r="N389" i="2"/>
  <c r="K389" i="2"/>
  <c r="L389" i="2"/>
  <c r="J389" i="2"/>
  <c r="J557" i="2"/>
  <c r="M557" i="2"/>
  <c r="N557" i="2"/>
  <c r="K557" i="2"/>
  <c r="L557" i="2"/>
  <c r="J525" i="2"/>
  <c r="M525" i="2"/>
  <c r="N525" i="2"/>
  <c r="K525" i="2"/>
  <c r="L525" i="2"/>
  <c r="J475" i="2"/>
  <c r="M475" i="2"/>
  <c r="N475" i="2"/>
  <c r="K475" i="2"/>
  <c r="L475" i="2"/>
  <c r="K417" i="2"/>
  <c r="L417" i="2"/>
  <c r="J417" i="2"/>
  <c r="M417" i="2"/>
  <c r="N417" i="2"/>
  <c r="J303" i="2"/>
  <c r="M303" i="2"/>
  <c r="N303" i="2"/>
  <c r="K303" i="2"/>
  <c r="L303" i="2"/>
  <c r="J489" i="2"/>
  <c r="M489" i="2"/>
  <c r="N489" i="2"/>
  <c r="K489" i="2"/>
  <c r="L489" i="2"/>
  <c r="J457" i="2"/>
  <c r="M457" i="2"/>
  <c r="N457" i="2"/>
  <c r="K457" i="2"/>
  <c r="L457" i="2"/>
  <c r="J388" i="2"/>
  <c r="M388" i="2"/>
  <c r="N388" i="2"/>
  <c r="K388" i="2"/>
  <c r="L388" i="2"/>
  <c r="J488" i="2"/>
  <c r="M488" i="2"/>
  <c r="N488" i="2"/>
  <c r="K488" i="2"/>
  <c r="L488" i="2"/>
  <c r="J456" i="2"/>
  <c r="M456" i="2"/>
  <c r="N456" i="2"/>
  <c r="K456" i="2"/>
  <c r="L456" i="2"/>
  <c r="K423" i="2"/>
  <c r="L423" i="2"/>
  <c r="J423" i="2"/>
  <c r="M423" i="2"/>
  <c r="N423" i="2"/>
  <c r="K391" i="2"/>
  <c r="L391" i="2"/>
  <c r="J391" i="2"/>
  <c r="M391" i="2"/>
  <c r="N391" i="2"/>
  <c r="J385" i="2"/>
  <c r="M385" i="2"/>
  <c r="N385" i="2"/>
  <c r="K385" i="2"/>
  <c r="L385" i="2"/>
  <c r="J340" i="2"/>
  <c r="K340" i="2"/>
  <c r="L340" i="2"/>
  <c r="M340" i="2"/>
  <c r="N340" i="2"/>
  <c r="M420" i="2"/>
  <c r="N420" i="2"/>
  <c r="K420" i="2"/>
  <c r="L420" i="2"/>
  <c r="J420" i="2"/>
  <c r="M404" i="2"/>
  <c r="N404" i="2"/>
  <c r="K404" i="2"/>
  <c r="L404" i="2"/>
  <c r="J404" i="2"/>
  <c r="J386" i="2"/>
  <c r="M386" i="2"/>
  <c r="N386" i="2"/>
  <c r="K386" i="2"/>
  <c r="L386" i="2"/>
  <c r="J346" i="2"/>
  <c r="M346" i="2"/>
  <c r="N346" i="2"/>
  <c r="K346" i="2"/>
  <c r="L346" i="2"/>
  <c r="J352" i="2"/>
  <c r="M352" i="2"/>
  <c r="N352" i="2"/>
  <c r="K352" i="2"/>
  <c r="L352" i="2"/>
  <c r="J320" i="2"/>
  <c r="M320" i="2"/>
  <c r="N320" i="2"/>
  <c r="K320" i="2"/>
  <c r="L320" i="2"/>
  <c r="K239" i="2"/>
  <c r="L239" i="2"/>
  <c r="J239" i="2"/>
  <c r="M239" i="2"/>
  <c r="N239" i="2"/>
  <c r="J334" i="2"/>
  <c r="K334" i="2"/>
  <c r="L334" i="2"/>
  <c r="M334" i="2"/>
  <c r="N334" i="2"/>
  <c r="K306" i="2"/>
  <c r="L306" i="2"/>
  <c r="J306" i="2"/>
  <c r="M306" i="2"/>
  <c r="N306" i="2"/>
  <c r="K290" i="2"/>
  <c r="L290" i="2"/>
  <c r="M290" i="2"/>
  <c r="N290" i="2"/>
  <c r="J290" i="2"/>
  <c r="K258" i="2"/>
  <c r="L258" i="2"/>
  <c r="M258" i="2"/>
  <c r="N258" i="2"/>
  <c r="J258" i="2"/>
  <c r="J260" i="2"/>
  <c r="K260" i="2"/>
  <c r="L260" i="2"/>
  <c r="M260" i="2"/>
  <c r="N260" i="2"/>
  <c r="M280" i="2"/>
  <c r="N280" i="2"/>
  <c r="K280" i="2"/>
  <c r="L280" i="2"/>
  <c r="J280" i="2"/>
  <c r="J286" i="2"/>
  <c r="M286" i="2"/>
  <c r="N286" i="2"/>
  <c r="K286" i="2"/>
  <c r="L286" i="2"/>
  <c r="J254" i="2"/>
  <c r="M254" i="2"/>
  <c r="N254" i="2"/>
  <c r="K254" i="2"/>
  <c r="L254" i="2"/>
  <c r="M238" i="2"/>
  <c r="N238" i="2"/>
  <c r="K238" i="2"/>
  <c r="L238" i="2"/>
  <c r="J238" i="2"/>
  <c r="J1582" i="2"/>
  <c r="K1582" i="2"/>
  <c r="L1582" i="2"/>
  <c r="M1582" i="2"/>
  <c r="N1582" i="2"/>
  <c r="J1486" i="2"/>
  <c r="K1486" i="2"/>
  <c r="L1486" i="2"/>
  <c r="M1486" i="2"/>
  <c r="N1486" i="2"/>
  <c r="K1367" i="2"/>
  <c r="L1367" i="2"/>
  <c r="J1367" i="2"/>
  <c r="M1367" i="2"/>
  <c r="N1367" i="2"/>
  <c r="J1211" i="2"/>
  <c r="K1211" i="2"/>
  <c r="L1211" i="2"/>
  <c r="M1211" i="2"/>
  <c r="N1211" i="2"/>
  <c r="K869" i="2"/>
  <c r="L869" i="2"/>
  <c r="M869" i="2"/>
  <c r="N869" i="2"/>
  <c r="J869" i="2"/>
  <c r="M116" i="2"/>
  <c r="N116" i="2"/>
  <c r="J116" i="2"/>
  <c r="K116" i="2"/>
  <c r="L116" i="2"/>
  <c r="K147" i="2"/>
  <c r="L147" i="2"/>
  <c r="M147" i="2"/>
  <c r="N147" i="2"/>
  <c r="J147" i="2"/>
  <c r="M1589" i="2"/>
  <c r="N1589" i="2"/>
  <c r="K1589" i="2"/>
  <c r="L1589" i="2"/>
  <c r="J1589" i="2"/>
  <c r="J1436" i="2"/>
  <c r="M1436" i="2"/>
  <c r="N1436" i="2"/>
  <c r="K1436" i="2"/>
  <c r="L1436" i="2"/>
  <c r="J1327" i="2"/>
  <c r="M1327" i="2"/>
  <c r="N1327" i="2"/>
  <c r="K1327" i="2"/>
  <c r="L1327" i="2"/>
  <c r="J1161" i="2"/>
  <c r="M1161" i="2"/>
  <c r="N1161" i="2"/>
  <c r="K1161" i="2"/>
  <c r="L1161" i="2"/>
  <c r="K790" i="2"/>
  <c r="L790" i="2"/>
  <c r="J790" i="2"/>
  <c r="M790" i="2"/>
  <c r="N790" i="2"/>
  <c r="M98" i="2"/>
  <c r="N98" i="2"/>
  <c r="K98" i="2"/>
  <c r="L98" i="2"/>
  <c r="J98" i="2"/>
  <c r="J133" i="2"/>
  <c r="M133" i="2"/>
  <c r="N133" i="2"/>
  <c r="K133" i="2"/>
  <c r="L133" i="2"/>
  <c r="J117" i="2"/>
  <c r="M117" i="2"/>
  <c r="N117" i="2"/>
  <c r="K117" i="2"/>
  <c r="L117" i="2"/>
  <c r="K195" i="2"/>
  <c r="L195" i="2"/>
  <c r="J195" i="2"/>
  <c r="M195" i="2"/>
  <c r="N195" i="2"/>
  <c r="J1620" i="2"/>
  <c r="M1620" i="2"/>
  <c r="N1620" i="2"/>
  <c r="K1620" i="2"/>
  <c r="L1620" i="2"/>
  <c r="J1556" i="2"/>
  <c r="M1556" i="2"/>
  <c r="N1556" i="2"/>
  <c r="K1556" i="2"/>
  <c r="L1556" i="2"/>
  <c r="J1492" i="2"/>
  <c r="M1492" i="2"/>
  <c r="N1492" i="2"/>
  <c r="K1492" i="2"/>
  <c r="L1492" i="2"/>
  <c r="J1428" i="2"/>
  <c r="M1428" i="2"/>
  <c r="N1428" i="2"/>
  <c r="K1428" i="2"/>
  <c r="L1428" i="2"/>
  <c r="J1364" i="2"/>
  <c r="M1364" i="2"/>
  <c r="N1364" i="2"/>
  <c r="K1364" i="2"/>
  <c r="L1364" i="2"/>
  <c r="J1283" i="2"/>
  <c r="K1283" i="2"/>
  <c r="L1283" i="2"/>
  <c r="M1283" i="2"/>
  <c r="N1283" i="2"/>
  <c r="J1193" i="2"/>
  <c r="M1193" i="2"/>
  <c r="N1193" i="2"/>
  <c r="K1193" i="2"/>
  <c r="L1193" i="2"/>
  <c r="J1103" i="2"/>
  <c r="M1103" i="2"/>
  <c r="N1103" i="2"/>
  <c r="K1103" i="2"/>
  <c r="L1103" i="2"/>
  <c r="J743" i="2"/>
  <c r="K743" i="2"/>
  <c r="L743" i="2"/>
  <c r="M743" i="2"/>
  <c r="N743" i="2"/>
  <c r="K22" i="2"/>
  <c r="L22" i="2"/>
  <c r="M22" i="2"/>
  <c r="N22" i="2"/>
  <c r="J22" i="2"/>
  <c r="M101" i="2"/>
  <c r="N101" i="2"/>
  <c r="J101" i="2"/>
  <c r="K101" i="2"/>
  <c r="L101" i="2"/>
  <c r="K85" i="2"/>
  <c r="L85" i="2"/>
  <c r="M85" i="2"/>
  <c r="N85" i="2"/>
  <c r="J85" i="2"/>
  <c r="K69" i="2"/>
  <c r="L69" i="2"/>
  <c r="M69" i="2"/>
  <c r="N69" i="2"/>
  <c r="J69" i="2"/>
  <c r="K53" i="2"/>
  <c r="L53" i="2"/>
  <c r="M53" i="2"/>
  <c r="N53" i="2"/>
  <c r="J53" i="2"/>
  <c r="K177" i="2"/>
  <c r="L177" i="2"/>
  <c r="M177" i="2"/>
  <c r="N177" i="2"/>
  <c r="J177" i="2"/>
  <c r="J1614" i="2"/>
  <c r="K1614" i="2"/>
  <c r="L1614" i="2"/>
  <c r="M1614" i="2"/>
  <c r="N1614" i="2"/>
  <c r="J1438" i="2"/>
  <c r="K1438" i="2"/>
  <c r="L1438" i="2"/>
  <c r="M1438" i="2"/>
  <c r="N1438" i="2"/>
  <c r="J1287" i="2"/>
  <c r="M1287" i="2"/>
  <c r="N1287" i="2"/>
  <c r="K1287" i="2"/>
  <c r="L1287" i="2"/>
  <c r="J1108" i="2"/>
  <c r="K1108" i="2"/>
  <c r="L1108" i="2"/>
  <c r="M1108" i="2"/>
  <c r="N1108" i="2"/>
  <c r="J138" i="2"/>
  <c r="K138" i="2"/>
  <c r="L138" i="2"/>
  <c r="M138" i="2"/>
  <c r="N138" i="2"/>
  <c r="M110" i="2"/>
  <c r="N110" i="2"/>
  <c r="J110" i="2"/>
  <c r="K110" i="2"/>
  <c r="L110" i="2"/>
  <c r="J1628" i="2"/>
  <c r="M1628" i="2"/>
  <c r="N1628" i="2"/>
  <c r="K1628" i="2"/>
  <c r="L1628" i="2"/>
  <c r="J1500" i="2"/>
  <c r="M1500" i="2"/>
  <c r="N1500" i="2"/>
  <c r="K1500" i="2"/>
  <c r="L1500" i="2"/>
  <c r="M1365" i="2"/>
  <c r="N1365" i="2"/>
  <c r="K1365" i="2"/>
  <c r="L1365" i="2"/>
  <c r="J1365" i="2"/>
  <c r="J1187" i="2"/>
  <c r="K1187" i="2"/>
  <c r="L1187" i="2"/>
  <c r="M1187" i="2"/>
  <c r="N1187" i="2"/>
  <c r="K885" i="2"/>
  <c r="L885" i="2"/>
  <c r="M885" i="2"/>
  <c r="N885" i="2"/>
  <c r="J885" i="2"/>
  <c r="K108" i="2"/>
  <c r="L108" i="2"/>
  <c r="M108" i="2"/>
  <c r="N108" i="2"/>
  <c r="J108" i="2"/>
  <c r="M84" i="2"/>
  <c r="N84" i="2"/>
  <c r="K84" i="2"/>
  <c r="L84" i="2"/>
  <c r="J84" i="2"/>
  <c r="M68" i="2"/>
  <c r="N68" i="2"/>
  <c r="K68" i="2"/>
  <c r="L68" i="2"/>
  <c r="J68" i="2"/>
  <c r="M52" i="2"/>
  <c r="N52" i="2"/>
  <c r="J52" i="2"/>
  <c r="K52" i="2"/>
  <c r="L52" i="2"/>
  <c r="K205" i="2"/>
  <c r="L205" i="2"/>
  <c r="M205" i="2"/>
  <c r="N205" i="2"/>
  <c r="J205" i="2"/>
  <c r="K149" i="2"/>
  <c r="L149" i="2"/>
  <c r="M149" i="2"/>
  <c r="N149" i="2"/>
  <c r="J149" i="2"/>
  <c r="K1647" i="2"/>
  <c r="L1647" i="2"/>
  <c r="J1647" i="2"/>
  <c r="M1647" i="2"/>
  <c r="N1647" i="2"/>
  <c r="K1583" i="2"/>
  <c r="L1583" i="2"/>
  <c r="J1583" i="2"/>
  <c r="M1583" i="2"/>
  <c r="N1583" i="2"/>
  <c r="K1519" i="2"/>
  <c r="L1519" i="2"/>
  <c r="J1519" i="2"/>
  <c r="M1519" i="2"/>
  <c r="N1519" i="2"/>
  <c r="K1455" i="2"/>
  <c r="L1455" i="2"/>
  <c r="J1455" i="2"/>
  <c r="M1455" i="2"/>
  <c r="N1455" i="2"/>
  <c r="K1391" i="2"/>
  <c r="L1391" i="2"/>
  <c r="J1391" i="2"/>
  <c r="M1391" i="2"/>
  <c r="N1391" i="2"/>
  <c r="M1312" i="2"/>
  <c r="N1312" i="2"/>
  <c r="K1312" i="2"/>
  <c r="L1312" i="2"/>
  <c r="J1312" i="2"/>
  <c r="J1236" i="2"/>
  <c r="M1236" i="2"/>
  <c r="N1236" i="2"/>
  <c r="K1236" i="2"/>
  <c r="L1236" i="2"/>
  <c r="K1146" i="2"/>
  <c r="L1146" i="2"/>
  <c r="M1146" i="2"/>
  <c r="N1146" i="2"/>
  <c r="J1146" i="2"/>
  <c r="K153" i="2"/>
  <c r="L153" i="2"/>
  <c r="M153" i="2"/>
  <c r="N153" i="2"/>
  <c r="J153" i="2"/>
  <c r="J1649" i="2"/>
  <c r="K1649" i="2"/>
  <c r="L1649" i="2"/>
  <c r="M1649" i="2"/>
  <c r="N1649" i="2"/>
  <c r="J1617" i="2"/>
  <c r="K1617" i="2"/>
  <c r="L1617" i="2"/>
  <c r="M1617" i="2"/>
  <c r="N1617" i="2"/>
  <c r="J1585" i="2"/>
  <c r="M1585" i="2"/>
  <c r="N1585" i="2"/>
  <c r="K1585" i="2"/>
  <c r="L1585" i="2"/>
  <c r="J1553" i="2"/>
  <c r="M1553" i="2"/>
  <c r="N1553" i="2"/>
  <c r="K1553" i="2"/>
  <c r="L1553" i="2"/>
  <c r="J1521" i="2"/>
  <c r="M1521" i="2"/>
  <c r="N1521" i="2"/>
  <c r="K1521" i="2"/>
  <c r="L1521" i="2"/>
  <c r="J1489" i="2"/>
  <c r="K1489" i="2"/>
  <c r="L1489" i="2"/>
  <c r="M1489" i="2"/>
  <c r="N1489" i="2"/>
  <c r="J1457" i="2"/>
  <c r="K1457" i="2"/>
  <c r="L1457" i="2"/>
  <c r="M1457" i="2"/>
  <c r="N1457" i="2"/>
  <c r="J1425" i="2"/>
  <c r="M1425" i="2"/>
  <c r="N1425" i="2"/>
  <c r="K1425" i="2"/>
  <c r="L1425" i="2"/>
  <c r="J1393" i="2"/>
  <c r="M1393" i="2"/>
  <c r="N1393" i="2"/>
  <c r="K1393" i="2"/>
  <c r="L1393" i="2"/>
  <c r="J1361" i="2"/>
  <c r="K1361" i="2"/>
  <c r="L1361" i="2"/>
  <c r="M1361" i="2"/>
  <c r="N1361" i="2"/>
  <c r="K1330" i="2"/>
  <c r="L1330" i="2"/>
  <c r="J1330" i="2"/>
  <c r="M1330" i="2"/>
  <c r="N1330" i="2"/>
  <c r="J1279" i="2"/>
  <c r="M1279" i="2"/>
  <c r="N1279" i="2"/>
  <c r="K1279" i="2"/>
  <c r="L1279" i="2"/>
  <c r="M1240" i="2"/>
  <c r="N1240" i="2"/>
  <c r="J1240" i="2"/>
  <c r="K1240" i="2"/>
  <c r="L1240" i="2"/>
  <c r="K1202" i="2"/>
  <c r="L1202" i="2"/>
  <c r="J1202" i="2"/>
  <c r="M1202" i="2"/>
  <c r="N1202" i="2"/>
  <c r="J1047" i="2"/>
  <c r="M1047" i="2"/>
  <c r="N1047" i="2"/>
  <c r="K1047" i="2"/>
  <c r="L1047" i="2"/>
  <c r="J852" i="2"/>
  <c r="M852" i="2"/>
  <c r="N852" i="2"/>
  <c r="K852" i="2"/>
  <c r="L852" i="2"/>
  <c r="J537" i="2"/>
  <c r="K537" i="2"/>
  <c r="L537" i="2"/>
  <c r="M537" i="2"/>
  <c r="N537" i="2"/>
  <c r="M1675" i="2"/>
  <c r="N1675" i="2"/>
  <c r="K1675" i="2"/>
  <c r="L1675" i="2"/>
  <c r="J1675" i="2"/>
  <c r="M1627" i="2"/>
  <c r="N1627" i="2"/>
  <c r="K1627" i="2"/>
  <c r="L1627" i="2"/>
  <c r="J1627" i="2"/>
  <c r="M1595" i="2"/>
  <c r="N1595" i="2"/>
  <c r="K1595" i="2"/>
  <c r="L1595" i="2"/>
  <c r="J1595" i="2"/>
  <c r="M1563" i="2"/>
  <c r="N1563" i="2"/>
  <c r="K1563" i="2"/>
  <c r="L1563" i="2"/>
  <c r="J1563" i="2"/>
  <c r="M1531" i="2"/>
  <c r="N1531" i="2"/>
  <c r="K1531" i="2"/>
  <c r="L1531" i="2"/>
  <c r="J1531" i="2"/>
  <c r="M1499" i="2"/>
  <c r="N1499" i="2"/>
  <c r="K1499" i="2"/>
  <c r="L1499" i="2"/>
  <c r="J1499" i="2"/>
  <c r="M1467" i="2"/>
  <c r="N1467" i="2"/>
  <c r="K1467" i="2"/>
  <c r="L1467" i="2"/>
  <c r="J1467" i="2"/>
  <c r="M1435" i="2"/>
  <c r="N1435" i="2"/>
  <c r="K1435" i="2"/>
  <c r="L1435" i="2"/>
  <c r="J1435" i="2"/>
  <c r="M1403" i="2"/>
  <c r="N1403" i="2"/>
  <c r="K1403" i="2"/>
  <c r="L1403" i="2"/>
  <c r="J1403" i="2"/>
  <c r="M1371" i="2"/>
  <c r="N1371" i="2"/>
  <c r="K1371" i="2"/>
  <c r="L1371" i="2"/>
  <c r="J1371" i="2"/>
  <c r="J1329" i="2"/>
  <c r="K1329" i="2"/>
  <c r="L1329" i="2"/>
  <c r="M1329" i="2"/>
  <c r="N1329" i="2"/>
  <c r="J1291" i="2"/>
  <c r="K1291" i="2"/>
  <c r="L1291" i="2"/>
  <c r="M1291" i="2"/>
  <c r="N1291" i="2"/>
  <c r="J1252" i="2"/>
  <c r="M1252" i="2"/>
  <c r="N1252" i="2"/>
  <c r="K1252" i="2"/>
  <c r="L1252" i="2"/>
  <c r="J1201" i="2"/>
  <c r="K1201" i="2"/>
  <c r="L1201" i="2"/>
  <c r="M1201" i="2"/>
  <c r="N1201" i="2"/>
  <c r="J1163" i="2"/>
  <c r="K1163" i="2"/>
  <c r="L1163" i="2"/>
  <c r="M1163" i="2"/>
  <c r="N1163" i="2"/>
  <c r="J1124" i="2"/>
  <c r="M1124" i="2"/>
  <c r="N1124" i="2"/>
  <c r="K1124" i="2"/>
  <c r="L1124" i="2"/>
  <c r="J1026" i="2"/>
  <c r="M1026" i="2"/>
  <c r="N1026" i="2"/>
  <c r="K1026" i="2"/>
  <c r="L1026" i="2"/>
  <c r="M758" i="2"/>
  <c r="N758" i="2"/>
  <c r="K758" i="2"/>
  <c r="L758" i="2"/>
  <c r="J758" i="2"/>
  <c r="J1107" i="2"/>
  <c r="K1107" i="2"/>
  <c r="L1107" i="2"/>
  <c r="M1107" i="2"/>
  <c r="N1107" i="2"/>
  <c r="M1059" i="2"/>
  <c r="N1059" i="2"/>
  <c r="K1059" i="2"/>
  <c r="L1059" i="2"/>
  <c r="J1059" i="2"/>
  <c r="J1002" i="2"/>
  <c r="M1002" i="2"/>
  <c r="N1002" i="2"/>
  <c r="K1002" i="2"/>
  <c r="L1002" i="2"/>
  <c r="J916" i="2"/>
  <c r="M916" i="2"/>
  <c r="N916" i="2"/>
  <c r="K916" i="2"/>
  <c r="L916" i="2"/>
  <c r="K604" i="2"/>
  <c r="L604" i="2"/>
  <c r="M604" i="2"/>
  <c r="N604" i="2"/>
  <c r="J604" i="2"/>
  <c r="J1052" i="2"/>
  <c r="K1052" i="2"/>
  <c r="L1052" i="2"/>
  <c r="M1052" i="2"/>
  <c r="N1052" i="2"/>
  <c r="K983" i="2"/>
  <c r="L983" i="2"/>
  <c r="J983" i="2"/>
  <c r="M983" i="2"/>
  <c r="N983" i="2"/>
  <c r="K909" i="2"/>
  <c r="L909" i="2"/>
  <c r="M909" i="2"/>
  <c r="N909" i="2"/>
  <c r="J909" i="2"/>
  <c r="J870" i="2"/>
  <c r="K870" i="2"/>
  <c r="L870" i="2"/>
  <c r="M870" i="2"/>
  <c r="N870" i="2"/>
  <c r="K782" i="2"/>
  <c r="L782" i="2"/>
  <c r="J782" i="2"/>
  <c r="M782" i="2"/>
  <c r="N782" i="2"/>
  <c r="J483" i="2"/>
  <c r="M483" i="2"/>
  <c r="N483" i="2"/>
  <c r="K483" i="2"/>
  <c r="L483" i="2"/>
  <c r="M218" i="2"/>
  <c r="N218" i="2"/>
  <c r="K218" i="2"/>
  <c r="L218" i="2"/>
  <c r="J218" i="2"/>
  <c r="M202" i="2"/>
  <c r="N202" i="2"/>
  <c r="K202" i="2"/>
  <c r="L202" i="2"/>
  <c r="J202" i="2"/>
  <c r="M186" i="2"/>
  <c r="N186" i="2"/>
  <c r="K186" i="2"/>
  <c r="L186" i="2"/>
  <c r="J186" i="2"/>
  <c r="M170" i="2"/>
  <c r="N170" i="2"/>
  <c r="K170" i="2"/>
  <c r="L170" i="2"/>
  <c r="J170" i="2"/>
  <c r="M154" i="2"/>
  <c r="N154" i="2"/>
  <c r="J154" i="2"/>
  <c r="K154" i="2"/>
  <c r="L154" i="2"/>
  <c r="M1326" i="2"/>
  <c r="N1326" i="2"/>
  <c r="K1326" i="2"/>
  <c r="L1326" i="2"/>
  <c r="J1326" i="2"/>
  <c r="M1294" i="2"/>
  <c r="N1294" i="2"/>
  <c r="K1294" i="2"/>
  <c r="L1294" i="2"/>
  <c r="J1294" i="2"/>
  <c r="M1262" i="2"/>
  <c r="N1262" i="2"/>
  <c r="K1262" i="2"/>
  <c r="L1262" i="2"/>
  <c r="J1262" i="2"/>
  <c r="M1230" i="2"/>
  <c r="N1230" i="2"/>
  <c r="K1230" i="2"/>
  <c r="L1230" i="2"/>
  <c r="J1230" i="2"/>
  <c r="M1198" i="2"/>
  <c r="N1198" i="2"/>
  <c r="K1198" i="2"/>
  <c r="L1198" i="2"/>
  <c r="J1198" i="2"/>
  <c r="M1166" i="2"/>
  <c r="N1166" i="2"/>
  <c r="K1166" i="2"/>
  <c r="L1166" i="2"/>
  <c r="J1166" i="2"/>
  <c r="M1134" i="2"/>
  <c r="N1134" i="2"/>
  <c r="K1134" i="2"/>
  <c r="L1134" i="2"/>
  <c r="J1134" i="2"/>
  <c r="K1102" i="2"/>
  <c r="L1102" i="2"/>
  <c r="M1102" i="2"/>
  <c r="N1102" i="2"/>
  <c r="J1102" i="2"/>
  <c r="J1076" i="2"/>
  <c r="K1076" i="2"/>
  <c r="L1076" i="2"/>
  <c r="M1076" i="2"/>
  <c r="N1076" i="2"/>
  <c r="J1038" i="2"/>
  <c r="K1038" i="2"/>
  <c r="L1038" i="2"/>
  <c r="M1038" i="2"/>
  <c r="N1038" i="2"/>
  <c r="J1000" i="2"/>
  <c r="K1000" i="2"/>
  <c r="L1000" i="2"/>
  <c r="M1000" i="2"/>
  <c r="N1000" i="2"/>
  <c r="J948" i="2"/>
  <c r="M948" i="2"/>
  <c r="N948" i="2"/>
  <c r="K948" i="2"/>
  <c r="L948" i="2"/>
  <c r="K877" i="2"/>
  <c r="L877" i="2"/>
  <c r="M877" i="2"/>
  <c r="N877" i="2"/>
  <c r="J877" i="2"/>
  <c r="K770" i="2"/>
  <c r="L770" i="2"/>
  <c r="J770" i="2"/>
  <c r="M770" i="2"/>
  <c r="N770" i="2"/>
  <c r="M1073" i="2"/>
  <c r="N1073" i="2"/>
  <c r="J1073" i="2"/>
  <c r="K1073" i="2"/>
  <c r="L1073" i="2"/>
  <c r="M1041" i="2"/>
  <c r="N1041" i="2"/>
  <c r="J1041" i="2"/>
  <c r="K1041" i="2"/>
  <c r="L1041" i="2"/>
  <c r="M1009" i="2"/>
  <c r="N1009" i="2"/>
  <c r="K1009" i="2"/>
  <c r="L1009" i="2"/>
  <c r="J1009" i="2"/>
  <c r="J969" i="2"/>
  <c r="M969" i="2"/>
  <c r="N969" i="2"/>
  <c r="K969" i="2"/>
  <c r="L969" i="2"/>
  <c r="J910" i="2"/>
  <c r="K910" i="2"/>
  <c r="L910" i="2"/>
  <c r="M910" i="2"/>
  <c r="N910" i="2"/>
  <c r="J749" i="2"/>
  <c r="M749" i="2"/>
  <c r="N749" i="2"/>
  <c r="K749" i="2"/>
  <c r="L749" i="2"/>
  <c r="J627" i="2"/>
  <c r="K627" i="2"/>
  <c r="L627" i="2"/>
  <c r="M627" i="2"/>
  <c r="N627" i="2"/>
  <c r="M979" i="2"/>
  <c r="N979" i="2"/>
  <c r="K979" i="2"/>
  <c r="L979" i="2"/>
  <c r="J979" i="2"/>
  <c r="M947" i="2"/>
  <c r="N947" i="2"/>
  <c r="K947" i="2"/>
  <c r="L947" i="2"/>
  <c r="J947" i="2"/>
  <c r="M915" i="2"/>
  <c r="N915" i="2"/>
  <c r="K915" i="2"/>
  <c r="L915" i="2"/>
  <c r="J915" i="2"/>
  <c r="M883" i="2"/>
  <c r="N883" i="2"/>
  <c r="K883" i="2"/>
  <c r="L883" i="2"/>
  <c r="J883" i="2"/>
  <c r="M851" i="2"/>
  <c r="N851" i="2"/>
  <c r="K851" i="2"/>
  <c r="L851" i="2"/>
  <c r="J851" i="2"/>
  <c r="J709" i="2"/>
  <c r="M709" i="2"/>
  <c r="N709" i="2"/>
  <c r="K709" i="2"/>
  <c r="L709" i="2"/>
  <c r="J639" i="2"/>
  <c r="K639" i="2"/>
  <c r="L639" i="2"/>
  <c r="M639" i="2"/>
  <c r="N639" i="2"/>
  <c r="J438" i="2"/>
  <c r="K438" i="2"/>
  <c r="L438" i="2"/>
  <c r="M438" i="2"/>
  <c r="N438" i="2"/>
  <c r="J920" i="2"/>
  <c r="K920" i="2"/>
  <c r="L920" i="2"/>
  <c r="M920" i="2"/>
  <c r="N920" i="2"/>
  <c r="J888" i="2"/>
  <c r="K888" i="2"/>
  <c r="L888" i="2"/>
  <c r="M888" i="2"/>
  <c r="N888" i="2"/>
  <c r="J856" i="2"/>
  <c r="K856" i="2"/>
  <c r="L856" i="2"/>
  <c r="M856" i="2"/>
  <c r="N856" i="2"/>
  <c r="K824" i="2"/>
  <c r="L824" i="2"/>
  <c r="J824" i="2"/>
  <c r="M824" i="2"/>
  <c r="N824" i="2"/>
  <c r="K792" i="2"/>
  <c r="L792" i="2"/>
  <c r="J792" i="2"/>
  <c r="M792" i="2"/>
  <c r="N792" i="2"/>
  <c r="K760" i="2"/>
  <c r="L760" i="2"/>
  <c r="J760" i="2"/>
  <c r="M760" i="2"/>
  <c r="N760" i="2"/>
  <c r="K696" i="2"/>
  <c r="L696" i="2"/>
  <c r="J696" i="2"/>
  <c r="M696" i="2"/>
  <c r="N696" i="2"/>
  <c r="K476" i="2"/>
  <c r="L476" i="2"/>
  <c r="M476" i="2"/>
  <c r="N476" i="2"/>
  <c r="J476" i="2"/>
  <c r="J737" i="2"/>
  <c r="K737" i="2"/>
  <c r="L737" i="2"/>
  <c r="M737" i="2"/>
  <c r="N737" i="2"/>
  <c r="J705" i="2"/>
  <c r="K705" i="2"/>
  <c r="L705" i="2"/>
  <c r="M705" i="2"/>
  <c r="N705" i="2"/>
  <c r="J673" i="2"/>
  <c r="K673" i="2"/>
  <c r="L673" i="2"/>
  <c r="M673" i="2"/>
  <c r="N673" i="2"/>
  <c r="J641" i="2"/>
  <c r="K641" i="2"/>
  <c r="L641" i="2"/>
  <c r="M641" i="2"/>
  <c r="N641" i="2"/>
  <c r="J609" i="2"/>
  <c r="K609" i="2"/>
  <c r="L609" i="2"/>
  <c r="M609" i="2"/>
  <c r="N609" i="2"/>
  <c r="J515" i="2"/>
  <c r="M515" i="2"/>
  <c r="N515" i="2"/>
  <c r="K515" i="2"/>
  <c r="L515" i="2"/>
  <c r="M841" i="2"/>
  <c r="N841" i="2"/>
  <c r="K841" i="2"/>
  <c r="L841" i="2"/>
  <c r="J841" i="2"/>
  <c r="M825" i="2"/>
  <c r="N825" i="2"/>
  <c r="K825" i="2"/>
  <c r="L825" i="2"/>
  <c r="J825" i="2"/>
  <c r="M809" i="2"/>
  <c r="N809" i="2"/>
  <c r="K809" i="2"/>
  <c r="L809" i="2"/>
  <c r="J809" i="2"/>
  <c r="M793" i="2"/>
  <c r="N793" i="2"/>
  <c r="K793" i="2"/>
  <c r="L793" i="2"/>
  <c r="J793" i="2"/>
  <c r="M777" i="2"/>
  <c r="N777" i="2"/>
  <c r="K777" i="2"/>
  <c r="L777" i="2"/>
  <c r="J777" i="2"/>
  <c r="M761" i="2"/>
  <c r="N761" i="2"/>
  <c r="K761" i="2"/>
  <c r="L761" i="2"/>
  <c r="J761" i="2"/>
  <c r="J731" i="2"/>
  <c r="M731" i="2"/>
  <c r="N731" i="2"/>
  <c r="K731" i="2"/>
  <c r="L731" i="2"/>
  <c r="J699" i="2"/>
  <c r="M699" i="2"/>
  <c r="N699" i="2"/>
  <c r="K699" i="2"/>
  <c r="L699" i="2"/>
  <c r="J667" i="2"/>
  <c r="M667" i="2"/>
  <c r="N667" i="2"/>
  <c r="K667" i="2"/>
  <c r="L667" i="2"/>
  <c r="K421" i="2"/>
  <c r="L421" i="2"/>
  <c r="J421" i="2"/>
  <c r="M421" i="2"/>
  <c r="N421" i="2"/>
  <c r="M652" i="2"/>
  <c r="N652" i="2"/>
  <c r="J652" i="2"/>
  <c r="K652" i="2"/>
  <c r="L652" i="2"/>
  <c r="M636" i="2"/>
  <c r="N636" i="2"/>
  <c r="J636" i="2"/>
  <c r="K636" i="2"/>
  <c r="L636" i="2"/>
  <c r="M620" i="2"/>
  <c r="N620" i="2"/>
  <c r="J620" i="2"/>
  <c r="K620" i="2"/>
  <c r="L620" i="2"/>
  <c r="K594" i="2"/>
  <c r="L594" i="2"/>
  <c r="M594" i="2"/>
  <c r="N594" i="2"/>
  <c r="J594" i="2"/>
  <c r="J551" i="2"/>
  <c r="M551" i="2"/>
  <c r="N551" i="2"/>
  <c r="K551" i="2"/>
  <c r="L551" i="2"/>
  <c r="J454" i="2"/>
  <c r="K454" i="2"/>
  <c r="L454" i="2"/>
  <c r="M454" i="2"/>
  <c r="N454" i="2"/>
  <c r="J561" i="2"/>
  <c r="K561" i="2"/>
  <c r="L561" i="2"/>
  <c r="M561" i="2"/>
  <c r="N561" i="2"/>
  <c r="K494" i="2"/>
  <c r="L494" i="2"/>
  <c r="M494" i="2"/>
  <c r="N494" i="2"/>
  <c r="J494" i="2"/>
  <c r="K428" i="2"/>
  <c r="L428" i="2"/>
  <c r="M428" i="2"/>
  <c r="N428" i="2"/>
  <c r="J428" i="2"/>
  <c r="M601" i="2"/>
  <c r="N601" i="2"/>
  <c r="J601" i="2"/>
  <c r="K601" i="2"/>
  <c r="L601" i="2"/>
  <c r="M585" i="2"/>
  <c r="N585" i="2"/>
  <c r="J585" i="2"/>
  <c r="K585" i="2"/>
  <c r="L585" i="2"/>
  <c r="J577" i="2"/>
  <c r="M577" i="2"/>
  <c r="N577" i="2"/>
  <c r="K577" i="2"/>
  <c r="L577" i="2"/>
  <c r="J569" i="2"/>
  <c r="M569" i="2"/>
  <c r="N569" i="2"/>
  <c r="K569" i="2"/>
  <c r="L569" i="2"/>
  <c r="J539" i="2"/>
  <c r="K539" i="2"/>
  <c r="L539" i="2"/>
  <c r="M539" i="2"/>
  <c r="N539" i="2"/>
  <c r="J523" i="2"/>
  <c r="K523" i="2"/>
  <c r="L523" i="2"/>
  <c r="M523" i="2"/>
  <c r="N523" i="2"/>
  <c r="J499" i="2"/>
  <c r="M499" i="2"/>
  <c r="N499" i="2"/>
  <c r="K499" i="2"/>
  <c r="L499" i="2"/>
  <c r="J478" i="2"/>
  <c r="K478" i="2"/>
  <c r="L478" i="2"/>
  <c r="M478" i="2"/>
  <c r="N478" i="2"/>
  <c r="J446" i="2"/>
  <c r="K446" i="2"/>
  <c r="L446" i="2"/>
  <c r="M446" i="2"/>
  <c r="N446" i="2"/>
  <c r="J364" i="2"/>
  <c r="M364" i="2"/>
  <c r="N364" i="2"/>
  <c r="K364" i="2"/>
  <c r="L364" i="2"/>
  <c r="M566" i="2"/>
  <c r="N566" i="2"/>
  <c r="K566" i="2"/>
  <c r="L566" i="2"/>
  <c r="J566" i="2"/>
  <c r="M550" i="2"/>
  <c r="N550" i="2"/>
  <c r="K550" i="2"/>
  <c r="L550" i="2"/>
  <c r="J550" i="2"/>
  <c r="M534" i="2"/>
  <c r="N534" i="2"/>
  <c r="K534" i="2"/>
  <c r="L534" i="2"/>
  <c r="J534" i="2"/>
  <c r="J517" i="2"/>
  <c r="M517" i="2"/>
  <c r="N517" i="2"/>
  <c r="K517" i="2"/>
  <c r="L517" i="2"/>
  <c r="J504" i="2"/>
  <c r="K504" i="2"/>
  <c r="L504" i="2"/>
  <c r="M504" i="2"/>
  <c r="N504" i="2"/>
  <c r="K468" i="2"/>
  <c r="L468" i="2"/>
  <c r="M468" i="2"/>
  <c r="N468" i="2"/>
  <c r="J468" i="2"/>
  <c r="K436" i="2"/>
  <c r="L436" i="2"/>
  <c r="M436" i="2"/>
  <c r="N436" i="2"/>
  <c r="J436" i="2"/>
  <c r="K409" i="2"/>
  <c r="L409" i="2"/>
  <c r="J409" i="2"/>
  <c r="M409" i="2"/>
  <c r="N409" i="2"/>
  <c r="K383" i="2"/>
  <c r="L383" i="2"/>
  <c r="J383" i="2"/>
  <c r="M383" i="2"/>
  <c r="N383" i="2"/>
  <c r="M514" i="2"/>
  <c r="N514" i="2"/>
  <c r="K514" i="2"/>
  <c r="L514" i="2"/>
  <c r="J514" i="2"/>
  <c r="J498" i="2"/>
  <c r="M498" i="2"/>
  <c r="N498" i="2"/>
  <c r="K498" i="2"/>
  <c r="L498" i="2"/>
  <c r="M482" i="2"/>
  <c r="N482" i="2"/>
  <c r="J482" i="2"/>
  <c r="K482" i="2"/>
  <c r="L482" i="2"/>
  <c r="M466" i="2"/>
  <c r="N466" i="2"/>
  <c r="J466" i="2"/>
  <c r="K466" i="2"/>
  <c r="L466" i="2"/>
  <c r="M450" i="2"/>
  <c r="N450" i="2"/>
  <c r="J450" i="2"/>
  <c r="K450" i="2"/>
  <c r="L450" i="2"/>
  <c r="M434" i="2"/>
  <c r="N434" i="2"/>
  <c r="J434" i="2"/>
  <c r="K434" i="2"/>
  <c r="L434" i="2"/>
  <c r="M381" i="2"/>
  <c r="N381" i="2"/>
  <c r="K381" i="2"/>
  <c r="L381" i="2"/>
  <c r="J381" i="2"/>
  <c r="J332" i="2"/>
  <c r="K332" i="2"/>
  <c r="L332" i="2"/>
  <c r="M332" i="2"/>
  <c r="N332" i="2"/>
  <c r="J487" i="2"/>
  <c r="K487" i="2"/>
  <c r="L487" i="2"/>
  <c r="M487" i="2"/>
  <c r="N487" i="2"/>
  <c r="J471" i="2"/>
  <c r="K471" i="2"/>
  <c r="L471" i="2"/>
  <c r="M471" i="2"/>
  <c r="N471" i="2"/>
  <c r="J455" i="2"/>
  <c r="K455" i="2"/>
  <c r="L455" i="2"/>
  <c r="M455" i="2"/>
  <c r="N455" i="2"/>
  <c r="J439" i="2"/>
  <c r="K439" i="2"/>
  <c r="L439" i="2"/>
  <c r="M439" i="2"/>
  <c r="N439" i="2"/>
  <c r="K419" i="2"/>
  <c r="L419" i="2"/>
  <c r="J419" i="2"/>
  <c r="M419" i="2"/>
  <c r="N419" i="2"/>
  <c r="K403" i="2"/>
  <c r="L403" i="2"/>
  <c r="J403" i="2"/>
  <c r="M403" i="2"/>
  <c r="N403" i="2"/>
  <c r="J382" i="2"/>
  <c r="K382" i="2"/>
  <c r="L382" i="2"/>
  <c r="M382" i="2"/>
  <c r="N382" i="2"/>
  <c r="K331" i="2"/>
  <c r="L331" i="2"/>
  <c r="M331" i="2"/>
  <c r="N331" i="2"/>
  <c r="J331" i="2"/>
  <c r="J384" i="2"/>
  <c r="K384" i="2"/>
  <c r="L384" i="2"/>
  <c r="M384" i="2"/>
  <c r="N384" i="2"/>
  <c r="J368" i="2"/>
  <c r="K368" i="2"/>
  <c r="L368" i="2"/>
  <c r="M368" i="2"/>
  <c r="N368" i="2"/>
  <c r="J333" i="2"/>
  <c r="K333" i="2"/>
  <c r="L333" i="2"/>
  <c r="M333" i="2"/>
  <c r="N333" i="2"/>
  <c r="K247" i="2"/>
  <c r="L247" i="2"/>
  <c r="J247" i="2"/>
  <c r="M247" i="2"/>
  <c r="N247" i="2"/>
  <c r="M418" i="2"/>
  <c r="N418" i="2"/>
  <c r="J418" i="2"/>
  <c r="K418" i="2"/>
  <c r="L418" i="2"/>
  <c r="M410" i="2"/>
  <c r="N410" i="2"/>
  <c r="J410" i="2"/>
  <c r="K410" i="2"/>
  <c r="L410" i="2"/>
  <c r="M402" i="2"/>
  <c r="N402" i="2"/>
  <c r="J402" i="2"/>
  <c r="K402" i="2"/>
  <c r="L402" i="2"/>
  <c r="M394" i="2"/>
  <c r="N394" i="2"/>
  <c r="J394" i="2"/>
  <c r="K394" i="2"/>
  <c r="L394" i="2"/>
  <c r="M379" i="2"/>
  <c r="N379" i="2"/>
  <c r="J379" i="2"/>
  <c r="K379" i="2"/>
  <c r="L379" i="2"/>
  <c r="M363" i="2"/>
  <c r="N363" i="2"/>
  <c r="J363" i="2"/>
  <c r="K363" i="2"/>
  <c r="L363" i="2"/>
  <c r="K339" i="2"/>
  <c r="L339" i="2"/>
  <c r="M339" i="2"/>
  <c r="N339" i="2"/>
  <c r="J339" i="2"/>
  <c r="M361" i="2"/>
  <c r="N361" i="2"/>
  <c r="K361" i="2"/>
  <c r="L361" i="2"/>
  <c r="J361" i="2"/>
  <c r="M345" i="2"/>
  <c r="N345" i="2"/>
  <c r="K345" i="2"/>
  <c r="L345" i="2"/>
  <c r="J345" i="2"/>
  <c r="M329" i="2"/>
  <c r="N329" i="2"/>
  <c r="K329" i="2"/>
  <c r="L329" i="2"/>
  <c r="J329" i="2"/>
  <c r="M313" i="2"/>
  <c r="N313" i="2"/>
  <c r="K313" i="2"/>
  <c r="L313" i="2"/>
  <c r="J313" i="2"/>
  <c r="J289" i="2"/>
  <c r="M289" i="2"/>
  <c r="N289" i="2"/>
  <c r="K289" i="2"/>
  <c r="L289" i="2"/>
  <c r="J359" i="2"/>
  <c r="M359" i="2"/>
  <c r="N359" i="2"/>
  <c r="K359" i="2"/>
  <c r="L359" i="2"/>
  <c r="J343" i="2"/>
  <c r="M343" i="2"/>
  <c r="N343" i="2"/>
  <c r="K343" i="2"/>
  <c r="L343" i="2"/>
  <c r="J327" i="2"/>
  <c r="M327" i="2"/>
  <c r="N327" i="2"/>
  <c r="K327" i="2"/>
  <c r="L327" i="2"/>
  <c r="J311" i="2"/>
  <c r="M311" i="2"/>
  <c r="N311" i="2"/>
  <c r="K311" i="2"/>
  <c r="L311" i="2"/>
  <c r="J299" i="2"/>
  <c r="K299" i="2"/>
  <c r="L299" i="2"/>
  <c r="M299" i="2"/>
  <c r="N299" i="2"/>
  <c r="J252" i="2"/>
  <c r="K252" i="2"/>
  <c r="L252" i="2"/>
  <c r="M252" i="2"/>
  <c r="N252" i="2"/>
  <c r="J281" i="2"/>
  <c r="M281" i="2"/>
  <c r="N281" i="2"/>
  <c r="K281" i="2"/>
  <c r="L281" i="2"/>
  <c r="K243" i="2"/>
  <c r="L243" i="2"/>
  <c r="J243" i="2"/>
  <c r="M243" i="2"/>
  <c r="N243" i="2"/>
  <c r="J283" i="2"/>
  <c r="K283" i="2"/>
  <c r="L283" i="2"/>
  <c r="M283" i="2"/>
  <c r="N283" i="2"/>
  <c r="J251" i="2"/>
  <c r="K251" i="2"/>
  <c r="L251" i="2"/>
  <c r="M251" i="2"/>
  <c r="N251" i="2"/>
  <c r="M292" i="2"/>
  <c r="N292" i="2"/>
  <c r="J292" i="2"/>
  <c r="K292" i="2"/>
  <c r="L292" i="2"/>
  <c r="J279" i="2"/>
  <c r="M279" i="2"/>
  <c r="N279" i="2"/>
  <c r="K279" i="2"/>
  <c r="L279" i="2"/>
  <c r="J263" i="2"/>
  <c r="M263" i="2"/>
  <c r="N263" i="2"/>
  <c r="K263" i="2"/>
  <c r="L263" i="2"/>
  <c r="J285" i="2"/>
  <c r="K285" i="2"/>
  <c r="L285" i="2"/>
  <c r="M285" i="2"/>
  <c r="N285" i="2"/>
  <c r="J269" i="2"/>
  <c r="K269" i="2"/>
  <c r="L269" i="2"/>
  <c r="M269" i="2"/>
  <c r="N269" i="2"/>
  <c r="J253" i="2"/>
  <c r="K253" i="2"/>
  <c r="L253" i="2"/>
  <c r="M253" i="2"/>
  <c r="N253" i="2"/>
  <c r="K237" i="2"/>
  <c r="L237" i="2"/>
  <c r="J237" i="2"/>
  <c r="M237" i="2"/>
  <c r="N237" i="2"/>
  <c r="M244" i="2"/>
  <c r="N244" i="2"/>
  <c r="J244" i="2"/>
  <c r="K244" i="2"/>
  <c r="L244" i="2"/>
  <c r="M236" i="2"/>
  <c r="N236" i="2"/>
  <c r="J236" i="2"/>
  <c r="K236" i="2"/>
  <c r="L236" i="2"/>
  <c r="K209" i="2"/>
  <c r="L209" i="2"/>
  <c r="M209" i="2"/>
  <c r="N209" i="2"/>
  <c r="J209" i="2"/>
  <c r="J1630" i="2"/>
  <c r="K1630" i="2"/>
  <c r="L1630" i="2"/>
  <c r="M1630" i="2"/>
  <c r="N1630" i="2"/>
  <c r="K1575" i="2"/>
  <c r="L1575" i="2"/>
  <c r="J1575" i="2"/>
  <c r="M1575" i="2"/>
  <c r="N1575" i="2"/>
  <c r="J1518" i="2"/>
  <c r="K1518" i="2"/>
  <c r="L1518" i="2"/>
  <c r="M1518" i="2"/>
  <c r="N1518" i="2"/>
  <c r="K1463" i="2"/>
  <c r="L1463" i="2"/>
  <c r="J1463" i="2"/>
  <c r="M1463" i="2"/>
  <c r="N1463" i="2"/>
  <c r="J1422" i="2"/>
  <c r="K1422" i="2"/>
  <c r="L1422" i="2"/>
  <c r="M1422" i="2"/>
  <c r="N1422" i="2"/>
  <c r="J1358" i="2"/>
  <c r="K1358" i="2"/>
  <c r="L1358" i="2"/>
  <c r="M1358" i="2"/>
  <c r="N1358" i="2"/>
  <c r="M1280" i="2"/>
  <c r="N1280" i="2"/>
  <c r="K1280" i="2"/>
  <c r="L1280" i="2"/>
  <c r="J1280" i="2"/>
  <c r="J1204" i="2"/>
  <c r="M1204" i="2"/>
  <c r="N1204" i="2"/>
  <c r="K1204" i="2"/>
  <c r="L1204" i="2"/>
  <c r="J1105" i="2"/>
  <c r="M1105" i="2"/>
  <c r="N1105" i="2"/>
  <c r="K1105" i="2"/>
  <c r="L1105" i="2"/>
  <c r="K766" i="2"/>
  <c r="L766" i="2"/>
  <c r="J766" i="2"/>
  <c r="M766" i="2"/>
  <c r="N766" i="2"/>
  <c r="M128" i="2"/>
  <c r="N128" i="2"/>
  <c r="J128" i="2"/>
  <c r="K128" i="2"/>
  <c r="L128" i="2"/>
  <c r="K231" i="2"/>
  <c r="L231" i="2"/>
  <c r="M231" i="2"/>
  <c r="N231" i="2"/>
  <c r="J231" i="2"/>
  <c r="K191" i="2"/>
  <c r="L191" i="2"/>
  <c r="M191" i="2"/>
  <c r="N191" i="2"/>
  <c r="J191" i="2"/>
  <c r="J1644" i="2"/>
  <c r="M1644" i="2"/>
  <c r="N1644" i="2"/>
  <c r="K1644" i="2"/>
  <c r="L1644" i="2"/>
  <c r="J1580" i="2"/>
  <c r="M1580" i="2"/>
  <c r="N1580" i="2"/>
  <c r="K1580" i="2"/>
  <c r="L1580" i="2"/>
  <c r="M1509" i="2"/>
  <c r="N1509" i="2"/>
  <c r="K1509" i="2"/>
  <c r="L1509" i="2"/>
  <c r="J1509" i="2"/>
  <c r="M1429" i="2"/>
  <c r="N1429" i="2"/>
  <c r="K1429" i="2"/>
  <c r="L1429" i="2"/>
  <c r="J1429" i="2"/>
  <c r="M1381" i="2"/>
  <c r="N1381" i="2"/>
  <c r="K1381" i="2"/>
  <c r="L1381" i="2"/>
  <c r="J1381" i="2"/>
  <c r="J1315" i="2"/>
  <c r="K1315" i="2"/>
  <c r="L1315" i="2"/>
  <c r="M1315" i="2"/>
  <c r="N1315" i="2"/>
  <c r="J1244" i="2"/>
  <c r="M1244" i="2"/>
  <c r="N1244" i="2"/>
  <c r="K1244" i="2"/>
  <c r="L1244" i="2"/>
  <c r="K1154" i="2"/>
  <c r="L1154" i="2"/>
  <c r="M1154" i="2"/>
  <c r="N1154" i="2"/>
  <c r="J1154" i="2"/>
  <c r="J1039" i="2"/>
  <c r="K1039" i="2"/>
  <c r="L1039" i="2"/>
  <c r="M1039" i="2"/>
  <c r="N1039" i="2"/>
  <c r="M35" i="2"/>
  <c r="N35" i="2"/>
  <c r="J35" i="2"/>
  <c r="K35" i="2"/>
  <c r="L35" i="2"/>
  <c r="J23" i="2"/>
  <c r="K23" i="2"/>
  <c r="L23" i="2"/>
  <c r="M23" i="2"/>
  <c r="N23" i="2"/>
  <c r="M92" i="2"/>
  <c r="N92" i="2"/>
  <c r="J92" i="2"/>
  <c r="K92" i="2"/>
  <c r="L92" i="2"/>
  <c r="J139" i="2"/>
  <c r="K139" i="2"/>
  <c r="L139" i="2"/>
  <c r="M139" i="2"/>
  <c r="N139" i="2"/>
  <c r="J131" i="2"/>
  <c r="K131" i="2"/>
  <c r="L131" i="2"/>
  <c r="M131" i="2"/>
  <c r="N131" i="2"/>
  <c r="J123" i="2"/>
  <c r="K123" i="2"/>
  <c r="L123" i="2"/>
  <c r="M123" i="2"/>
  <c r="N123" i="2"/>
  <c r="J115" i="2"/>
  <c r="K115" i="2"/>
  <c r="L115" i="2"/>
  <c r="M115" i="2"/>
  <c r="N115" i="2"/>
  <c r="K219" i="2"/>
  <c r="L219" i="2"/>
  <c r="J219" i="2"/>
  <c r="M219" i="2"/>
  <c r="N219" i="2"/>
  <c r="K187" i="2"/>
  <c r="L187" i="2"/>
  <c r="J187" i="2"/>
  <c r="M187" i="2"/>
  <c r="N187" i="2"/>
  <c r="K151" i="2"/>
  <c r="L151" i="2"/>
  <c r="J151" i="2"/>
  <c r="M151" i="2"/>
  <c r="N151" i="2"/>
  <c r="M1645" i="2"/>
  <c r="N1645" i="2"/>
  <c r="K1645" i="2"/>
  <c r="L1645" i="2"/>
  <c r="J1645" i="2"/>
  <c r="M1613" i="2"/>
  <c r="N1613" i="2"/>
  <c r="K1613" i="2"/>
  <c r="L1613" i="2"/>
  <c r="J1613" i="2"/>
  <c r="M1581" i="2"/>
  <c r="N1581" i="2"/>
  <c r="K1581" i="2"/>
  <c r="L1581" i="2"/>
  <c r="J1581" i="2"/>
  <c r="M1549" i="2"/>
  <c r="N1549" i="2"/>
  <c r="K1549" i="2"/>
  <c r="L1549" i="2"/>
  <c r="J1549" i="2"/>
  <c r="M1517" i="2"/>
  <c r="N1517" i="2"/>
  <c r="K1517" i="2"/>
  <c r="L1517" i="2"/>
  <c r="J1517" i="2"/>
  <c r="M1485" i="2"/>
  <c r="N1485" i="2"/>
  <c r="K1485" i="2"/>
  <c r="L1485" i="2"/>
  <c r="J1485" i="2"/>
  <c r="M1453" i="2"/>
  <c r="N1453" i="2"/>
  <c r="K1453" i="2"/>
  <c r="L1453" i="2"/>
  <c r="J1453" i="2"/>
  <c r="M1421" i="2"/>
  <c r="N1421" i="2"/>
  <c r="K1421" i="2"/>
  <c r="L1421" i="2"/>
  <c r="J1421" i="2"/>
  <c r="M1389" i="2"/>
  <c r="N1389" i="2"/>
  <c r="K1389" i="2"/>
  <c r="L1389" i="2"/>
  <c r="J1389" i="2"/>
  <c r="M1357" i="2"/>
  <c r="N1357" i="2"/>
  <c r="K1357" i="2"/>
  <c r="L1357" i="2"/>
  <c r="J1357" i="2"/>
  <c r="K1314" i="2"/>
  <c r="L1314" i="2"/>
  <c r="M1314" i="2"/>
  <c r="N1314" i="2"/>
  <c r="J1314" i="2"/>
  <c r="J1276" i="2"/>
  <c r="M1276" i="2"/>
  <c r="N1276" i="2"/>
  <c r="K1276" i="2"/>
  <c r="L1276" i="2"/>
  <c r="M1224" i="2"/>
  <c r="N1224" i="2"/>
  <c r="K1224" i="2"/>
  <c r="L1224" i="2"/>
  <c r="J1224" i="2"/>
  <c r="K1186" i="2"/>
  <c r="L1186" i="2"/>
  <c r="M1186" i="2"/>
  <c r="N1186" i="2"/>
  <c r="J1186" i="2"/>
  <c r="J1148" i="2"/>
  <c r="M1148" i="2"/>
  <c r="N1148" i="2"/>
  <c r="K1148" i="2"/>
  <c r="L1148" i="2"/>
  <c r="J1084" i="2"/>
  <c r="K1084" i="2"/>
  <c r="L1084" i="2"/>
  <c r="M1084" i="2"/>
  <c r="N1084" i="2"/>
  <c r="J972" i="2"/>
  <c r="M972" i="2"/>
  <c r="N972" i="2"/>
  <c r="K972" i="2"/>
  <c r="L972" i="2"/>
  <c r="M36" i="2"/>
  <c r="N36" i="2"/>
  <c r="J36" i="2"/>
  <c r="K36" i="2"/>
  <c r="L36" i="2"/>
  <c r="M28" i="2"/>
  <c r="N28" i="2"/>
  <c r="J28" i="2"/>
  <c r="K28" i="2"/>
  <c r="L28" i="2"/>
  <c r="M41" i="2"/>
  <c r="N41" i="2"/>
  <c r="J41" i="2"/>
  <c r="K41" i="2"/>
  <c r="L41" i="2"/>
  <c r="M107" i="2"/>
  <c r="N107" i="2"/>
  <c r="J107" i="2"/>
  <c r="K107" i="2"/>
  <c r="L107" i="2"/>
  <c r="M99" i="2"/>
  <c r="N99" i="2"/>
  <c r="J99" i="2"/>
  <c r="K99" i="2"/>
  <c r="L99" i="2"/>
  <c r="K91" i="2"/>
  <c r="L91" i="2"/>
  <c r="M91" i="2"/>
  <c r="N91" i="2"/>
  <c r="J91" i="2"/>
  <c r="K83" i="2"/>
  <c r="L83" i="2"/>
  <c r="M83" i="2"/>
  <c r="N83" i="2"/>
  <c r="J83" i="2"/>
  <c r="K75" i="2"/>
  <c r="L75" i="2"/>
  <c r="M75" i="2"/>
  <c r="N75" i="2"/>
  <c r="J75" i="2"/>
  <c r="K67" i="2"/>
  <c r="L67" i="2"/>
  <c r="M67" i="2"/>
  <c r="N67" i="2"/>
  <c r="J67" i="2"/>
  <c r="K59" i="2"/>
  <c r="L59" i="2"/>
  <c r="M59" i="2"/>
  <c r="N59" i="2"/>
  <c r="J59" i="2"/>
  <c r="K51" i="2"/>
  <c r="L51" i="2"/>
  <c r="M51" i="2"/>
  <c r="N51" i="2"/>
  <c r="J51" i="2"/>
  <c r="K233" i="2"/>
  <c r="L233" i="2"/>
  <c r="M233" i="2"/>
  <c r="N233" i="2"/>
  <c r="J233" i="2"/>
  <c r="K169" i="2"/>
  <c r="L169" i="2"/>
  <c r="J169" i="2"/>
  <c r="M169" i="2"/>
  <c r="N169" i="2"/>
  <c r="J1646" i="2"/>
  <c r="K1646" i="2"/>
  <c r="L1646" i="2"/>
  <c r="M1646" i="2"/>
  <c r="N1646" i="2"/>
  <c r="K1591" i="2"/>
  <c r="L1591" i="2"/>
  <c r="J1591" i="2"/>
  <c r="M1591" i="2"/>
  <c r="N1591" i="2"/>
  <c r="K1511" i="2"/>
  <c r="L1511" i="2"/>
  <c r="J1511" i="2"/>
  <c r="M1511" i="2"/>
  <c r="N1511" i="2"/>
  <c r="K1415" i="2"/>
  <c r="L1415" i="2"/>
  <c r="J1415" i="2"/>
  <c r="M1415" i="2"/>
  <c r="N1415" i="2"/>
  <c r="K1351" i="2"/>
  <c r="L1351" i="2"/>
  <c r="J1351" i="2"/>
  <c r="M1351" i="2"/>
  <c r="N1351" i="2"/>
  <c r="J1275" i="2"/>
  <c r="K1275" i="2"/>
  <c r="L1275" i="2"/>
  <c r="M1275" i="2"/>
  <c r="N1275" i="2"/>
  <c r="J1185" i="2"/>
  <c r="M1185" i="2"/>
  <c r="N1185" i="2"/>
  <c r="K1185" i="2"/>
  <c r="L1185" i="2"/>
  <c r="J1092" i="2"/>
  <c r="M1092" i="2"/>
  <c r="N1092" i="2"/>
  <c r="K1092" i="2"/>
  <c r="L1092" i="2"/>
  <c r="K794" i="2"/>
  <c r="L794" i="2"/>
  <c r="J794" i="2"/>
  <c r="M794" i="2"/>
  <c r="N794" i="2"/>
  <c r="J134" i="2"/>
  <c r="K134" i="2"/>
  <c r="L134" i="2"/>
  <c r="M134" i="2"/>
  <c r="N134" i="2"/>
  <c r="J118" i="2"/>
  <c r="K118" i="2"/>
  <c r="L118" i="2"/>
  <c r="M118" i="2"/>
  <c r="N118" i="2"/>
  <c r="K215" i="2"/>
  <c r="L215" i="2"/>
  <c r="M215" i="2"/>
  <c r="N215" i="2"/>
  <c r="J215" i="2"/>
  <c r="M1605" i="2"/>
  <c r="N1605" i="2"/>
  <c r="K1605" i="2"/>
  <c r="L1605" i="2"/>
  <c r="J1605" i="2"/>
  <c r="M1541" i="2"/>
  <c r="N1541" i="2"/>
  <c r="K1541" i="2"/>
  <c r="L1541" i="2"/>
  <c r="J1541" i="2"/>
  <c r="M1493" i="2"/>
  <c r="N1493" i="2"/>
  <c r="K1493" i="2"/>
  <c r="L1493" i="2"/>
  <c r="J1493" i="2"/>
  <c r="M1445" i="2"/>
  <c r="N1445" i="2"/>
  <c r="K1445" i="2"/>
  <c r="L1445" i="2"/>
  <c r="J1445" i="2"/>
  <c r="J1356" i="2"/>
  <c r="M1356" i="2"/>
  <c r="N1356" i="2"/>
  <c r="K1356" i="2"/>
  <c r="L1356" i="2"/>
  <c r="J1251" i="2"/>
  <c r="K1251" i="2"/>
  <c r="L1251" i="2"/>
  <c r="M1251" i="2"/>
  <c r="N1251" i="2"/>
  <c r="J1180" i="2"/>
  <c r="M1180" i="2"/>
  <c r="N1180" i="2"/>
  <c r="K1180" i="2"/>
  <c r="L1180" i="2"/>
  <c r="J1095" i="2"/>
  <c r="M1095" i="2"/>
  <c r="N1095" i="2"/>
  <c r="K1095" i="2"/>
  <c r="L1095" i="2"/>
  <c r="K818" i="2"/>
  <c r="L818" i="2"/>
  <c r="J818" i="2"/>
  <c r="M818" i="2"/>
  <c r="N818" i="2"/>
  <c r="K29" i="2"/>
  <c r="L29" i="2"/>
  <c r="M29" i="2"/>
  <c r="N29" i="2"/>
  <c r="J29" i="2"/>
  <c r="J106" i="2"/>
  <c r="K106" i="2"/>
  <c r="L106" i="2"/>
  <c r="M106" i="2"/>
  <c r="N106" i="2"/>
  <c r="K94" i="2"/>
  <c r="L94" i="2"/>
  <c r="M94" i="2"/>
  <c r="N94" i="2"/>
  <c r="J94" i="2"/>
  <c r="J82" i="2"/>
  <c r="K82" i="2"/>
  <c r="L82" i="2"/>
  <c r="M82" i="2"/>
  <c r="N82" i="2"/>
  <c r="M74" i="2"/>
  <c r="N74" i="2"/>
  <c r="J74" i="2"/>
  <c r="K74" i="2"/>
  <c r="L74" i="2"/>
  <c r="M66" i="2"/>
  <c r="N66" i="2"/>
  <c r="J66" i="2"/>
  <c r="K66" i="2"/>
  <c r="L66" i="2"/>
  <c r="M58" i="2"/>
  <c r="N58" i="2"/>
  <c r="K58" i="2"/>
  <c r="L58" i="2"/>
  <c r="J58" i="2"/>
  <c r="M50" i="2"/>
  <c r="N50" i="2"/>
  <c r="K50" i="2"/>
  <c r="L50" i="2"/>
  <c r="J50" i="2"/>
  <c r="K229" i="2"/>
  <c r="L229" i="2"/>
  <c r="M229" i="2"/>
  <c r="N229" i="2"/>
  <c r="J229" i="2"/>
  <c r="K197" i="2"/>
  <c r="L197" i="2"/>
  <c r="M197" i="2"/>
  <c r="N197" i="2"/>
  <c r="J197" i="2"/>
  <c r="K165" i="2"/>
  <c r="L165" i="2"/>
  <c r="M165" i="2"/>
  <c r="N165" i="2"/>
  <c r="J165" i="2"/>
  <c r="J1670" i="2"/>
  <c r="K1670" i="2"/>
  <c r="L1670" i="2"/>
  <c r="M1670" i="2"/>
  <c r="N1670" i="2"/>
  <c r="J1638" i="2"/>
  <c r="K1638" i="2"/>
  <c r="L1638" i="2"/>
  <c r="M1638" i="2"/>
  <c r="N1638" i="2"/>
  <c r="J1606" i="2"/>
  <c r="K1606" i="2"/>
  <c r="L1606" i="2"/>
  <c r="M1606" i="2"/>
  <c r="N1606" i="2"/>
  <c r="J1574" i="2"/>
  <c r="K1574" i="2"/>
  <c r="L1574" i="2"/>
  <c r="M1574" i="2"/>
  <c r="N1574" i="2"/>
  <c r="J1542" i="2"/>
  <c r="K1542" i="2"/>
  <c r="L1542" i="2"/>
  <c r="M1542" i="2"/>
  <c r="N1542" i="2"/>
  <c r="J1510" i="2"/>
  <c r="K1510" i="2"/>
  <c r="L1510" i="2"/>
  <c r="M1510" i="2"/>
  <c r="N1510" i="2"/>
  <c r="J1478" i="2"/>
  <c r="K1478" i="2"/>
  <c r="L1478" i="2"/>
  <c r="M1478" i="2"/>
  <c r="N1478" i="2"/>
  <c r="J1446" i="2"/>
  <c r="K1446" i="2"/>
  <c r="L1446" i="2"/>
  <c r="M1446" i="2"/>
  <c r="N1446" i="2"/>
  <c r="J1414" i="2"/>
  <c r="K1414" i="2"/>
  <c r="L1414" i="2"/>
  <c r="M1414" i="2"/>
  <c r="N1414" i="2"/>
  <c r="J1382" i="2"/>
  <c r="K1382" i="2"/>
  <c r="L1382" i="2"/>
  <c r="M1382" i="2"/>
  <c r="N1382" i="2"/>
  <c r="J1345" i="2"/>
  <c r="M1345" i="2"/>
  <c r="N1345" i="2"/>
  <c r="K1345" i="2"/>
  <c r="L1345" i="2"/>
  <c r="J1307" i="2"/>
  <c r="K1307" i="2"/>
  <c r="L1307" i="2"/>
  <c r="M1307" i="2"/>
  <c r="N1307" i="2"/>
  <c r="J1255" i="2"/>
  <c r="M1255" i="2"/>
  <c r="N1255" i="2"/>
  <c r="K1255" i="2"/>
  <c r="L1255" i="2"/>
  <c r="J1217" i="2"/>
  <c r="M1217" i="2"/>
  <c r="N1217" i="2"/>
  <c r="K1217" i="2"/>
  <c r="L1217" i="2"/>
  <c r="J1179" i="2"/>
  <c r="K1179" i="2"/>
  <c r="L1179" i="2"/>
  <c r="M1179" i="2"/>
  <c r="N1179" i="2"/>
  <c r="J1127" i="2"/>
  <c r="M1127" i="2"/>
  <c r="N1127" i="2"/>
  <c r="K1127" i="2"/>
  <c r="L1127" i="2"/>
  <c r="J990" i="2"/>
  <c r="K990" i="2"/>
  <c r="L990" i="2"/>
  <c r="M990" i="2"/>
  <c r="N990" i="2"/>
  <c r="K145" i="2"/>
  <c r="L145" i="2"/>
  <c r="J145" i="2"/>
  <c r="M145" i="2"/>
  <c r="N145" i="2"/>
  <c r="J1664" i="2"/>
  <c r="K1664" i="2"/>
  <c r="L1664" i="2"/>
  <c r="M1664" i="2"/>
  <c r="N1664" i="2"/>
  <c r="J1648" i="2"/>
  <c r="K1648" i="2"/>
  <c r="L1648" i="2"/>
  <c r="M1648" i="2"/>
  <c r="N1648" i="2"/>
  <c r="J1632" i="2"/>
  <c r="K1632" i="2"/>
  <c r="L1632" i="2"/>
  <c r="M1632" i="2"/>
  <c r="N1632" i="2"/>
  <c r="J1616" i="2"/>
  <c r="K1616" i="2"/>
  <c r="L1616" i="2"/>
  <c r="M1616" i="2"/>
  <c r="N1616" i="2"/>
  <c r="J1600" i="2"/>
  <c r="K1600" i="2"/>
  <c r="L1600" i="2"/>
  <c r="M1600" i="2"/>
  <c r="N1600" i="2"/>
  <c r="J1584" i="2"/>
  <c r="K1584" i="2"/>
  <c r="L1584" i="2"/>
  <c r="M1584" i="2"/>
  <c r="N1584" i="2"/>
  <c r="J1568" i="2"/>
  <c r="K1568" i="2"/>
  <c r="L1568" i="2"/>
  <c r="M1568" i="2"/>
  <c r="N1568" i="2"/>
  <c r="J1552" i="2"/>
  <c r="K1552" i="2"/>
  <c r="L1552" i="2"/>
  <c r="M1552" i="2"/>
  <c r="N1552" i="2"/>
  <c r="J1536" i="2"/>
  <c r="K1536" i="2"/>
  <c r="L1536" i="2"/>
  <c r="M1536" i="2"/>
  <c r="N1536" i="2"/>
  <c r="J1520" i="2"/>
  <c r="K1520" i="2"/>
  <c r="L1520" i="2"/>
  <c r="M1520" i="2"/>
  <c r="N1520" i="2"/>
  <c r="J1504" i="2"/>
  <c r="K1504" i="2"/>
  <c r="L1504" i="2"/>
  <c r="M1504" i="2"/>
  <c r="N1504" i="2"/>
  <c r="J1488" i="2"/>
  <c r="K1488" i="2"/>
  <c r="L1488" i="2"/>
  <c r="M1488" i="2"/>
  <c r="N1488" i="2"/>
  <c r="J1472" i="2"/>
  <c r="K1472" i="2"/>
  <c r="L1472" i="2"/>
  <c r="M1472" i="2"/>
  <c r="N1472" i="2"/>
  <c r="J1456" i="2"/>
  <c r="K1456" i="2"/>
  <c r="L1456" i="2"/>
  <c r="M1456" i="2"/>
  <c r="N1456" i="2"/>
  <c r="J1440" i="2"/>
  <c r="K1440" i="2"/>
  <c r="L1440" i="2"/>
  <c r="M1440" i="2"/>
  <c r="N1440" i="2"/>
  <c r="J1424" i="2"/>
  <c r="K1424" i="2"/>
  <c r="L1424" i="2"/>
  <c r="M1424" i="2"/>
  <c r="N1424" i="2"/>
  <c r="J1408" i="2"/>
  <c r="K1408" i="2"/>
  <c r="L1408" i="2"/>
  <c r="M1408" i="2"/>
  <c r="N1408" i="2"/>
  <c r="J1392" i="2"/>
  <c r="K1392" i="2"/>
  <c r="L1392" i="2"/>
  <c r="M1392" i="2"/>
  <c r="N1392" i="2"/>
  <c r="J1376" i="2"/>
  <c r="K1376" i="2"/>
  <c r="L1376" i="2"/>
  <c r="M1376" i="2"/>
  <c r="N1376" i="2"/>
  <c r="J1360" i="2"/>
  <c r="K1360" i="2"/>
  <c r="L1360" i="2"/>
  <c r="M1360" i="2"/>
  <c r="N1360" i="2"/>
  <c r="J1337" i="2"/>
  <c r="K1337" i="2"/>
  <c r="L1337" i="2"/>
  <c r="M1337" i="2"/>
  <c r="N1337" i="2"/>
  <c r="J1324" i="2"/>
  <c r="K1324" i="2"/>
  <c r="L1324" i="2"/>
  <c r="M1324" i="2"/>
  <c r="N1324" i="2"/>
  <c r="J1299" i="2"/>
  <c r="K1299" i="2"/>
  <c r="L1299" i="2"/>
  <c r="M1299" i="2"/>
  <c r="N1299" i="2"/>
  <c r="J1273" i="2"/>
  <c r="K1273" i="2"/>
  <c r="L1273" i="2"/>
  <c r="M1273" i="2"/>
  <c r="N1273" i="2"/>
  <c r="J1260" i="2"/>
  <c r="K1260" i="2"/>
  <c r="L1260" i="2"/>
  <c r="M1260" i="2"/>
  <c r="N1260" i="2"/>
  <c r="J1235" i="2"/>
  <c r="K1235" i="2"/>
  <c r="L1235" i="2"/>
  <c r="M1235" i="2"/>
  <c r="N1235" i="2"/>
  <c r="J1209" i="2"/>
  <c r="K1209" i="2"/>
  <c r="L1209" i="2"/>
  <c r="M1209" i="2"/>
  <c r="N1209" i="2"/>
  <c r="J1196" i="2"/>
  <c r="K1196" i="2"/>
  <c r="L1196" i="2"/>
  <c r="M1196" i="2"/>
  <c r="N1196" i="2"/>
  <c r="J1171" i="2"/>
  <c r="K1171" i="2"/>
  <c r="L1171" i="2"/>
  <c r="M1171" i="2"/>
  <c r="N1171" i="2"/>
  <c r="J1145" i="2"/>
  <c r="K1145" i="2"/>
  <c r="L1145" i="2"/>
  <c r="M1145" i="2"/>
  <c r="N1145" i="2"/>
  <c r="J1132" i="2"/>
  <c r="K1132" i="2"/>
  <c r="L1132" i="2"/>
  <c r="M1132" i="2"/>
  <c r="N1132" i="2"/>
  <c r="M1096" i="2"/>
  <c r="N1096" i="2"/>
  <c r="K1096" i="2"/>
  <c r="L1096" i="2"/>
  <c r="J1096" i="2"/>
  <c r="J1028" i="2"/>
  <c r="M1028" i="2"/>
  <c r="N1028" i="2"/>
  <c r="K1028" i="2"/>
  <c r="L1028" i="2"/>
  <c r="M957" i="2"/>
  <c r="N957" i="2"/>
  <c r="J957" i="2"/>
  <c r="K957" i="2"/>
  <c r="L957" i="2"/>
  <c r="K752" i="2"/>
  <c r="L752" i="2"/>
  <c r="J752" i="2"/>
  <c r="M752" i="2"/>
  <c r="N752" i="2"/>
  <c r="K405" i="2"/>
  <c r="L405" i="2"/>
  <c r="J405" i="2"/>
  <c r="M405" i="2"/>
  <c r="N405" i="2"/>
  <c r="J1674" i="2"/>
  <c r="M1674" i="2"/>
  <c r="N1674" i="2"/>
  <c r="K1674" i="2"/>
  <c r="L1674" i="2"/>
  <c r="J1658" i="2"/>
  <c r="M1658" i="2"/>
  <c r="N1658" i="2"/>
  <c r="K1658" i="2"/>
  <c r="L1658" i="2"/>
  <c r="J1642" i="2"/>
  <c r="M1642" i="2"/>
  <c r="N1642" i="2"/>
  <c r="K1642" i="2"/>
  <c r="L1642" i="2"/>
  <c r="J1626" i="2"/>
  <c r="M1626" i="2"/>
  <c r="N1626" i="2"/>
  <c r="K1626" i="2"/>
  <c r="L1626" i="2"/>
  <c r="J1610" i="2"/>
  <c r="M1610" i="2"/>
  <c r="N1610" i="2"/>
  <c r="K1610" i="2"/>
  <c r="L1610" i="2"/>
  <c r="J1594" i="2"/>
  <c r="M1594" i="2"/>
  <c r="N1594" i="2"/>
  <c r="K1594" i="2"/>
  <c r="L1594" i="2"/>
  <c r="J1578" i="2"/>
  <c r="M1578" i="2"/>
  <c r="N1578" i="2"/>
  <c r="K1578" i="2"/>
  <c r="L1578" i="2"/>
  <c r="J1562" i="2"/>
  <c r="M1562" i="2"/>
  <c r="N1562" i="2"/>
  <c r="K1562" i="2"/>
  <c r="L1562" i="2"/>
  <c r="J1546" i="2"/>
  <c r="M1546" i="2"/>
  <c r="N1546" i="2"/>
  <c r="K1546" i="2"/>
  <c r="L1546" i="2"/>
  <c r="J1530" i="2"/>
  <c r="M1530" i="2"/>
  <c r="N1530" i="2"/>
  <c r="K1530" i="2"/>
  <c r="L1530" i="2"/>
  <c r="J1514" i="2"/>
  <c r="M1514" i="2"/>
  <c r="N1514" i="2"/>
  <c r="K1514" i="2"/>
  <c r="L1514" i="2"/>
  <c r="J1498" i="2"/>
  <c r="M1498" i="2"/>
  <c r="N1498" i="2"/>
  <c r="K1498" i="2"/>
  <c r="L1498" i="2"/>
  <c r="J1482" i="2"/>
  <c r="M1482" i="2"/>
  <c r="N1482" i="2"/>
  <c r="K1482" i="2"/>
  <c r="L1482" i="2"/>
  <c r="J1466" i="2"/>
  <c r="M1466" i="2"/>
  <c r="N1466" i="2"/>
  <c r="K1466" i="2"/>
  <c r="L1466" i="2"/>
  <c r="J1450" i="2"/>
  <c r="M1450" i="2"/>
  <c r="N1450" i="2"/>
  <c r="K1450" i="2"/>
  <c r="L1450" i="2"/>
  <c r="J1434" i="2"/>
  <c r="M1434" i="2"/>
  <c r="N1434" i="2"/>
  <c r="K1434" i="2"/>
  <c r="L1434" i="2"/>
  <c r="J1418" i="2"/>
  <c r="M1418" i="2"/>
  <c r="N1418" i="2"/>
  <c r="K1418" i="2"/>
  <c r="L1418" i="2"/>
  <c r="J1402" i="2"/>
  <c r="M1402" i="2"/>
  <c r="N1402" i="2"/>
  <c r="K1402" i="2"/>
  <c r="L1402" i="2"/>
  <c r="J1386" i="2"/>
  <c r="M1386" i="2"/>
  <c r="N1386" i="2"/>
  <c r="K1386" i="2"/>
  <c r="L1386" i="2"/>
  <c r="J1370" i="2"/>
  <c r="M1370" i="2"/>
  <c r="N1370" i="2"/>
  <c r="K1370" i="2"/>
  <c r="L1370" i="2"/>
  <c r="J1354" i="2"/>
  <c r="M1354" i="2"/>
  <c r="N1354" i="2"/>
  <c r="K1354" i="2"/>
  <c r="L1354" i="2"/>
  <c r="M1328" i="2"/>
  <c r="N1328" i="2"/>
  <c r="K1328" i="2"/>
  <c r="L1328" i="2"/>
  <c r="J1328" i="2"/>
  <c r="J1303" i="2"/>
  <c r="M1303" i="2"/>
  <c r="N1303" i="2"/>
  <c r="K1303" i="2"/>
  <c r="L1303" i="2"/>
  <c r="K1290" i="2"/>
  <c r="L1290" i="2"/>
  <c r="M1290" i="2"/>
  <c r="N1290" i="2"/>
  <c r="J1290" i="2"/>
  <c r="M1264" i="2"/>
  <c r="N1264" i="2"/>
  <c r="K1264" i="2"/>
  <c r="L1264" i="2"/>
  <c r="J1264" i="2"/>
  <c r="J1239" i="2"/>
  <c r="M1239" i="2"/>
  <c r="N1239" i="2"/>
  <c r="K1239" i="2"/>
  <c r="L1239" i="2"/>
  <c r="K1226" i="2"/>
  <c r="L1226" i="2"/>
  <c r="M1226" i="2"/>
  <c r="N1226" i="2"/>
  <c r="J1226" i="2"/>
  <c r="M1200" i="2"/>
  <c r="N1200" i="2"/>
  <c r="K1200" i="2"/>
  <c r="L1200" i="2"/>
  <c r="J1200" i="2"/>
  <c r="J1175" i="2"/>
  <c r="M1175" i="2"/>
  <c r="N1175" i="2"/>
  <c r="K1175" i="2"/>
  <c r="L1175" i="2"/>
  <c r="K1162" i="2"/>
  <c r="L1162" i="2"/>
  <c r="M1162" i="2"/>
  <c r="N1162" i="2"/>
  <c r="J1162" i="2"/>
  <c r="M1136" i="2"/>
  <c r="N1136" i="2"/>
  <c r="K1136" i="2"/>
  <c r="L1136" i="2"/>
  <c r="J1136" i="2"/>
  <c r="M1120" i="2"/>
  <c r="N1120" i="2"/>
  <c r="J1120" i="2"/>
  <c r="K1120" i="2"/>
  <c r="L1120" i="2"/>
  <c r="K1061" i="2"/>
  <c r="L1061" i="2"/>
  <c r="M1061" i="2"/>
  <c r="N1061" i="2"/>
  <c r="J1061" i="2"/>
  <c r="J1023" i="2"/>
  <c r="M1023" i="2"/>
  <c r="N1023" i="2"/>
  <c r="K1023" i="2"/>
  <c r="L1023" i="2"/>
  <c r="K901" i="2"/>
  <c r="L901" i="2"/>
  <c r="M901" i="2"/>
  <c r="N901" i="2"/>
  <c r="J901" i="2"/>
  <c r="K720" i="2"/>
  <c r="L720" i="2"/>
  <c r="J720" i="2"/>
  <c r="M720" i="2"/>
  <c r="N720" i="2"/>
  <c r="J1119" i="2"/>
  <c r="M1119" i="2"/>
  <c r="N1119" i="2"/>
  <c r="K1119" i="2"/>
  <c r="L1119" i="2"/>
  <c r="K1106" i="2"/>
  <c r="L1106" i="2"/>
  <c r="M1106" i="2"/>
  <c r="N1106" i="2"/>
  <c r="J1106" i="2"/>
  <c r="M1080" i="2"/>
  <c r="N1080" i="2"/>
  <c r="K1080" i="2"/>
  <c r="L1080" i="2"/>
  <c r="J1080" i="2"/>
  <c r="J1054" i="2"/>
  <c r="K1054" i="2"/>
  <c r="L1054" i="2"/>
  <c r="M1054" i="2"/>
  <c r="N1054" i="2"/>
  <c r="K1021" i="2"/>
  <c r="L1021" i="2"/>
  <c r="M1021" i="2"/>
  <c r="N1021" i="2"/>
  <c r="J1021" i="2"/>
  <c r="J998" i="2"/>
  <c r="M998" i="2"/>
  <c r="N998" i="2"/>
  <c r="K998" i="2"/>
  <c r="L998" i="2"/>
  <c r="J960" i="2"/>
  <c r="K960" i="2"/>
  <c r="L960" i="2"/>
  <c r="M960" i="2"/>
  <c r="N960" i="2"/>
  <c r="J900" i="2"/>
  <c r="M900" i="2"/>
  <c r="N900" i="2"/>
  <c r="K900" i="2"/>
  <c r="L900" i="2"/>
  <c r="K786" i="2"/>
  <c r="L786" i="2"/>
  <c r="J786" i="2"/>
  <c r="M786" i="2"/>
  <c r="N786" i="2"/>
  <c r="J1089" i="2"/>
  <c r="K1089" i="2"/>
  <c r="L1089" i="2"/>
  <c r="M1089" i="2"/>
  <c r="N1089" i="2"/>
  <c r="J1071" i="2"/>
  <c r="K1071" i="2"/>
  <c r="L1071" i="2"/>
  <c r="M1071" i="2"/>
  <c r="N1071" i="2"/>
  <c r="M1035" i="2"/>
  <c r="N1035" i="2"/>
  <c r="J1035" i="2"/>
  <c r="K1035" i="2"/>
  <c r="L1035" i="2"/>
  <c r="M1019" i="2"/>
  <c r="N1019" i="2"/>
  <c r="J1019" i="2"/>
  <c r="K1019" i="2"/>
  <c r="L1019" i="2"/>
  <c r="J968" i="2"/>
  <c r="K968" i="2"/>
  <c r="L968" i="2"/>
  <c r="M968" i="2"/>
  <c r="N968" i="2"/>
  <c r="J934" i="2"/>
  <c r="K934" i="2"/>
  <c r="L934" i="2"/>
  <c r="M934" i="2"/>
  <c r="N934" i="2"/>
  <c r="J902" i="2"/>
  <c r="K902" i="2"/>
  <c r="L902" i="2"/>
  <c r="M902" i="2"/>
  <c r="N902" i="2"/>
  <c r="K798" i="2"/>
  <c r="L798" i="2"/>
  <c r="J798" i="2"/>
  <c r="M798" i="2"/>
  <c r="N798" i="2"/>
  <c r="J868" i="2"/>
  <c r="M868" i="2"/>
  <c r="N868" i="2"/>
  <c r="K868" i="2"/>
  <c r="L868" i="2"/>
  <c r="K842" i="2"/>
  <c r="L842" i="2"/>
  <c r="J842" i="2"/>
  <c r="M842" i="2"/>
  <c r="N842" i="2"/>
  <c r="K778" i="2"/>
  <c r="L778" i="2"/>
  <c r="J778" i="2"/>
  <c r="M778" i="2"/>
  <c r="N778" i="2"/>
  <c r="K568" i="2"/>
  <c r="L568" i="2"/>
  <c r="J568" i="2"/>
  <c r="M568" i="2"/>
  <c r="N568" i="2"/>
  <c r="M232" i="2"/>
  <c r="N232" i="2"/>
  <c r="J232" i="2"/>
  <c r="K232" i="2"/>
  <c r="L232" i="2"/>
  <c r="M224" i="2"/>
  <c r="N224" i="2"/>
  <c r="K224" i="2"/>
  <c r="L224" i="2"/>
  <c r="J224" i="2"/>
  <c r="M216" i="2"/>
  <c r="N216" i="2"/>
  <c r="K216" i="2"/>
  <c r="L216" i="2"/>
  <c r="J216" i="2"/>
  <c r="M208" i="2"/>
  <c r="N208" i="2"/>
  <c r="K208" i="2"/>
  <c r="L208" i="2"/>
  <c r="J208" i="2"/>
  <c r="M200" i="2"/>
  <c r="N200" i="2"/>
  <c r="K200" i="2"/>
  <c r="L200" i="2"/>
  <c r="J200" i="2"/>
  <c r="M192" i="2"/>
  <c r="N192" i="2"/>
  <c r="K192" i="2"/>
  <c r="L192" i="2"/>
  <c r="J192" i="2"/>
  <c r="M184" i="2"/>
  <c r="N184" i="2"/>
  <c r="K184" i="2"/>
  <c r="L184" i="2"/>
  <c r="J184" i="2"/>
  <c r="M176" i="2"/>
  <c r="N176" i="2"/>
  <c r="K176" i="2"/>
  <c r="L176" i="2"/>
  <c r="J176" i="2"/>
  <c r="M168" i="2"/>
  <c r="N168" i="2"/>
  <c r="K168" i="2"/>
  <c r="L168" i="2"/>
  <c r="J168" i="2"/>
  <c r="M160" i="2"/>
  <c r="N160" i="2"/>
  <c r="J160" i="2"/>
  <c r="K160" i="2"/>
  <c r="L160" i="2"/>
  <c r="M152" i="2"/>
  <c r="N152" i="2"/>
  <c r="J152" i="2"/>
  <c r="K152" i="2"/>
  <c r="L152" i="2"/>
  <c r="M144" i="2"/>
  <c r="N144" i="2"/>
  <c r="J144" i="2"/>
  <c r="K144" i="2"/>
  <c r="L144" i="2"/>
  <c r="J1341" i="2"/>
  <c r="M1341" i="2"/>
  <c r="N1341" i="2"/>
  <c r="K1341" i="2"/>
  <c r="L1341" i="2"/>
  <c r="J1325" i="2"/>
  <c r="K1325" i="2"/>
  <c r="L1325" i="2"/>
  <c r="M1325" i="2"/>
  <c r="N1325" i="2"/>
  <c r="J1309" i="2"/>
  <c r="M1309" i="2"/>
  <c r="N1309" i="2"/>
  <c r="K1309" i="2"/>
  <c r="L1309" i="2"/>
  <c r="J1293" i="2"/>
  <c r="K1293" i="2"/>
  <c r="L1293" i="2"/>
  <c r="M1293" i="2"/>
  <c r="N1293" i="2"/>
  <c r="J1277" i="2"/>
  <c r="M1277" i="2"/>
  <c r="N1277" i="2"/>
  <c r="K1277" i="2"/>
  <c r="L1277" i="2"/>
  <c r="J1261" i="2"/>
  <c r="K1261" i="2"/>
  <c r="L1261" i="2"/>
  <c r="M1261" i="2"/>
  <c r="N1261" i="2"/>
  <c r="J1245" i="2"/>
  <c r="M1245" i="2"/>
  <c r="N1245" i="2"/>
  <c r="K1245" i="2"/>
  <c r="L1245" i="2"/>
  <c r="J1229" i="2"/>
  <c r="K1229" i="2"/>
  <c r="L1229" i="2"/>
  <c r="M1229" i="2"/>
  <c r="N1229" i="2"/>
  <c r="J1213" i="2"/>
  <c r="M1213" i="2"/>
  <c r="N1213" i="2"/>
  <c r="K1213" i="2"/>
  <c r="L1213" i="2"/>
  <c r="J1197" i="2"/>
  <c r="K1197" i="2"/>
  <c r="L1197" i="2"/>
  <c r="M1197" i="2"/>
  <c r="N1197" i="2"/>
  <c r="J1181" i="2"/>
  <c r="M1181" i="2"/>
  <c r="N1181" i="2"/>
  <c r="K1181" i="2"/>
  <c r="L1181" i="2"/>
  <c r="J1165" i="2"/>
  <c r="K1165" i="2"/>
  <c r="L1165" i="2"/>
  <c r="M1165" i="2"/>
  <c r="N1165" i="2"/>
  <c r="J1149" i="2"/>
  <c r="M1149" i="2"/>
  <c r="N1149" i="2"/>
  <c r="K1149" i="2"/>
  <c r="L1149" i="2"/>
  <c r="J1133" i="2"/>
  <c r="K1133" i="2"/>
  <c r="L1133" i="2"/>
  <c r="M1133" i="2"/>
  <c r="N1133" i="2"/>
  <c r="J1117" i="2"/>
  <c r="M1117" i="2"/>
  <c r="N1117" i="2"/>
  <c r="K1117" i="2"/>
  <c r="L1117" i="2"/>
  <c r="J1101" i="2"/>
  <c r="K1101" i="2"/>
  <c r="L1101" i="2"/>
  <c r="M1101" i="2"/>
  <c r="N1101" i="2"/>
  <c r="J1085" i="2"/>
  <c r="M1085" i="2"/>
  <c r="N1085" i="2"/>
  <c r="K1085" i="2"/>
  <c r="L1085" i="2"/>
  <c r="M1075" i="2"/>
  <c r="N1075" i="2"/>
  <c r="K1075" i="2"/>
  <c r="L1075" i="2"/>
  <c r="J1075" i="2"/>
  <c r="J1050" i="2"/>
  <c r="M1050" i="2"/>
  <c r="N1050" i="2"/>
  <c r="K1050" i="2"/>
  <c r="L1050" i="2"/>
  <c r="K1037" i="2"/>
  <c r="L1037" i="2"/>
  <c r="M1037" i="2"/>
  <c r="N1037" i="2"/>
  <c r="J1037" i="2"/>
  <c r="M1011" i="2"/>
  <c r="N1011" i="2"/>
  <c r="J1011" i="2"/>
  <c r="K1011" i="2"/>
  <c r="L1011" i="2"/>
  <c r="M997" i="2"/>
  <c r="N997" i="2"/>
  <c r="K997" i="2"/>
  <c r="L997" i="2"/>
  <c r="J997" i="2"/>
  <c r="K967" i="2"/>
  <c r="L967" i="2"/>
  <c r="J967" i="2"/>
  <c r="M967" i="2"/>
  <c r="N967" i="2"/>
  <c r="J943" i="2"/>
  <c r="K943" i="2"/>
  <c r="L943" i="2"/>
  <c r="M943" i="2"/>
  <c r="N943" i="2"/>
  <c r="J886" i="2"/>
  <c r="K886" i="2"/>
  <c r="L886" i="2"/>
  <c r="M886" i="2"/>
  <c r="N886" i="2"/>
  <c r="J860" i="2"/>
  <c r="M860" i="2"/>
  <c r="N860" i="2"/>
  <c r="K860" i="2"/>
  <c r="L860" i="2"/>
  <c r="K806" i="2"/>
  <c r="L806" i="2"/>
  <c r="J806" i="2"/>
  <c r="M806" i="2"/>
  <c r="N806" i="2"/>
  <c r="J759" i="2"/>
  <c r="K759" i="2"/>
  <c r="L759" i="2"/>
  <c r="M759" i="2"/>
  <c r="N759" i="2"/>
  <c r="J679" i="2"/>
  <c r="K679" i="2"/>
  <c r="L679" i="2"/>
  <c r="M679" i="2"/>
  <c r="N679" i="2"/>
  <c r="J1072" i="2"/>
  <c r="M1072" i="2"/>
  <c r="N1072" i="2"/>
  <c r="K1072" i="2"/>
  <c r="L1072" i="2"/>
  <c r="J1056" i="2"/>
  <c r="M1056" i="2"/>
  <c r="N1056" i="2"/>
  <c r="K1056" i="2"/>
  <c r="L1056" i="2"/>
  <c r="J1040" i="2"/>
  <c r="M1040" i="2"/>
  <c r="N1040" i="2"/>
  <c r="K1040" i="2"/>
  <c r="L1040" i="2"/>
  <c r="J1024" i="2"/>
  <c r="K1024" i="2"/>
  <c r="L1024" i="2"/>
  <c r="M1024" i="2"/>
  <c r="N1024" i="2"/>
  <c r="J1008" i="2"/>
  <c r="K1008" i="2"/>
  <c r="L1008" i="2"/>
  <c r="M1008" i="2"/>
  <c r="N1008" i="2"/>
  <c r="M981" i="2"/>
  <c r="N981" i="2"/>
  <c r="J981" i="2"/>
  <c r="K981" i="2"/>
  <c r="L981" i="2"/>
  <c r="J956" i="2"/>
  <c r="M956" i="2"/>
  <c r="N956" i="2"/>
  <c r="K956" i="2"/>
  <c r="L956" i="2"/>
  <c r="J935" i="2"/>
  <c r="K935" i="2"/>
  <c r="L935" i="2"/>
  <c r="M935" i="2"/>
  <c r="N935" i="2"/>
  <c r="J903" i="2"/>
  <c r="K903" i="2"/>
  <c r="L903" i="2"/>
  <c r="M903" i="2"/>
  <c r="N903" i="2"/>
  <c r="J871" i="2"/>
  <c r="K871" i="2"/>
  <c r="L871" i="2"/>
  <c r="M871" i="2"/>
  <c r="N871" i="2"/>
  <c r="M742" i="2"/>
  <c r="N742" i="2"/>
  <c r="K742" i="2"/>
  <c r="L742" i="2"/>
  <c r="J742" i="2"/>
  <c r="M678" i="2"/>
  <c r="N678" i="2"/>
  <c r="K678" i="2"/>
  <c r="L678" i="2"/>
  <c r="J678" i="2"/>
  <c r="J611" i="2"/>
  <c r="K611" i="2"/>
  <c r="L611" i="2"/>
  <c r="M611" i="2"/>
  <c r="N611" i="2"/>
  <c r="J994" i="2"/>
  <c r="K994" i="2"/>
  <c r="L994" i="2"/>
  <c r="M994" i="2"/>
  <c r="N994" i="2"/>
  <c r="J978" i="2"/>
  <c r="M978" i="2"/>
  <c r="N978" i="2"/>
  <c r="K978" i="2"/>
  <c r="L978" i="2"/>
  <c r="J962" i="2"/>
  <c r="K962" i="2"/>
  <c r="L962" i="2"/>
  <c r="M962" i="2"/>
  <c r="N962" i="2"/>
  <c r="J946" i="2"/>
  <c r="M946" i="2"/>
  <c r="N946" i="2"/>
  <c r="K946" i="2"/>
  <c r="L946" i="2"/>
  <c r="J930" i="2"/>
  <c r="M930" i="2"/>
  <c r="N930" i="2"/>
  <c r="K930" i="2"/>
  <c r="L930" i="2"/>
  <c r="J914" i="2"/>
  <c r="M914" i="2"/>
  <c r="N914" i="2"/>
  <c r="K914" i="2"/>
  <c r="L914" i="2"/>
  <c r="J898" i="2"/>
  <c r="M898" i="2"/>
  <c r="N898" i="2"/>
  <c r="K898" i="2"/>
  <c r="L898" i="2"/>
  <c r="J882" i="2"/>
  <c r="M882" i="2"/>
  <c r="N882" i="2"/>
  <c r="K882" i="2"/>
  <c r="L882" i="2"/>
  <c r="J866" i="2"/>
  <c r="M866" i="2"/>
  <c r="N866" i="2"/>
  <c r="K866" i="2"/>
  <c r="L866" i="2"/>
  <c r="J850" i="2"/>
  <c r="M850" i="2"/>
  <c r="N850" i="2"/>
  <c r="K850" i="2"/>
  <c r="L850" i="2"/>
  <c r="M734" i="2"/>
  <c r="N734" i="2"/>
  <c r="K734" i="2"/>
  <c r="L734" i="2"/>
  <c r="J734" i="2"/>
  <c r="M702" i="2"/>
  <c r="N702" i="2"/>
  <c r="K702" i="2"/>
  <c r="L702" i="2"/>
  <c r="J702" i="2"/>
  <c r="M670" i="2"/>
  <c r="N670" i="2"/>
  <c r="K670" i="2"/>
  <c r="L670" i="2"/>
  <c r="J670" i="2"/>
  <c r="J631" i="2"/>
  <c r="K631" i="2"/>
  <c r="L631" i="2"/>
  <c r="M631" i="2"/>
  <c r="N631" i="2"/>
  <c r="J543" i="2"/>
  <c r="M543" i="2"/>
  <c r="N543" i="2"/>
  <c r="K543" i="2"/>
  <c r="L543" i="2"/>
  <c r="J945" i="2"/>
  <c r="M945" i="2"/>
  <c r="N945" i="2"/>
  <c r="K945" i="2"/>
  <c r="L945" i="2"/>
  <c r="J929" i="2"/>
  <c r="M929" i="2"/>
  <c r="N929" i="2"/>
  <c r="K929" i="2"/>
  <c r="L929" i="2"/>
  <c r="J913" i="2"/>
  <c r="M913" i="2"/>
  <c r="N913" i="2"/>
  <c r="K913" i="2"/>
  <c r="L913" i="2"/>
  <c r="J897" i="2"/>
  <c r="M897" i="2"/>
  <c r="N897" i="2"/>
  <c r="K897" i="2"/>
  <c r="L897" i="2"/>
  <c r="J881" i="2"/>
  <c r="M881" i="2"/>
  <c r="N881" i="2"/>
  <c r="K881" i="2"/>
  <c r="L881" i="2"/>
  <c r="J865" i="2"/>
  <c r="M865" i="2"/>
  <c r="N865" i="2"/>
  <c r="K865" i="2"/>
  <c r="L865" i="2"/>
  <c r="J849" i="2"/>
  <c r="M849" i="2"/>
  <c r="N849" i="2"/>
  <c r="K849" i="2"/>
  <c r="L849" i="2"/>
  <c r="K836" i="2"/>
  <c r="L836" i="2"/>
  <c r="J836" i="2"/>
  <c r="M836" i="2"/>
  <c r="N836" i="2"/>
  <c r="K820" i="2"/>
  <c r="L820" i="2"/>
  <c r="J820" i="2"/>
  <c r="M820" i="2"/>
  <c r="N820" i="2"/>
  <c r="K804" i="2"/>
  <c r="L804" i="2"/>
  <c r="J804" i="2"/>
  <c r="M804" i="2"/>
  <c r="N804" i="2"/>
  <c r="K788" i="2"/>
  <c r="L788" i="2"/>
  <c r="J788" i="2"/>
  <c r="M788" i="2"/>
  <c r="N788" i="2"/>
  <c r="K772" i="2"/>
  <c r="L772" i="2"/>
  <c r="J772" i="2"/>
  <c r="M772" i="2"/>
  <c r="N772" i="2"/>
  <c r="J751" i="2"/>
  <c r="K751" i="2"/>
  <c r="L751" i="2"/>
  <c r="M751" i="2"/>
  <c r="N751" i="2"/>
  <c r="J719" i="2"/>
  <c r="K719" i="2"/>
  <c r="L719" i="2"/>
  <c r="M719" i="2"/>
  <c r="N719" i="2"/>
  <c r="J687" i="2"/>
  <c r="K687" i="2"/>
  <c r="L687" i="2"/>
  <c r="M687" i="2"/>
  <c r="N687" i="2"/>
  <c r="K588" i="2"/>
  <c r="L588" i="2"/>
  <c r="M588" i="2"/>
  <c r="N588" i="2"/>
  <c r="J588" i="2"/>
  <c r="K367" i="2"/>
  <c r="L367" i="2"/>
  <c r="J367" i="2"/>
  <c r="M367" i="2"/>
  <c r="N367" i="2"/>
  <c r="J746" i="2"/>
  <c r="K746" i="2"/>
  <c r="L746" i="2"/>
  <c r="M746" i="2"/>
  <c r="N746" i="2"/>
  <c r="J730" i="2"/>
  <c r="K730" i="2"/>
  <c r="L730" i="2"/>
  <c r="M730" i="2"/>
  <c r="N730" i="2"/>
  <c r="J714" i="2"/>
  <c r="K714" i="2"/>
  <c r="L714" i="2"/>
  <c r="M714" i="2"/>
  <c r="N714" i="2"/>
  <c r="J698" i="2"/>
  <c r="K698" i="2"/>
  <c r="L698" i="2"/>
  <c r="M698" i="2"/>
  <c r="N698" i="2"/>
  <c r="J682" i="2"/>
  <c r="K682" i="2"/>
  <c r="L682" i="2"/>
  <c r="M682" i="2"/>
  <c r="N682" i="2"/>
  <c r="J666" i="2"/>
  <c r="K666" i="2"/>
  <c r="L666" i="2"/>
  <c r="M666" i="2"/>
  <c r="N666" i="2"/>
  <c r="J653" i="2"/>
  <c r="K653" i="2"/>
  <c r="L653" i="2"/>
  <c r="M653" i="2"/>
  <c r="N653" i="2"/>
  <c r="J637" i="2"/>
  <c r="K637" i="2"/>
  <c r="L637" i="2"/>
  <c r="M637" i="2"/>
  <c r="N637" i="2"/>
  <c r="J621" i="2"/>
  <c r="K621" i="2"/>
  <c r="L621" i="2"/>
  <c r="M621" i="2"/>
  <c r="N621" i="2"/>
  <c r="K606" i="2"/>
  <c r="L606" i="2"/>
  <c r="J606" i="2"/>
  <c r="M606" i="2"/>
  <c r="N606" i="2"/>
  <c r="J559" i="2"/>
  <c r="M559" i="2"/>
  <c r="N559" i="2"/>
  <c r="K559" i="2"/>
  <c r="L559" i="2"/>
  <c r="J496" i="2"/>
  <c r="M496" i="2"/>
  <c r="N496" i="2"/>
  <c r="K496" i="2"/>
  <c r="L496" i="2"/>
  <c r="M847" i="2"/>
  <c r="N847" i="2"/>
  <c r="J847" i="2"/>
  <c r="K847" i="2"/>
  <c r="L847" i="2"/>
  <c r="M839" i="2"/>
  <c r="N839" i="2"/>
  <c r="J839" i="2"/>
  <c r="K839" i="2"/>
  <c r="L839" i="2"/>
  <c r="M831" i="2"/>
  <c r="N831" i="2"/>
  <c r="J831" i="2"/>
  <c r="K831" i="2"/>
  <c r="L831" i="2"/>
  <c r="M823" i="2"/>
  <c r="N823" i="2"/>
  <c r="J823" i="2"/>
  <c r="K823" i="2"/>
  <c r="L823" i="2"/>
  <c r="M815" i="2"/>
  <c r="N815" i="2"/>
  <c r="J815" i="2"/>
  <c r="K815" i="2"/>
  <c r="L815" i="2"/>
  <c r="M807" i="2"/>
  <c r="N807" i="2"/>
  <c r="J807" i="2"/>
  <c r="K807" i="2"/>
  <c r="L807" i="2"/>
  <c r="M799" i="2"/>
  <c r="N799" i="2"/>
  <c r="J799" i="2"/>
  <c r="K799" i="2"/>
  <c r="L799" i="2"/>
  <c r="M791" i="2"/>
  <c r="N791" i="2"/>
  <c r="J791" i="2"/>
  <c r="K791" i="2"/>
  <c r="L791" i="2"/>
  <c r="M783" i="2"/>
  <c r="N783" i="2"/>
  <c r="J783" i="2"/>
  <c r="K783" i="2"/>
  <c r="L783" i="2"/>
  <c r="M775" i="2"/>
  <c r="N775" i="2"/>
  <c r="J775" i="2"/>
  <c r="K775" i="2"/>
  <c r="L775" i="2"/>
  <c r="M767" i="2"/>
  <c r="N767" i="2"/>
  <c r="J767" i="2"/>
  <c r="K767" i="2"/>
  <c r="L767" i="2"/>
  <c r="M756" i="2"/>
  <c r="N756" i="2"/>
  <c r="K756" i="2"/>
  <c r="L756" i="2"/>
  <c r="J756" i="2"/>
  <c r="M740" i="2"/>
  <c r="N740" i="2"/>
  <c r="K740" i="2"/>
  <c r="L740" i="2"/>
  <c r="J740" i="2"/>
  <c r="M724" i="2"/>
  <c r="N724" i="2"/>
  <c r="K724" i="2"/>
  <c r="L724" i="2"/>
  <c r="J724" i="2"/>
  <c r="M708" i="2"/>
  <c r="N708" i="2"/>
  <c r="K708" i="2"/>
  <c r="L708" i="2"/>
  <c r="J708" i="2"/>
  <c r="M692" i="2"/>
  <c r="N692" i="2"/>
  <c r="K692" i="2"/>
  <c r="L692" i="2"/>
  <c r="J692" i="2"/>
  <c r="M676" i="2"/>
  <c r="N676" i="2"/>
  <c r="K676" i="2"/>
  <c r="L676" i="2"/>
  <c r="J676" i="2"/>
  <c r="K596" i="2"/>
  <c r="L596" i="2"/>
  <c r="M596" i="2"/>
  <c r="N596" i="2"/>
  <c r="J596" i="2"/>
  <c r="J507" i="2"/>
  <c r="M507" i="2"/>
  <c r="N507" i="2"/>
  <c r="K507" i="2"/>
  <c r="L507" i="2"/>
  <c r="J374" i="2"/>
  <c r="K374" i="2"/>
  <c r="L374" i="2"/>
  <c r="M374" i="2"/>
  <c r="N374" i="2"/>
  <c r="M658" i="2"/>
  <c r="N658" i="2"/>
  <c r="K658" i="2"/>
  <c r="L658" i="2"/>
  <c r="J658" i="2"/>
  <c r="M650" i="2"/>
  <c r="N650" i="2"/>
  <c r="K650" i="2"/>
  <c r="L650" i="2"/>
  <c r="J650" i="2"/>
  <c r="M642" i="2"/>
  <c r="N642" i="2"/>
  <c r="K642" i="2"/>
  <c r="L642" i="2"/>
  <c r="J642" i="2"/>
  <c r="M634" i="2"/>
  <c r="N634" i="2"/>
  <c r="K634" i="2"/>
  <c r="L634" i="2"/>
  <c r="J634" i="2"/>
  <c r="M626" i="2"/>
  <c r="N626" i="2"/>
  <c r="K626" i="2"/>
  <c r="L626" i="2"/>
  <c r="J626" i="2"/>
  <c r="M618" i="2"/>
  <c r="N618" i="2"/>
  <c r="K618" i="2"/>
  <c r="L618" i="2"/>
  <c r="J618" i="2"/>
  <c r="M610" i="2"/>
  <c r="N610" i="2"/>
  <c r="K610" i="2"/>
  <c r="L610" i="2"/>
  <c r="J610" i="2"/>
  <c r="K586" i="2"/>
  <c r="L586" i="2"/>
  <c r="M586" i="2"/>
  <c r="N586" i="2"/>
  <c r="J586" i="2"/>
  <c r="K570" i="2"/>
  <c r="L570" i="2"/>
  <c r="J570" i="2"/>
  <c r="M570" i="2"/>
  <c r="N570" i="2"/>
  <c r="M544" i="2"/>
  <c r="N544" i="2"/>
  <c r="K544" i="2"/>
  <c r="L544" i="2"/>
  <c r="J544" i="2"/>
  <c r="K502" i="2"/>
  <c r="L502" i="2"/>
  <c r="M502" i="2"/>
  <c r="N502" i="2"/>
  <c r="J502" i="2"/>
  <c r="J429" i="2"/>
  <c r="K429" i="2"/>
  <c r="L429" i="2"/>
  <c r="M429" i="2"/>
  <c r="N429" i="2"/>
  <c r="K600" i="2"/>
  <c r="L600" i="2"/>
  <c r="J600" i="2"/>
  <c r="M600" i="2"/>
  <c r="N600" i="2"/>
  <c r="K554" i="2"/>
  <c r="L554" i="2"/>
  <c r="J554" i="2"/>
  <c r="M554" i="2"/>
  <c r="N554" i="2"/>
  <c r="K522" i="2"/>
  <c r="L522" i="2"/>
  <c r="J522" i="2"/>
  <c r="M522" i="2"/>
  <c r="N522" i="2"/>
  <c r="J467" i="2"/>
  <c r="M467" i="2"/>
  <c r="N467" i="2"/>
  <c r="K467" i="2"/>
  <c r="L467" i="2"/>
  <c r="K413" i="2"/>
  <c r="L413" i="2"/>
  <c r="J413" i="2"/>
  <c r="M413" i="2"/>
  <c r="N413" i="2"/>
  <c r="J607" i="2"/>
  <c r="K607" i="2"/>
  <c r="L607" i="2"/>
  <c r="M607" i="2"/>
  <c r="N607" i="2"/>
  <c r="M599" i="2"/>
  <c r="N599" i="2"/>
  <c r="J599" i="2"/>
  <c r="K599" i="2"/>
  <c r="L599" i="2"/>
  <c r="M591" i="2"/>
  <c r="N591" i="2"/>
  <c r="J591" i="2"/>
  <c r="K591" i="2"/>
  <c r="L591" i="2"/>
  <c r="J583" i="2"/>
  <c r="M583" i="2"/>
  <c r="N583" i="2"/>
  <c r="K583" i="2"/>
  <c r="L583" i="2"/>
  <c r="J575" i="2"/>
  <c r="M575" i="2"/>
  <c r="N575" i="2"/>
  <c r="K575" i="2"/>
  <c r="L575" i="2"/>
  <c r="J564" i="2"/>
  <c r="M564" i="2"/>
  <c r="N564" i="2"/>
  <c r="K564" i="2"/>
  <c r="L564" i="2"/>
  <c r="J548" i="2"/>
  <c r="M548" i="2"/>
  <c r="N548" i="2"/>
  <c r="K548" i="2"/>
  <c r="L548" i="2"/>
  <c r="J532" i="2"/>
  <c r="M532" i="2"/>
  <c r="N532" i="2"/>
  <c r="K532" i="2"/>
  <c r="L532" i="2"/>
  <c r="J519" i="2"/>
  <c r="K519" i="2"/>
  <c r="L519" i="2"/>
  <c r="M519" i="2"/>
  <c r="N519" i="2"/>
  <c r="J493" i="2"/>
  <c r="K493" i="2"/>
  <c r="L493" i="2"/>
  <c r="M493" i="2"/>
  <c r="N493" i="2"/>
  <c r="J469" i="2"/>
  <c r="K469" i="2"/>
  <c r="L469" i="2"/>
  <c r="M469" i="2"/>
  <c r="N469" i="2"/>
  <c r="J437" i="2"/>
  <c r="K437" i="2"/>
  <c r="L437" i="2"/>
  <c r="M437" i="2"/>
  <c r="N437" i="2"/>
  <c r="J316" i="2"/>
  <c r="K316" i="2"/>
  <c r="L316" i="2"/>
  <c r="M316" i="2"/>
  <c r="N316" i="2"/>
  <c r="J565" i="2"/>
  <c r="M565" i="2"/>
  <c r="N565" i="2"/>
  <c r="K565" i="2"/>
  <c r="L565" i="2"/>
  <c r="J549" i="2"/>
  <c r="M549" i="2"/>
  <c r="N549" i="2"/>
  <c r="K549" i="2"/>
  <c r="L549" i="2"/>
  <c r="J533" i="2"/>
  <c r="M533" i="2"/>
  <c r="N533" i="2"/>
  <c r="K533" i="2"/>
  <c r="L533" i="2"/>
  <c r="M516" i="2"/>
  <c r="N516" i="2"/>
  <c r="J516" i="2"/>
  <c r="K516" i="2"/>
  <c r="L516" i="2"/>
  <c r="J491" i="2"/>
  <c r="M491" i="2"/>
  <c r="N491" i="2"/>
  <c r="K491" i="2"/>
  <c r="L491" i="2"/>
  <c r="J459" i="2"/>
  <c r="M459" i="2"/>
  <c r="N459" i="2"/>
  <c r="K459" i="2"/>
  <c r="L459" i="2"/>
  <c r="J427" i="2"/>
  <c r="M427" i="2"/>
  <c r="N427" i="2"/>
  <c r="K427" i="2"/>
  <c r="L427" i="2"/>
  <c r="K401" i="2"/>
  <c r="L401" i="2"/>
  <c r="J401" i="2"/>
  <c r="M401" i="2"/>
  <c r="N401" i="2"/>
  <c r="J354" i="2"/>
  <c r="M354" i="2"/>
  <c r="N354" i="2"/>
  <c r="K354" i="2"/>
  <c r="L354" i="2"/>
  <c r="J513" i="2"/>
  <c r="K513" i="2"/>
  <c r="L513" i="2"/>
  <c r="M513" i="2"/>
  <c r="N513" i="2"/>
  <c r="J497" i="2"/>
  <c r="M497" i="2"/>
  <c r="N497" i="2"/>
  <c r="K497" i="2"/>
  <c r="L497" i="2"/>
  <c r="J481" i="2"/>
  <c r="M481" i="2"/>
  <c r="N481" i="2"/>
  <c r="K481" i="2"/>
  <c r="L481" i="2"/>
  <c r="J465" i="2"/>
  <c r="M465" i="2"/>
  <c r="N465" i="2"/>
  <c r="K465" i="2"/>
  <c r="L465" i="2"/>
  <c r="J449" i="2"/>
  <c r="M449" i="2"/>
  <c r="N449" i="2"/>
  <c r="K449" i="2"/>
  <c r="L449" i="2"/>
  <c r="J433" i="2"/>
  <c r="M433" i="2"/>
  <c r="N433" i="2"/>
  <c r="K433" i="2"/>
  <c r="L433" i="2"/>
  <c r="J372" i="2"/>
  <c r="M372" i="2"/>
  <c r="N372" i="2"/>
  <c r="K372" i="2"/>
  <c r="L372" i="2"/>
  <c r="J325" i="2"/>
  <c r="K325" i="2"/>
  <c r="L325" i="2"/>
  <c r="M325" i="2"/>
  <c r="N325" i="2"/>
  <c r="J480" i="2"/>
  <c r="K480" i="2"/>
  <c r="L480" i="2"/>
  <c r="M480" i="2"/>
  <c r="N480" i="2"/>
  <c r="J464" i="2"/>
  <c r="K464" i="2"/>
  <c r="L464" i="2"/>
  <c r="M464" i="2"/>
  <c r="N464" i="2"/>
  <c r="J448" i="2"/>
  <c r="K448" i="2"/>
  <c r="L448" i="2"/>
  <c r="M448" i="2"/>
  <c r="N448" i="2"/>
  <c r="J432" i="2"/>
  <c r="K432" i="2"/>
  <c r="L432" i="2"/>
  <c r="M432" i="2"/>
  <c r="N432" i="2"/>
  <c r="K415" i="2"/>
  <c r="L415" i="2"/>
  <c r="J415" i="2"/>
  <c r="M415" i="2"/>
  <c r="N415" i="2"/>
  <c r="K399" i="2"/>
  <c r="L399" i="2"/>
  <c r="J399" i="2"/>
  <c r="M399" i="2"/>
  <c r="N399" i="2"/>
  <c r="K375" i="2"/>
  <c r="L375" i="2"/>
  <c r="J375" i="2"/>
  <c r="M375" i="2"/>
  <c r="N375" i="2"/>
  <c r="K300" i="2"/>
  <c r="L300" i="2"/>
  <c r="J300" i="2"/>
  <c r="M300" i="2"/>
  <c r="N300" i="2"/>
  <c r="J377" i="2"/>
  <c r="K377" i="2"/>
  <c r="L377" i="2"/>
  <c r="M377" i="2"/>
  <c r="N377" i="2"/>
  <c r="J356" i="2"/>
  <c r="K356" i="2"/>
  <c r="L356" i="2"/>
  <c r="M356" i="2"/>
  <c r="N356" i="2"/>
  <c r="J324" i="2"/>
  <c r="K324" i="2"/>
  <c r="L324" i="2"/>
  <c r="M324" i="2"/>
  <c r="N324" i="2"/>
  <c r="M424" i="2"/>
  <c r="N424" i="2"/>
  <c r="K424" i="2"/>
  <c r="L424" i="2"/>
  <c r="J424" i="2"/>
  <c r="M416" i="2"/>
  <c r="N416" i="2"/>
  <c r="K416" i="2"/>
  <c r="L416" i="2"/>
  <c r="J416" i="2"/>
  <c r="M408" i="2"/>
  <c r="N408" i="2"/>
  <c r="K408" i="2"/>
  <c r="L408" i="2"/>
  <c r="J408" i="2"/>
  <c r="M400" i="2"/>
  <c r="N400" i="2"/>
  <c r="K400" i="2"/>
  <c r="L400" i="2"/>
  <c r="J400" i="2"/>
  <c r="M392" i="2"/>
  <c r="N392" i="2"/>
  <c r="K392" i="2"/>
  <c r="L392" i="2"/>
  <c r="J392" i="2"/>
  <c r="J378" i="2"/>
  <c r="M378" i="2"/>
  <c r="N378" i="2"/>
  <c r="K378" i="2"/>
  <c r="L378" i="2"/>
  <c r="J362" i="2"/>
  <c r="M362" i="2"/>
  <c r="N362" i="2"/>
  <c r="K362" i="2"/>
  <c r="L362" i="2"/>
  <c r="J330" i="2"/>
  <c r="M330" i="2"/>
  <c r="N330" i="2"/>
  <c r="K330" i="2"/>
  <c r="L330" i="2"/>
  <c r="J360" i="2"/>
  <c r="M360" i="2"/>
  <c r="N360" i="2"/>
  <c r="K360" i="2"/>
  <c r="L360" i="2"/>
  <c r="J344" i="2"/>
  <c r="M344" i="2"/>
  <c r="N344" i="2"/>
  <c r="K344" i="2"/>
  <c r="L344" i="2"/>
  <c r="J328" i="2"/>
  <c r="M328" i="2"/>
  <c r="N328" i="2"/>
  <c r="K328" i="2"/>
  <c r="L328" i="2"/>
  <c r="J312" i="2"/>
  <c r="M312" i="2"/>
  <c r="N312" i="2"/>
  <c r="K312" i="2"/>
  <c r="L312" i="2"/>
  <c r="K282" i="2"/>
  <c r="L282" i="2"/>
  <c r="M282" i="2"/>
  <c r="N282" i="2"/>
  <c r="J282" i="2"/>
  <c r="J358" i="2"/>
  <c r="K358" i="2"/>
  <c r="L358" i="2"/>
  <c r="M358" i="2"/>
  <c r="N358" i="2"/>
  <c r="J342" i="2"/>
  <c r="K342" i="2"/>
  <c r="L342" i="2"/>
  <c r="M342" i="2"/>
  <c r="N342" i="2"/>
  <c r="J326" i="2"/>
  <c r="K326" i="2"/>
  <c r="L326" i="2"/>
  <c r="M326" i="2"/>
  <c r="N326" i="2"/>
  <c r="J310" i="2"/>
  <c r="K310" i="2"/>
  <c r="L310" i="2"/>
  <c r="M310" i="2"/>
  <c r="N310" i="2"/>
  <c r="J291" i="2"/>
  <c r="K291" i="2"/>
  <c r="L291" i="2"/>
  <c r="M291" i="2"/>
  <c r="N291" i="2"/>
  <c r="K302" i="2"/>
  <c r="L302" i="2"/>
  <c r="M302" i="2"/>
  <c r="N302" i="2"/>
  <c r="J302" i="2"/>
  <c r="K274" i="2"/>
  <c r="L274" i="2"/>
  <c r="M274" i="2"/>
  <c r="N274" i="2"/>
  <c r="J274" i="2"/>
  <c r="K235" i="2"/>
  <c r="L235" i="2"/>
  <c r="J235" i="2"/>
  <c r="M235" i="2"/>
  <c r="N235" i="2"/>
  <c r="J276" i="2"/>
  <c r="K276" i="2"/>
  <c r="L276" i="2"/>
  <c r="M276" i="2"/>
  <c r="N276" i="2"/>
  <c r="M298" i="2"/>
  <c r="N298" i="2"/>
  <c r="K298" i="2"/>
  <c r="L298" i="2"/>
  <c r="J298" i="2"/>
  <c r="M288" i="2"/>
  <c r="N288" i="2"/>
  <c r="K288" i="2"/>
  <c r="L288" i="2"/>
  <c r="J288" i="2"/>
  <c r="M272" i="2"/>
  <c r="N272" i="2"/>
  <c r="K272" i="2"/>
  <c r="L272" i="2"/>
  <c r="J272" i="2"/>
  <c r="M256" i="2"/>
  <c r="N256" i="2"/>
  <c r="K256" i="2"/>
  <c r="L256" i="2"/>
  <c r="J256" i="2"/>
  <c r="J278" i="2"/>
  <c r="K278" i="2"/>
  <c r="L278" i="2"/>
  <c r="M278" i="2"/>
  <c r="N278" i="2"/>
  <c r="J262" i="2"/>
  <c r="M262" i="2"/>
  <c r="N262" i="2"/>
  <c r="K262" i="2"/>
  <c r="L262" i="2"/>
  <c r="K249" i="2"/>
  <c r="L249" i="2"/>
  <c r="J249" i="2"/>
  <c r="M249" i="2"/>
  <c r="N249" i="2"/>
  <c r="K250" i="2"/>
  <c r="L250" i="2"/>
  <c r="M250" i="2"/>
  <c r="N250" i="2"/>
  <c r="J250" i="2"/>
  <c r="M242" i="2"/>
  <c r="N242" i="2"/>
  <c r="K242" i="2"/>
  <c r="L242" i="2"/>
  <c r="J242" i="2"/>
  <c r="M234" i="2"/>
  <c r="N234" i="2"/>
  <c r="K234" i="2"/>
  <c r="L234" i="2"/>
  <c r="J234" i="2"/>
  <c r="B19" i="1"/>
  <c r="B22" i="1"/>
  <c r="B20" i="1"/>
  <c r="B21" i="1"/>
  <c r="B23" i="1"/>
  <c r="B24" i="1"/>
</calcChain>
</file>

<file path=xl/sharedStrings.xml><?xml version="1.0" encoding="utf-8"?>
<sst xmlns="http://schemas.openxmlformats.org/spreadsheetml/2006/main" count="1779" uniqueCount="1752">
  <si>
    <t xml:space="preserve">   16:05:38</t>
  </si>
  <si>
    <t xml:space="preserve">   16:05:39</t>
  </si>
  <si>
    <t xml:space="preserve">   16:05:40</t>
  </si>
  <si>
    <t xml:space="preserve">   16:05:41</t>
  </si>
  <si>
    <t xml:space="preserve">   16:05:42</t>
  </si>
  <si>
    <t xml:space="preserve">   16:05:45</t>
  </si>
  <si>
    <t xml:space="preserve">   16:05:46</t>
  </si>
  <si>
    <t xml:space="preserve">   16:05:47</t>
  </si>
  <si>
    <t xml:space="preserve">   16:05:48</t>
  </si>
  <si>
    <t xml:space="preserve">   16:05:49</t>
  </si>
  <si>
    <t xml:space="preserve">   16:05:50</t>
  </si>
  <si>
    <t xml:space="preserve">   16:05:52</t>
  </si>
  <si>
    <t xml:space="preserve">   16:05:53</t>
  </si>
  <si>
    <t xml:space="preserve">   16:05:54</t>
  </si>
  <si>
    <t xml:space="preserve">   16:05:55</t>
  </si>
  <si>
    <t xml:space="preserve">   16:05:56</t>
  </si>
  <si>
    <t xml:space="preserve">   16:05:57</t>
  </si>
  <si>
    <t xml:space="preserve">   16:05:58</t>
  </si>
  <si>
    <t xml:space="preserve">   16:05:59</t>
  </si>
  <si>
    <t xml:space="preserve">   16:06:01</t>
  </si>
  <si>
    <t xml:space="preserve">   16:06:02</t>
  </si>
  <si>
    <t xml:space="preserve">   16:06:03</t>
  </si>
  <si>
    <t xml:space="preserve">   16:06:04</t>
  </si>
  <si>
    <t xml:space="preserve">   16:06:05</t>
  </si>
  <si>
    <t xml:space="preserve">   16:06:06</t>
  </si>
  <si>
    <t xml:space="preserve">   16:06:07</t>
  </si>
  <si>
    <t xml:space="preserve">   16:06:08</t>
  </si>
  <si>
    <t xml:space="preserve">   16:06:10</t>
  </si>
  <si>
    <t xml:space="preserve">   16:06:11</t>
  </si>
  <si>
    <t xml:space="preserve">   16:06:12</t>
  </si>
  <si>
    <t xml:space="preserve">   16:06:13</t>
  </si>
  <si>
    <t xml:space="preserve">   16:06:14</t>
  </si>
  <si>
    <t xml:space="preserve">   16:06:15</t>
  </si>
  <si>
    <t xml:space="preserve">   16:06:16</t>
  </si>
  <si>
    <t xml:space="preserve">   16:06:17</t>
  </si>
  <si>
    <t xml:space="preserve">   16:06:19</t>
  </si>
  <si>
    <t xml:space="preserve">   16:06:20</t>
  </si>
  <si>
    <t xml:space="preserve">   16:06:21</t>
  </si>
  <si>
    <t xml:space="preserve">   16:06:22</t>
  </si>
  <si>
    <t xml:space="preserve">   16:06:23</t>
  </si>
  <si>
    <t xml:space="preserve">   16:06:24</t>
  </si>
  <si>
    <t xml:space="preserve">   16:06:25</t>
  </si>
  <si>
    <t xml:space="preserve">   16:06:26</t>
  </si>
  <si>
    <t xml:space="preserve">   16:06:28</t>
  </si>
  <si>
    <t xml:space="preserve">   16:06:29</t>
  </si>
  <si>
    <t xml:space="preserve">   16:06:30</t>
  </si>
  <si>
    <t xml:space="preserve">   16:06:31</t>
  </si>
  <si>
    <t xml:space="preserve">   16:06:32</t>
  </si>
  <si>
    <t xml:space="preserve">   16:06:33</t>
  </si>
  <si>
    <t xml:space="preserve">   16:06:34</t>
  </si>
  <si>
    <t xml:space="preserve">   16:06:35</t>
  </si>
  <si>
    <t xml:space="preserve">   16:06:37</t>
  </si>
  <si>
    <t xml:space="preserve">   16:06:38</t>
  </si>
  <si>
    <t xml:space="preserve">   16:06:40</t>
  </si>
  <si>
    <t xml:space="preserve">   16:06:41</t>
  </si>
  <si>
    <t xml:space="preserve">   16:06:42</t>
  </si>
  <si>
    <t xml:space="preserve">   16:06:43</t>
  </si>
  <si>
    <t xml:space="preserve">   16:06:44</t>
  </si>
  <si>
    <t xml:space="preserve">   16:06:46</t>
  </si>
  <si>
    <t xml:space="preserve">   16:06:47</t>
  </si>
  <si>
    <t xml:space="preserve">   16:06:48</t>
  </si>
  <si>
    <t xml:space="preserve">   16:06:49</t>
  </si>
  <si>
    <t xml:space="preserve">   16:06:50</t>
  </si>
  <si>
    <t xml:space="preserve">   16:06:51</t>
  </si>
  <si>
    <t xml:space="preserve">   16:06:52</t>
  </si>
  <si>
    <t xml:space="preserve">   16:06:53</t>
  </si>
  <si>
    <t xml:space="preserve">   16:06:55</t>
  </si>
  <si>
    <t xml:space="preserve">   16:06:56</t>
  </si>
  <si>
    <t xml:space="preserve">   16:06:57</t>
  </si>
  <si>
    <t xml:space="preserve">   16:06:58</t>
  </si>
  <si>
    <t xml:space="preserve">   16:06:59</t>
  </si>
  <si>
    <t xml:space="preserve">   16:07:00</t>
  </si>
  <si>
    <t xml:space="preserve">   16:07:01</t>
  </si>
  <si>
    <t xml:space="preserve">   16:07:03</t>
  </si>
  <si>
    <t xml:space="preserve">   16:07:04</t>
  </si>
  <si>
    <t xml:space="preserve">   16:07:05</t>
  </si>
  <si>
    <t xml:space="preserve">   16:07:06</t>
  </si>
  <si>
    <t xml:space="preserve">   16:07:07</t>
  </si>
  <si>
    <t xml:space="preserve">   16:07:08</t>
  </si>
  <si>
    <t xml:space="preserve">   16:07:09</t>
  </si>
  <si>
    <t xml:space="preserve">   16:07:10</t>
  </si>
  <si>
    <t xml:space="preserve">   16:07:13</t>
  </si>
  <si>
    <t xml:space="preserve">   16:07:14</t>
  </si>
  <si>
    <t xml:space="preserve">   16:07:15</t>
  </si>
  <si>
    <t xml:space="preserve">   16:07:16</t>
  </si>
  <si>
    <t xml:space="preserve">   16:07:17</t>
  </si>
  <si>
    <t xml:space="preserve">   16:07:18</t>
  </si>
  <si>
    <t xml:space="preserve">   16:07:19</t>
  </si>
  <si>
    <t xml:space="preserve">   16:07:21</t>
  </si>
  <si>
    <t xml:space="preserve">   16:07:22</t>
  </si>
  <si>
    <t xml:space="preserve">   16:07:23</t>
  </si>
  <si>
    <t xml:space="preserve">   16:07:24</t>
  </si>
  <si>
    <t xml:space="preserve">   16:07:25</t>
  </si>
  <si>
    <t xml:space="preserve">   16:07:26</t>
  </si>
  <si>
    <t xml:space="preserve">   16:07:27</t>
  </si>
  <si>
    <t xml:space="preserve">   16:07:28</t>
  </si>
  <si>
    <t xml:space="preserve">   16:07:30</t>
  </si>
  <si>
    <t xml:space="preserve">   16:07:31</t>
  </si>
  <si>
    <t xml:space="preserve">   16:07:32</t>
  </si>
  <si>
    <t xml:space="preserve">   16:07:33</t>
  </si>
  <si>
    <t xml:space="preserve">   16:07:35</t>
  </si>
  <si>
    <t xml:space="preserve">   16:07:36</t>
  </si>
  <si>
    <t xml:space="preserve">   16:07:37</t>
  </si>
  <si>
    <t xml:space="preserve">   16:07:39</t>
  </si>
  <si>
    <t xml:space="preserve">   16:07:40</t>
  </si>
  <si>
    <t xml:space="preserve">   16:07:41</t>
  </si>
  <si>
    <t xml:space="preserve">   16:07:42</t>
  </si>
  <si>
    <t xml:space="preserve">   16:07:43</t>
  </si>
  <si>
    <t xml:space="preserve">   16:07:44</t>
  </si>
  <si>
    <t xml:space="preserve">   16:07:45</t>
  </si>
  <si>
    <t xml:space="preserve">   16:07:46</t>
  </si>
  <si>
    <t xml:space="preserve">   16:07:48</t>
  </si>
  <si>
    <t xml:space="preserve">   16:07:49</t>
  </si>
  <si>
    <t xml:space="preserve">   16:07:50</t>
  </si>
  <si>
    <t xml:space="preserve">   16:07:51</t>
  </si>
  <si>
    <t xml:space="preserve">   16:07:52</t>
  </si>
  <si>
    <t xml:space="preserve">   16:07:53</t>
  </si>
  <si>
    <t xml:space="preserve">   16:07:54</t>
  </si>
  <si>
    <t xml:space="preserve">   16:07:55</t>
  </si>
  <si>
    <t xml:space="preserve">   16:07:57</t>
  </si>
  <si>
    <t xml:space="preserve">   16:07:58</t>
  </si>
  <si>
    <t xml:space="preserve">   16:07:59</t>
  </si>
  <si>
    <t xml:space="preserve">   16:08:00</t>
  </si>
  <si>
    <t xml:space="preserve">   16:08:01</t>
  </si>
  <si>
    <t xml:space="preserve">   16:08:02</t>
  </si>
  <si>
    <t xml:space="preserve">   16:08:03</t>
  </si>
  <si>
    <t xml:space="preserve">   16:08:05</t>
  </si>
  <si>
    <t xml:space="preserve">   16:08:06</t>
  </si>
  <si>
    <t xml:space="preserve">   16:08:08</t>
  </si>
  <si>
    <t xml:space="preserve">   16:08:09</t>
  </si>
  <si>
    <t xml:space="preserve">   16:08:10</t>
  </si>
  <si>
    <t xml:space="preserve">   16:08:11</t>
  </si>
  <si>
    <t xml:space="preserve">   16:08:12</t>
  </si>
  <si>
    <t xml:space="preserve">   16:08:14</t>
  </si>
  <si>
    <t xml:space="preserve">   16:08:15</t>
  </si>
  <si>
    <t xml:space="preserve">   16:08:16</t>
  </si>
  <si>
    <t xml:space="preserve">   16:08:17</t>
  </si>
  <si>
    <t xml:space="preserve">   16:08:18</t>
  </si>
  <si>
    <t xml:space="preserve">   16:08:19</t>
  </si>
  <si>
    <t xml:space="preserve">   16:08:20</t>
  </si>
  <si>
    <t xml:space="preserve">   16:08:21</t>
  </si>
  <si>
    <t xml:space="preserve">   16:08:23</t>
  </si>
  <si>
    <t xml:space="preserve">   16:08:24</t>
  </si>
  <si>
    <t xml:space="preserve">   16:08:25</t>
  </si>
  <si>
    <t xml:space="preserve">   16:08:26</t>
  </si>
  <si>
    <t xml:space="preserve">   16:08:27</t>
  </si>
  <si>
    <t xml:space="preserve">   16:08:28</t>
  </si>
  <si>
    <t xml:space="preserve">   16:08:29</t>
  </si>
  <si>
    <t xml:space="preserve">   16:08:30</t>
  </si>
  <si>
    <t xml:space="preserve">   16:08:32</t>
  </si>
  <si>
    <t xml:space="preserve">   16:08:33</t>
  </si>
  <si>
    <t xml:space="preserve">   16:08:34</t>
  </si>
  <si>
    <t xml:space="preserve">   16:08:35</t>
  </si>
  <si>
    <t xml:space="preserve">   16:08:36</t>
  </si>
  <si>
    <t xml:space="preserve">   16:08:37</t>
  </si>
  <si>
    <t xml:space="preserve">   16:08:38</t>
  </si>
  <si>
    <t xml:space="preserve">   16:08:41</t>
  </si>
  <si>
    <t xml:space="preserve">   16:08:42</t>
  </si>
  <si>
    <t xml:space="preserve">   16:08:43</t>
  </si>
  <si>
    <t xml:space="preserve">   16:08:44</t>
  </si>
  <si>
    <t xml:space="preserve">   16:08:45</t>
  </si>
  <si>
    <t xml:space="preserve">   16:08:46</t>
  </si>
  <si>
    <t xml:space="preserve">   16:08:47</t>
  </si>
  <si>
    <t xml:space="preserve">   16:08:48</t>
  </si>
  <si>
    <t xml:space="preserve">   16:08:50</t>
  </si>
  <si>
    <t xml:space="preserve">   16:08:51</t>
  </si>
  <si>
    <t xml:space="preserve">   16:08:52</t>
  </si>
  <si>
    <t xml:space="preserve">   16:08:53</t>
  </si>
  <si>
    <t xml:space="preserve">   16:08:54</t>
  </si>
  <si>
    <t xml:space="preserve">   16:08:55</t>
  </si>
  <si>
    <t xml:space="preserve">   16:08:56</t>
  </si>
  <si>
    <t xml:space="preserve">   16:08:57</t>
  </si>
  <si>
    <t xml:space="preserve">   16:08:59</t>
  </si>
  <si>
    <t xml:space="preserve">   16:09:00</t>
  </si>
  <si>
    <t xml:space="preserve">   16:09:01</t>
  </si>
  <si>
    <t xml:space="preserve">   16:09:03</t>
  </si>
  <si>
    <t xml:space="preserve">   16:09:04</t>
  </si>
  <si>
    <t xml:space="preserve">   16:09:05</t>
  </si>
  <si>
    <t xml:space="preserve">   16:09:06</t>
  </si>
  <si>
    <t xml:space="preserve">   16:09:08</t>
  </si>
  <si>
    <t xml:space="preserve">   16:09:09</t>
  </si>
  <si>
    <t xml:space="preserve">   16:09:10</t>
  </si>
  <si>
    <t xml:space="preserve">   16:09:11</t>
  </si>
  <si>
    <t xml:space="preserve">   16:09:12</t>
  </si>
  <si>
    <t xml:space="preserve">   16:09:13</t>
  </si>
  <si>
    <t xml:space="preserve">   16:09:14</t>
  </si>
  <si>
    <t xml:space="preserve">   16:09:16</t>
  </si>
  <si>
    <t xml:space="preserve">   16:09:17</t>
  </si>
  <si>
    <t xml:space="preserve">   16:09:18</t>
  </si>
  <si>
    <t xml:space="preserve">   16:09:19</t>
  </si>
  <si>
    <t xml:space="preserve">   16:09:20</t>
  </si>
  <si>
    <t xml:space="preserve">   16:09:21</t>
  </si>
  <si>
    <t xml:space="preserve">   16:09:22</t>
  </si>
  <si>
    <t xml:space="preserve">   16:09:23</t>
  </si>
  <si>
    <t xml:space="preserve">   16:09:25</t>
  </si>
  <si>
    <t xml:space="preserve">   16:09:26</t>
  </si>
  <si>
    <t xml:space="preserve">   16:09:27</t>
  </si>
  <si>
    <t xml:space="preserve">   16:09:28</t>
  </si>
  <si>
    <t xml:space="preserve">   16:09:29</t>
  </si>
  <si>
    <t xml:space="preserve">   16:09:30</t>
  </si>
  <si>
    <t xml:space="preserve">   16:09:31</t>
  </si>
  <si>
    <t xml:space="preserve">   16:09:32</t>
  </si>
  <si>
    <t xml:space="preserve">   16:09:34</t>
  </si>
  <si>
    <t xml:space="preserve">   16:09:35</t>
  </si>
  <si>
    <t xml:space="preserve">   16:09:36</t>
  </si>
  <si>
    <t xml:space="preserve">   16:09:37</t>
  </si>
  <si>
    <t xml:space="preserve">   16:09:38</t>
  </si>
  <si>
    <t xml:space="preserve">   16:09:39</t>
  </si>
  <si>
    <t xml:space="preserve">   16:09:40</t>
  </si>
  <si>
    <t xml:space="preserve">   16:09:41</t>
  </si>
  <si>
    <t xml:space="preserve">   16:09:43</t>
  </si>
  <si>
    <t xml:space="preserve">   16:09:44</t>
  </si>
  <si>
    <t xml:space="preserve">   16:09:45</t>
  </si>
  <si>
    <t xml:space="preserve">   16:09:46</t>
  </si>
  <si>
    <t xml:space="preserve">   16:09:47</t>
  </si>
  <si>
    <t xml:space="preserve">   16:09:48</t>
  </si>
  <si>
    <t xml:space="preserve">   16:09:49</t>
  </si>
  <si>
    <t xml:space="preserve">   16:09:50</t>
  </si>
  <si>
    <t xml:space="preserve">   16:09:52</t>
  </si>
  <si>
    <t xml:space="preserve">   16:09:53</t>
  </si>
  <si>
    <t xml:space="preserve">   16:09:54</t>
  </si>
  <si>
    <t xml:space="preserve">   16:09:55</t>
  </si>
  <si>
    <t xml:space="preserve">   16:09:56</t>
  </si>
  <si>
    <t xml:space="preserve">   16:09:57</t>
  </si>
  <si>
    <t xml:space="preserve">   16:09:58</t>
  </si>
  <si>
    <t xml:space="preserve">   16:09:59</t>
  </si>
  <si>
    <t xml:space="preserve">   16:10:01</t>
  </si>
  <si>
    <t xml:space="preserve">   16:10:02</t>
  </si>
  <si>
    <t xml:space="preserve">   16:10:03</t>
  </si>
  <si>
    <t xml:space="preserve">   16:10:04</t>
  </si>
  <si>
    <t xml:space="preserve">   16:10:05</t>
  </si>
  <si>
    <t xml:space="preserve">   16:10:06</t>
  </si>
  <si>
    <t xml:space="preserve">   16:10:07</t>
  </si>
  <si>
    <t xml:space="preserve">   16:10:08</t>
  </si>
  <si>
    <t xml:space="preserve">   16:10:10</t>
  </si>
  <si>
    <t xml:space="preserve">   16:10:11</t>
  </si>
  <si>
    <t xml:space="preserve">   16:10:12</t>
  </si>
  <si>
    <t xml:space="preserve">   16:10:13</t>
  </si>
  <si>
    <t xml:space="preserve">   16:10:14</t>
  </si>
  <si>
    <t xml:space="preserve">   16:10:15</t>
  </si>
  <si>
    <t xml:space="preserve">   16:10:16</t>
  </si>
  <si>
    <t xml:space="preserve">   16:10:18</t>
  </si>
  <si>
    <t xml:space="preserve">   16:10:19</t>
  </si>
  <si>
    <t xml:space="preserve">   16:10:21</t>
  </si>
  <si>
    <t xml:space="preserve">   16:10:22</t>
  </si>
  <si>
    <t xml:space="preserve">   16:10:23</t>
  </si>
  <si>
    <t xml:space="preserve">   16:10:24</t>
  </si>
  <si>
    <t xml:space="preserve">   16:10:25</t>
  </si>
  <si>
    <t xml:space="preserve">   16:10:27</t>
  </si>
  <si>
    <t xml:space="preserve">   16:10:28</t>
  </si>
  <si>
    <t xml:space="preserve">   16:10:29</t>
  </si>
  <si>
    <t xml:space="preserve">   16:10:30</t>
  </si>
  <si>
    <t xml:space="preserve">   16:10:31</t>
  </si>
  <si>
    <t xml:space="preserve">   16:10:32</t>
  </si>
  <si>
    <t xml:space="preserve">   16:10:33</t>
  </si>
  <si>
    <t xml:space="preserve">   16:10:34</t>
  </si>
  <si>
    <t xml:space="preserve">   16:10:36</t>
  </si>
  <si>
    <t xml:space="preserve">   16:10:37</t>
  </si>
  <si>
    <t xml:space="preserve">   16:10:38</t>
  </si>
  <si>
    <t xml:space="preserve">   16:10:39</t>
  </si>
  <si>
    <t xml:space="preserve">   16:10:40</t>
  </si>
  <si>
    <t xml:space="preserve">   16:10:41</t>
  </si>
  <si>
    <t xml:space="preserve">   16:10:42</t>
  </si>
  <si>
    <t xml:space="preserve">   16:10:43</t>
  </si>
  <si>
    <t xml:space="preserve">   16:10:45</t>
  </si>
  <si>
    <t xml:space="preserve">   16:10:46</t>
  </si>
  <si>
    <t xml:space="preserve">   16:10:47</t>
  </si>
  <si>
    <t xml:space="preserve">   16:10:48</t>
  </si>
  <si>
    <t xml:space="preserve">   16:10:49</t>
  </si>
  <si>
    <t xml:space="preserve">   16:10:50</t>
  </si>
  <si>
    <t xml:space="preserve">   16:10:51</t>
  </si>
  <si>
    <t xml:space="preserve">   16:10:52</t>
  </si>
  <si>
    <t xml:space="preserve">   16:10:54</t>
  </si>
  <si>
    <t xml:space="preserve">   16:10:56</t>
  </si>
  <si>
    <t xml:space="preserve">   16:10:57</t>
  </si>
  <si>
    <t xml:space="preserve">   16:10:58</t>
  </si>
  <si>
    <t xml:space="preserve">   16:10:59</t>
  </si>
  <si>
    <t xml:space="preserve">   16:11:00</t>
  </si>
  <si>
    <t xml:space="preserve">   16:11:01</t>
  </si>
  <si>
    <t xml:space="preserve">   16:11:03</t>
  </si>
  <si>
    <t xml:space="preserve">   16:11:04</t>
  </si>
  <si>
    <t xml:space="preserve">   16:11:05</t>
  </si>
  <si>
    <t xml:space="preserve">   16:11:06</t>
  </si>
  <si>
    <t xml:space="preserve">   16:11:07</t>
  </si>
  <si>
    <t xml:space="preserve">   16:11:08</t>
  </si>
  <si>
    <t xml:space="preserve">   16:11:09</t>
  </si>
  <si>
    <t xml:space="preserve">   16:11:11</t>
  </si>
  <si>
    <t xml:space="preserve">   16:11:12</t>
  </si>
  <si>
    <t xml:space="preserve">   16:11:13</t>
  </si>
  <si>
    <t xml:space="preserve">   16:11:14</t>
  </si>
  <si>
    <t xml:space="preserve">   16:11:15</t>
  </si>
  <si>
    <t xml:space="preserve">   16:11:16</t>
  </si>
  <si>
    <t xml:space="preserve">   16:11:18</t>
  </si>
  <si>
    <t xml:space="preserve">   16:11:20</t>
  </si>
  <si>
    <t xml:space="preserve">   16:11:21</t>
  </si>
  <si>
    <t xml:space="preserve">   16:11:22</t>
  </si>
  <si>
    <t xml:space="preserve">   16:11:23</t>
  </si>
  <si>
    <t xml:space="preserve">   16:11:24</t>
  </si>
  <si>
    <t xml:space="preserve">   16:11:25</t>
  </si>
  <si>
    <t xml:space="preserve">   16:11:26</t>
  </si>
  <si>
    <t xml:space="preserve">   16:11:27</t>
  </si>
  <si>
    <t xml:space="preserve">   16:11:29</t>
  </si>
  <si>
    <t xml:space="preserve">   16:11:30</t>
  </si>
  <si>
    <t xml:space="preserve">   16:11:31</t>
  </si>
  <si>
    <t xml:space="preserve">   16:11:32</t>
  </si>
  <si>
    <t xml:space="preserve">   16:11:33</t>
  </si>
  <si>
    <t xml:space="preserve">   16:11:34</t>
  </si>
  <si>
    <t xml:space="preserve">   16:11:35</t>
  </si>
  <si>
    <t xml:space="preserve">   16:11:36</t>
  </si>
  <si>
    <t xml:space="preserve">   16:11:38</t>
  </si>
  <si>
    <t xml:space="preserve">   16:11:39</t>
  </si>
  <si>
    <t xml:space="preserve">   16:11:40</t>
  </si>
  <si>
    <t xml:space="preserve">   16:11:41</t>
  </si>
  <si>
    <t xml:space="preserve">   16:11:42</t>
  </si>
  <si>
    <t xml:space="preserve">   16:11:43</t>
  </si>
  <si>
    <t xml:space="preserve">   16:11:44</t>
  </si>
  <si>
    <t xml:space="preserve">   16:11:45</t>
  </si>
  <si>
    <t xml:space="preserve">   16:11:47</t>
  </si>
  <si>
    <t xml:space="preserve">   16:11:48</t>
  </si>
  <si>
    <t xml:space="preserve">   16:11:49</t>
  </si>
  <si>
    <t xml:space="preserve">   16:11:51</t>
  </si>
  <si>
    <t xml:space="preserve">   16:11:52</t>
  </si>
  <si>
    <t xml:space="preserve">   16:11:53</t>
  </si>
  <si>
    <t xml:space="preserve">   16:11:54</t>
  </si>
  <si>
    <t xml:space="preserve">   16:11:56</t>
  </si>
  <si>
    <t xml:space="preserve">   16:11:57</t>
  </si>
  <si>
    <t xml:space="preserve">   16:11:58</t>
  </si>
  <si>
    <t xml:space="preserve">   16:11:59</t>
  </si>
  <si>
    <t xml:space="preserve">   16:12:00</t>
  </si>
  <si>
    <t xml:space="preserve">   16:12:01</t>
  </si>
  <si>
    <t xml:space="preserve">   16:12:02</t>
  </si>
  <si>
    <t xml:space="preserve">   16:12:03</t>
  </si>
  <si>
    <t xml:space="preserve">   16:12:05</t>
  </si>
  <si>
    <t xml:space="preserve">   16:12:06</t>
  </si>
  <si>
    <t xml:space="preserve">   16:12:07</t>
  </si>
  <si>
    <t xml:space="preserve">   16:12:08</t>
  </si>
  <si>
    <t xml:space="preserve">   16:12:09</t>
  </si>
  <si>
    <t xml:space="preserve">   16:12:10</t>
  </si>
  <si>
    <t xml:space="preserve">   16:12:11</t>
  </si>
  <si>
    <t xml:space="preserve">   16:12:14</t>
  </si>
  <si>
    <t xml:space="preserve">   16:12:15</t>
  </si>
  <si>
    <t xml:space="preserve">   16:12:16</t>
  </si>
  <si>
    <t xml:space="preserve">   16:12:17</t>
  </si>
  <si>
    <t xml:space="preserve">   16:12:18</t>
  </si>
  <si>
    <t xml:space="preserve">   16:12:19</t>
  </si>
  <si>
    <t xml:space="preserve">   16:12:20</t>
  </si>
  <si>
    <t xml:space="preserve">   16:12:22</t>
  </si>
  <si>
    <t xml:space="preserve">   16:12:23</t>
  </si>
  <si>
    <t xml:space="preserve">   16:12:24</t>
  </si>
  <si>
    <t xml:space="preserve">   16:12:25</t>
  </si>
  <si>
    <t xml:space="preserve">   16:12:26</t>
  </si>
  <si>
    <t xml:space="preserve">   16:12:27</t>
  </si>
  <si>
    <t xml:space="preserve">   16:12:28</t>
  </si>
  <si>
    <t xml:space="preserve">   16:12:29</t>
  </si>
  <si>
    <t xml:space="preserve">   16:12:31</t>
  </si>
  <si>
    <t xml:space="preserve">   16:12:32</t>
  </si>
  <si>
    <t xml:space="preserve">   16:12:33</t>
  </si>
  <si>
    <t xml:space="preserve">   16:12:34</t>
  </si>
  <si>
    <t xml:space="preserve">   16:12:35</t>
  </si>
  <si>
    <t xml:space="preserve">   16:12:36</t>
  </si>
  <si>
    <t xml:space="preserve">   16:12:37</t>
  </si>
  <si>
    <t xml:space="preserve">   16:12:38</t>
  </si>
  <si>
    <t xml:space="preserve">   16:12:40</t>
  </si>
  <si>
    <t xml:space="preserve">   16:12:41</t>
  </si>
  <si>
    <t xml:space="preserve">   16:12:42</t>
  </si>
  <si>
    <t xml:space="preserve">   16:12:43</t>
  </si>
  <si>
    <t xml:space="preserve">   16:12:44</t>
  </si>
  <si>
    <t xml:space="preserve">   16:12:46</t>
  </si>
  <si>
    <t xml:space="preserve">   16:12:47</t>
  </si>
  <si>
    <t xml:space="preserve">   16:12:49</t>
  </si>
  <si>
    <t xml:space="preserve">   16:12:50</t>
  </si>
  <si>
    <t xml:space="preserve">   16:12:51</t>
  </si>
  <si>
    <t xml:space="preserve">   16:12:52</t>
  </si>
  <si>
    <t xml:space="preserve">   16:12:53</t>
  </si>
  <si>
    <t xml:space="preserve">   16:12:54</t>
  </si>
  <si>
    <t xml:space="preserve">   16:12:55</t>
  </si>
  <si>
    <t xml:space="preserve">   16:12:56</t>
  </si>
  <si>
    <t xml:space="preserve">   16:12:58</t>
  </si>
  <si>
    <t xml:space="preserve">   16:12:59</t>
  </si>
  <si>
    <t xml:space="preserve">   16:13:00</t>
  </si>
  <si>
    <t xml:space="preserve">   16:13:01</t>
  </si>
  <si>
    <t xml:space="preserve">   16:13:02</t>
  </si>
  <si>
    <t xml:space="preserve">   16:13:03</t>
  </si>
  <si>
    <t xml:space="preserve">   16:13:04</t>
  </si>
  <si>
    <t xml:space="preserve">   16:13:05</t>
  </si>
  <si>
    <t xml:space="preserve">   16:13:07</t>
  </si>
  <si>
    <t xml:space="preserve">   16:13:09</t>
  </si>
  <si>
    <t xml:space="preserve">   16:13:10</t>
  </si>
  <si>
    <t xml:space="preserve">   16:13:11</t>
  </si>
  <si>
    <t xml:space="preserve">   16:13:12</t>
  </si>
  <si>
    <t xml:space="preserve">   16:13:13</t>
  </si>
  <si>
    <t xml:space="preserve">   16:13:14</t>
  </si>
  <si>
    <t xml:space="preserve">   16:13:16</t>
  </si>
  <si>
    <t xml:space="preserve">   16:13:17</t>
  </si>
  <si>
    <t xml:space="preserve">   16:13:18</t>
  </si>
  <si>
    <t xml:space="preserve">   16:13:19</t>
  </si>
  <si>
    <t xml:space="preserve">   16:13:20</t>
  </si>
  <si>
    <t xml:space="preserve">   16:13:21</t>
  </si>
  <si>
    <t xml:space="preserve">   16:13:22</t>
  </si>
  <si>
    <t xml:space="preserve">   16:13:24</t>
  </si>
  <si>
    <t xml:space="preserve">   16:13:25</t>
  </si>
  <si>
    <t xml:space="preserve">   16:13:26</t>
  </si>
  <si>
    <t xml:space="preserve">   16:13:27</t>
  </si>
  <si>
    <t xml:space="preserve">   16:13:28</t>
  </si>
  <si>
    <t xml:space="preserve">   16:13:29</t>
  </si>
  <si>
    <t xml:space="preserve">   16:13:30</t>
  </si>
  <si>
    <t xml:space="preserve">   16:13:31</t>
  </si>
  <si>
    <t xml:space="preserve">   16:13:33</t>
  </si>
  <si>
    <t xml:space="preserve">   16:13:34</t>
  </si>
  <si>
    <t xml:space="preserve">   16:13:35</t>
  </si>
  <si>
    <t xml:space="preserve">   16:13:36</t>
  </si>
  <si>
    <t xml:space="preserve">   16:13:37</t>
  </si>
  <si>
    <t xml:space="preserve">   16:13:38</t>
  </si>
  <si>
    <t xml:space="preserve">   16:13:39</t>
  </si>
  <si>
    <t xml:space="preserve">   16:13:42</t>
  </si>
  <si>
    <t xml:space="preserve">   16:13:43</t>
  </si>
  <si>
    <t xml:space="preserve">   16:13:44</t>
  </si>
  <si>
    <t xml:space="preserve">   16:13:45</t>
  </si>
  <si>
    <t xml:space="preserve">   16:13:46</t>
  </si>
  <si>
    <t xml:space="preserve">   16:13:47</t>
  </si>
  <si>
    <t xml:space="preserve">   16:13:48</t>
  </si>
  <si>
    <t xml:space="preserve">   16:13:49</t>
  </si>
  <si>
    <t xml:space="preserve">   16:13:51</t>
  </si>
  <si>
    <t xml:space="preserve">   16:13:52</t>
  </si>
  <si>
    <t xml:space="preserve">   16:13:53</t>
  </si>
  <si>
    <t xml:space="preserve">   16:13:54</t>
  </si>
  <si>
    <t xml:space="preserve">   16:13:55</t>
  </si>
  <si>
    <t xml:space="preserve">   16:13:56</t>
  </si>
  <si>
    <t xml:space="preserve">   16:13:57</t>
  </si>
  <si>
    <t xml:space="preserve">   16:13:58</t>
  </si>
  <si>
    <t xml:space="preserve">   16:14:00</t>
  </si>
  <si>
    <t xml:space="preserve">   16:14:01</t>
  </si>
  <si>
    <t xml:space="preserve">   16:14:02</t>
  </si>
  <si>
    <t xml:space="preserve">   16:14:04</t>
  </si>
  <si>
    <t xml:space="preserve">   16:14:05</t>
  </si>
  <si>
    <t xml:space="preserve">   16:14:06</t>
  </si>
  <si>
    <t xml:space="preserve">   16:14:07</t>
  </si>
  <si>
    <t xml:space="preserve">   16:14:09</t>
  </si>
  <si>
    <t xml:space="preserve">   16:14:10</t>
  </si>
  <si>
    <t xml:space="preserve">   16:14:11</t>
  </si>
  <si>
    <t xml:space="preserve">   16:14:12</t>
  </si>
  <si>
    <t xml:space="preserve">   16:14:13</t>
  </si>
  <si>
    <t xml:space="preserve">   16:14:14</t>
  </si>
  <si>
    <t xml:space="preserve">   16:14:15</t>
  </si>
  <si>
    <t xml:space="preserve">   16:14:16</t>
  </si>
  <si>
    <t xml:space="preserve">   16:14:18</t>
  </si>
  <si>
    <t xml:space="preserve">   16:14:19</t>
  </si>
  <si>
    <t xml:space="preserve">   16:14:20</t>
  </si>
  <si>
    <t xml:space="preserve">   16:14:21</t>
  </si>
  <si>
    <t xml:space="preserve">   16:14:22</t>
  </si>
  <si>
    <t xml:space="preserve">   16:14:23</t>
  </si>
  <si>
    <t xml:space="preserve">   16:14:24</t>
  </si>
  <si>
    <t xml:space="preserve">   16:14:25</t>
  </si>
  <si>
    <t xml:space="preserve">   16:14:27</t>
  </si>
  <si>
    <t xml:space="preserve">   16:14:28</t>
  </si>
  <si>
    <t xml:space="preserve">   16:14:29</t>
  </si>
  <si>
    <t xml:space="preserve">   16:14:30</t>
  </si>
  <si>
    <t xml:space="preserve">   16:14:31</t>
  </si>
  <si>
    <t xml:space="preserve">   16:14:32</t>
  </si>
  <si>
    <t xml:space="preserve">   16:14:33</t>
  </si>
  <si>
    <t xml:space="preserve">   16:14:35</t>
  </si>
  <si>
    <t xml:space="preserve">   16:14:37</t>
  </si>
  <si>
    <t xml:space="preserve">   16:14:38</t>
  </si>
  <si>
    <t xml:space="preserve">   16:14:39</t>
  </si>
  <si>
    <t xml:space="preserve">   16:14:40</t>
  </si>
  <si>
    <t xml:space="preserve">   16:14:41</t>
  </si>
  <si>
    <t xml:space="preserve">   16:14:42</t>
  </si>
  <si>
    <t xml:space="preserve">   16:14:44</t>
  </si>
  <si>
    <t xml:space="preserve">   16:14:45</t>
  </si>
  <si>
    <t xml:space="preserve">   16:14:46</t>
  </si>
  <si>
    <t xml:space="preserve">   16:14:47</t>
  </si>
  <si>
    <t xml:space="preserve">   16:14:48</t>
  </si>
  <si>
    <t xml:space="preserve">   16:14:49</t>
  </si>
  <si>
    <t xml:space="preserve">   16:14:50</t>
  </si>
  <si>
    <t xml:space="preserve">   16:14:51</t>
  </si>
  <si>
    <t xml:space="preserve">   16:14:53</t>
  </si>
  <si>
    <t xml:space="preserve">   16:14:54</t>
  </si>
  <si>
    <t xml:space="preserve">   16:14:55</t>
  </si>
  <si>
    <t xml:space="preserve">   16:14:56</t>
  </si>
  <si>
    <t xml:space="preserve">   16:14:57</t>
  </si>
  <si>
    <t xml:space="preserve">   16:14:58</t>
  </si>
  <si>
    <t xml:space="preserve">   16:14:59</t>
  </si>
  <si>
    <t xml:space="preserve">   16:15:00</t>
  </si>
  <si>
    <t xml:space="preserve">   16:15:02</t>
  </si>
  <si>
    <t xml:space="preserve">   16:15:03</t>
  </si>
  <si>
    <t xml:space="preserve">   16:15:04</t>
  </si>
  <si>
    <t xml:space="preserve">   16:15:05</t>
  </si>
  <si>
    <t xml:space="preserve">   16:15:06</t>
  </si>
  <si>
    <t xml:space="preserve">   16:15:07</t>
  </si>
  <si>
    <t xml:space="preserve">   16:15:08</t>
  </si>
  <si>
    <t xml:space="preserve">   16:15:09</t>
  </si>
  <si>
    <t xml:space="preserve">   16:15:11</t>
  </si>
  <si>
    <t xml:space="preserve">   16:15:12</t>
  </si>
  <si>
    <t xml:space="preserve">   16:15:13</t>
  </si>
  <si>
    <t xml:space="preserve">   16:15:14</t>
  </si>
  <si>
    <t xml:space="preserve">   16:15:15</t>
  </si>
  <si>
    <t xml:space="preserve">   16:15:16</t>
  </si>
  <si>
    <t xml:space="preserve">   16:15:17</t>
  </si>
  <si>
    <t xml:space="preserve">   16:15:18</t>
  </si>
  <si>
    <t xml:space="preserve">   16:15:20</t>
  </si>
  <si>
    <t xml:space="preserve">   16:15:21</t>
  </si>
  <si>
    <t xml:space="preserve">   16:15:22</t>
  </si>
  <si>
    <t xml:space="preserve">   16:15:23</t>
  </si>
  <si>
    <t xml:space="preserve">   16:15:24</t>
  </si>
  <si>
    <t xml:space="preserve">   16:15:25</t>
  </si>
  <si>
    <t xml:space="preserve">   16:15:26</t>
  </si>
  <si>
    <t xml:space="preserve">   16:15:28</t>
  </si>
  <si>
    <t xml:space="preserve">   16:15:29</t>
  </si>
  <si>
    <t xml:space="preserve">   16:15:30</t>
  </si>
  <si>
    <t xml:space="preserve">   16:15:32</t>
  </si>
  <si>
    <t xml:space="preserve">   16:15:33</t>
  </si>
  <si>
    <t xml:space="preserve">   16:15:34</t>
  </si>
  <si>
    <t xml:space="preserve">   16:15:35</t>
  </si>
  <si>
    <t xml:space="preserve">   16:15:37</t>
  </si>
  <si>
    <t xml:space="preserve">   16:15:38</t>
  </si>
  <si>
    <t xml:space="preserve">   16:15:39</t>
  </si>
  <si>
    <t xml:space="preserve">   16:15:40</t>
  </si>
  <si>
    <t xml:space="preserve">   16:15:41</t>
  </si>
  <si>
    <t xml:space="preserve">   16:15:42</t>
  </si>
  <si>
    <t xml:space="preserve">   16:15:43</t>
  </si>
  <si>
    <t xml:space="preserve">   16:15:44</t>
  </si>
  <si>
    <t xml:space="preserve">   16:15:46</t>
  </si>
  <si>
    <t xml:space="preserve">   16:15:47</t>
  </si>
  <si>
    <t xml:space="preserve">   16:15:48</t>
  </si>
  <si>
    <t xml:space="preserve">   16:15:49</t>
  </si>
  <si>
    <t xml:space="preserve">   16:15:50</t>
  </si>
  <si>
    <t xml:space="preserve">   16:15:51</t>
  </si>
  <si>
    <t xml:space="preserve">   16:15:52</t>
  </si>
  <si>
    <t xml:space="preserve">   16:15:53</t>
  </si>
  <si>
    <t xml:space="preserve">   16:15:55</t>
  </si>
  <si>
    <t xml:space="preserve">   16:15:56</t>
  </si>
  <si>
    <t xml:space="preserve">   16:15:57</t>
  </si>
  <si>
    <t xml:space="preserve">   16:15:58</t>
  </si>
  <si>
    <t xml:space="preserve">   16:15:59</t>
  </si>
  <si>
    <t xml:space="preserve">   16:16:00</t>
  </si>
  <si>
    <t xml:space="preserve">   16:16:01</t>
  </si>
  <si>
    <t xml:space="preserve">   16:16:02</t>
  </si>
  <si>
    <t xml:space="preserve">   16:16:05</t>
  </si>
  <si>
    <t xml:space="preserve">   16:16:06</t>
  </si>
  <si>
    <t xml:space="preserve">   16:16:07</t>
  </si>
  <si>
    <t xml:space="preserve">   16:16:08</t>
  </si>
  <si>
    <t xml:space="preserve">   16:16:09</t>
  </si>
  <si>
    <t xml:space="preserve">   16:16:10</t>
  </si>
  <si>
    <t xml:space="preserve">   16:16:11</t>
  </si>
  <si>
    <t xml:space="preserve">   16:16:13</t>
  </si>
  <si>
    <t xml:space="preserve">   16:16:14</t>
  </si>
  <si>
    <t xml:space="preserve">   16:16:15</t>
  </si>
  <si>
    <t xml:space="preserve">   16:16:16</t>
  </si>
  <si>
    <t xml:space="preserve">   16:16:17</t>
  </si>
  <si>
    <t xml:space="preserve">   16:16:18</t>
  </si>
  <si>
    <t xml:space="preserve">   16:16:19</t>
  </si>
  <si>
    <t xml:space="preserve">   16:16:20</t>
  </si>
  <si>
    <t xml:space="preserve">   16:16:22</t>
  </si>
  <si>
    <t xml:space="preserve">   16:16:23</t>
  </si>
  <si>
    <t xml:space="preserve">   16:16:24</t>
  </si>
  <si>
    <t xml:space="preserve">   16:16:25</t>
  </si>
  <si>
    <t xml:space="preserve">   16:16:27</t>
  </si>
  <si>
    <t xml:space="preserve">   16:16:28</t>
  </si>
  <si>
    <t xml:space="preserve">   16:16:30</t>
  </si>
  <si>
    <t xml:space="preserve">   16:16:31</t>
  </si>
  <si>
    <t xml:space="preserve">   16:16:32</t>
  </si>
  <si>
    <t xml:space="preserve">   16:16:33</t>
  </si>
  <si>
    <t xml:space="preserve">   16:16:34</t>
  </si>
  <si>
    <t xml:space="preserve">   16:16:35</t>
  </si>
  <si>
    <t xml:space="preserve">   16:16:36</t>
  </si>
  <si>
    <t xml:space="preserve">   16:16:37</t>
  </si>
  <si>
    <t xml:space="preserve">   16:16:39</t>
  </si>
  <si>
    <t xml:space="preserve">   16:16:40</t>
  </si>
  <si>
    <t xml:space="preserve">   16:16:41</t>
  </si>
  <si>
    <t xml:space="preserve">   16:16:42</t>
  </si>
  <si>
    <t xml:space="preserve">   16:16:43</t>
  </si>
  <si>
    <t xml:space="preserve">   16:16:44</t>
  </si>
  <si>
    <t xml:space="preserve">   16:16:45</t>
  </si>
  <si>
    <t xml:space="preserve">   16:16:46</t>
  </si>
  <si>
    <t xml:space="preserve">   16:16:48</t>
  </si>
  <si>
    <t xml:space="preserve">   16:16:49</t>
  </si>
  <si>
    <t xml:space="preserve">   16:16:50</t>
  </si>
  <si>
    <t xml:space="preserve">   16:16:51</t>
  </si>
  <si>
    <t xml:space="preserve">   16:16:52</t>
  </si>
  <si>
    <t xml:space="preserve">   16:16:53</t>
  </si>
  <si>
    <t xml:space="preserve">   16:16:54</t>
  </si>
  <si>
    <t xml:space="preserve">   16:16:55</t>
  </si>
  <si>
    <t xml:space="preserve">   16:16:57</t>
  </si>
  <si>
    <t xml:space="preserve">   16:16:58</t>
  </si>
  <si>
    <t xml:space="preserve">   16:17:00</t>
  </si>
  <si>
    <t xml:space="preserve">   16:17:01</t>
  </si>
  <si>
    <t xml:space="preserve">   16:17:02</t>
  </si>
  <si>
    <t xml:space="preserve">   16:17:03</t>
  </si>
  <si>
    <t xml:space="preserve">   16:17:04</t>
  </si>
  <si>
    <t xml:space="preserve">   16:17:06</t>
  </si>
  <si>
    <t xml:space="preserve">   16:17:07</t>
  </si>
  <si>
    <t xml:space="preserve">   16:17:08</t>
  </si>
  <si>
    <t xml:space="preserve">   16:17:09</t>
  </si>
  <si>
    <t xml:space="preserve">   16:17:10</t>
  </si>
  <si>
    <t xml:space="preserve">   16:17:11</t>
  </si>
  <si>
    <t xml:space="preserve">   16:17:12</t>
  </si>
  <si>
    <t xml:space="preserve">   16:17:13</t>
  </si>
  <si>
    <t xml:space="preserve">   16:17:15</t>
  </si>
  <si>
    <t xml:space="preserve">   16:17:16</t>
  </si>
  <si>
    <t xml:space="preserve">   16:17:17</t>
  </si>
  <si>
    <t xml:space="preserve">   16:17:18</t>
  </si>
  <si>
    <t xml:space="preserve">   16:17:19</t>
  </si>
  <si>
    <t xml:space="preserve">   16:17:20</t>
  </si>
  <si>
    <t xml:space="preserve">   16:17:22</t>
  </si>
  <si>
    <t xml:space="preserve">   16:17:24</t>
  </si>
  <si>
    <t xml:space="preserve">   16:17:25</t>
  </si>
  <si>
    <t xml:space="preserve">   16:17:26</t>
  </si>
  <si>
    <t xml:space="preserve">   16:17:27</t>
  </si>
  <si>
    <t xml:space="preserve">   16:17:28</t>
  </si>
  <si>
    <t xml:space="preserve">   16:17:29</t>
  </si>
  <si>
    <t xml:space="preserve">   16:17:30</t>
  </si>
  <si>
    <t xml:space="preserve">   16:17:32</t>
  </si>
  <si>
    <t xml:space="preserve">   16:17:33</t>
  </si>
  <si>
    <t xml:space="preserve">   16:17:34</t>
  </si>
  <si>
    <t xml:space="preserve">   16:17:35</t>
  </si>
  <si>
    <t xml:space="preserve">   16:17:36</t>
  </si>
  <si>
    <t xml:space="preserve">   16:17:37</t>
  </si>
  <si>
    <t xml:space="preserve">   16:17:38</t>
  </si>
  <si>
    <t xml:space="preserve">   16:17:39</t>
  </si>
  <si>
    <t xml:space="preserve">   16:17:41</t>
  </si>
  <si>
    <t xml:space="preserve">   16:17:42</t>
  </si>
  <si>
    <t xml:space="preserve">   16:17:43</t>
  </si>
  <si>
    <t xml:space="preserve">   16:17:44</t>
  </si>
  <si>
    <t xml:space="preserve">   16:17:45</t>
  </si>
  <si>
    <t xml:space="preserve">   16:17:46</t>
  </si>
  <si>
    <t xml:space="preserve">   16:17:47</t>
  </si>
  <si>
    <t xml:space="preserve">   16:17:48</t>
  </si>
  <si>
    <t xml:space="preserve">   16:17:50</t>
  </si>
  <si>
    <t xml:space="preserve">   16:17:51</t>
  </si>
  <si>
    <t xml:space="preserve">   16:17:52</t>
  </si>
  <si>
    <t xml:space="preserve">   16:17:53</t>
  </si>
  <si>
    <t xml:space="preserve">   16:17:54</t>
  </si>
  <si>
    <t xml:space="preserve">   16:17:55</t>
  </si>
  <si>
    <t xml:space="preserve">   16:17:56</t>
  </si>
  <si>
    <t xml:space="preserve">   16:17:57</t>
  </si>
  <si>
    <t xml:space="preserve">   16:17:59</t>
  </si>
  <si>
    <t xml:space="preserve">   16:18:00</t>
  </si>
  <si>
    <t xml:space="preserve">   16:18:01</t>
  </si>
  <si>
    <t xml:space="preserve">   16:18:02</t>
  </si>
  <si>
    <t xml:space="preserve">   16:18:03</t>
  </si>
  <si>
    <t xml:space="preserve">   16:18:04</t>
  </si>
  <si>
    <t xml:space="preserve">   16:18:05</t>
  </si>
  <si>
    <t xml:space="preserve">   16:18:06</t>
  </si>
  <si>
    <t xml:space="preserve">   16:18:08</t>
  </si>
  <si>
    <t xml:space="preserve">   16:18:09</t>
  </si>
  <si>
    <t xml:space="preserve">   16:18:10</t>
  </si>
  <si>
    <t xml:space="preserve">   16:18:11</t>
  </si>
  <si>
    <t xml:space="preserve">   16:18:12</t>
  </si>
  <si>
    <t xml:space="preserve">   16:18:13</t>
  </si>
  <si>
    <t xml:space="preserve">   16:18:14</t>
  </si>
  <si>
    <t xml:space="preserve">   16:18:15</t>
  </si>
  <si>
    <t xml:space="preserve">   16:18:18</t>
  </si>
  <si>
    <t xml:space="preserve">   16:18:19</t>
  </si>
  <si>
    <t xml:space="preserve">   16:18:20</t>
  </si>
  <si>
    <t xml:space="preserve">   16:18:21</t>
  </si>
  <si>
    <t xml:space="preserve">   16:18:22</t>
  </si>
  <si>
    <t xml:space="preserve">   16:18:23</t>
  </si>
  <si>
    <t xml:space="preserve">   16:18:24</t>
  </si>
  <si>
    <t xml:space="preserve">   16:18:26</t>
  </si>
  <si>
    <t xml:space="preserve">   16:18:27</t>
  </si>
  <si>
    <t xml:space="preserve">   16:18:28</t>
  </si>
  <si>
    <t xml:space="preserve">   16:18:29</t>
  </si>
  <si>
    <t xml:space="preserve">   16:18:30</t>
  </si>
  <si>
    <t xml:space="preserve">   16:18:31</t>
  </si>
  <si>
    <t xml:space="preserve">   16:18:32</t>
  </si>
  <si>
    <t xml:space="preserve">   16:18:33</t>
  </si>
  <si>
    <t xml:space="preserve">   16:18:35</t>
  </si>
  <si>
    <t xml:space="preserve">   16:18:36</t>
  </si>
  <si>
    <t xml:space="preserve">   16:18:37</t>
  </si>
  <si>
    <t xml:space="preserve">   16:18:38</t>
  </si>
  <si>
    <t xml:space="preserve">   16:18:39</t>
  </si>
  <si>
    <t xml:space="preserve">   16:18:40</t>
  </si>
  <si>
    <t xml:space="preserve">   16:18:41</t>
  </si>
  <si>
    <t xml:space="preserve">   16:18:43</t>
  </si>
  <si>
    <t xml:space="preserve">   16:18:44</t>
  </si>
  <si>
    <t xml:space="preserve">   16:18:45</t>
  </si>
  <si>
    <t xml:space="preserve">   16:18:46</t>
  </si>
  <si>
    <t xml:space="preserve">   16:18:47</t>
  </si>
  <si>
    <t xml:space="preserve">   16:18:48</t>
  </si>
  <si>
    <t xml:space="preserve">   16:18:50</t>
  </si>
  <si>
    <t xml:space="preserve">   16:18:52</t>
  </si>
  <si>
    <t xml:space="preserve">   16:18:53</t>
  </si>
  <si>
    <t xml:space="preserve">   16:18:54</t>
  </si>
  <si>
    <t xml:space="preserve">   16:18:55</t>
  </si>
  <si>
    <t xml:space="preserve">   16:18:56</t>
  </si>
  <si>
    <t xml:space="preserve">   16:18:57</t>
  </si>
  <si>
    <t xml:space="preserve">   16:18:58</t>
  </si>
  <si>
    <t xml:space="preserve">   16:18:59</t>
  </si>
  <si>
    <t xml:space="preserve">   16:19:01</t>
  </si>
  <si>
    <t xml:space="preserve">   16:19:02</t>
  </si>
  <si>
    <t xml:space="preserve">   16:19:03</t>
  </si>
  <si>
    <t xml:space="preserve">   16:19:04</t>
  </si>
  <si>
    <t xml:space="preserve">   16:19:05</t>
  </si>
  <si>
    <t xml:space="preserve">   16:19:06</t>
  </si>
  <si>
    <t xml:space="preserve">   16:19:07</t>
  </si>
  <si>
    <t xml:space="preserve">   16:19:08</t>
  </si>
  <si>
    <t xml:space="preserve">   16:19:10</t>
  </si>
  <si>
    <t xml:space="preserve">   16:19:11</t>
  </si>
  <si>
    <t xml:space="preserve">   16:19:13</t>
  </si>
  <si>
    <t xml:space="preserve">   16:19:14</t>
  </si>
  <si>
    <t xml:space="preserve">   16:19:15</t>
  </si>
  <si>
    <t xml:space="preserve">   16:19:16</t>
  </si>
  <si>
    <t xml:space="preserve">   16:19:17</t>
  </si>
  <si>
    <t xml:space="preserve">   16:19:19</t>
  </si>
  <si>
    <t xml:space="preserve">   16:19:20</t>
  </si>
  <si>
    <t xml:space="preserve">   16:19:21</t>
  </si>
  <si>
    <t xml:space="preserve">   16:19:22</t>
  </si>
  <si>
    <t xml:space="preserve">   16:19:23</t>
  </si>
  <si>
    <t xml:space="preserve">   16:19:24</t>
  </si>
  <si>
    <t xml:space="preserve">   16:19:25</t>
  </si>
  <si>
    <t xml:space="preserve">   16:19:26</t>
  </si>
  <si>
    <t xml:space="preserve">   16:19:28</t>
  </si>
  <si>
    <t xml:space="preserve">   16:19:29</t>
  </si>
  <si>
    <t xml:space="preserve">   16:19:30</t>
  </si>
  <si>
    <t xml:space="preserve">   16:19:31</t>
  </si>
  <si>
    <t xml:space="preserve">   16:19:32</t>
  </si>
  <si>
    <t xml:space="preserve">   16:19:33</t>
  </si>
  <si>
    <t xml:space="preserve">   16:19:34</t>
  </si>
  <si>
    <t xml:space="preserve">   16:19:35</t>
  </si>
  <si>
    <t xml:space="preserve">   16:19:37</t>
  </si>
  <si>
    <t xml:space="preserve">   16:19:38</t>
  </si>
  <si>
    <t xml:space="preserve">   16:19:39</t>
  </si>
  <si>
    <t xml:space="preserve">   16:19:40</t>
  </si>
  <si>
    <t xml:space="preserve">   16:19:41</t>
  </si>
  <si>
    <t xml:space="preserve">   16:19:42</t>
  </si>
  <si>
    <t xml:space="preserve">   16:19:43</t>
  </si>
  <si>
    <t xml:space="preserve">   16:19:46</t>
  </si>
  <si>
    <t xml:space="preserve">   16:19:47</t>
  </si>
  <si>
    <t xml:space="preserve">   16:19:48</t>
  </si>
  <si>
    <t xml:space="preserve">   16:19:49</t>
  </si>
  <si>
    <t xml:space="preserve">   16:19:50</t>
  </si>
  <si>
    <t xml:space="preserve">   16:19:51</t>
  </si>
  <si>
    <t xml:space="preserve">   16:19:52</t>
  </si>
  <si>
    <t xml:space="preserve">   16:19:54</t>
  </si>
  <si>
    <t xml:space="preserve">   16:19:55</t>
  </si>
  <si>
    <t xml:space="preserve">   16:19:56</t>
  </si>
  <si>
    <t xml:space="preserve">   16:19:57</t>
  </si>
  <si>
    <t xml:space="preserve">   16:19:58</t>
  </si>
  <si>
    <t xml:space="preserve">   16:19:59</t>
  </si>
  <si>
    <t xml:space="preserve">   16:20:00</t>
  </si>
  <si>
    <t xml:space="preserve">   16:20:01</t>
  </si>
  <si>
    <t xml:space="preserve">   16:20:03</t>
  </si>
  <si>
    <t xml:space="preserve">   16:20:04</t>
  </si>
  <si>
    <t xml:space="preserve">   16:20:05</t>
  </si>
  <si>
    <t xml:space="preserve">   16:20:06</t>
  </si>
  <si>
    <t xml:space="preserve">   16:20:08</t>
  </si>
  <si>
    <t xml:space="preserve">   16:20:09</t>
  </si>
  <si>
    <t xml:space="preserve">   16:20:10</t>
  </si>
  <si>
    <t xml:space="preserve">   16:20:12</t>
  </si>
  <si>
    <t xml:space="preserve">   16:20:13</t>
  </si>
  <si>
    <t xml:space="preserve">   16:20:14</t>
  </si>
  <si>
    <t xml:space="preserve">   16:20:15</t>
  </si>
  <si>
    <t xml:space="preserve">   16:20:16</t>
  </si>
  <si>
    <t xml:space="preserve">   16:20:17</t>
  </si>
  <si>
    <t xml:space="preserve">   16:20:18</t>
  </si>
  <si>
    <t xml:space="preserve">   16:20:19</t>
  </si>
  <si>
    <t xml:space="preserve">   16:20:21</t>
  </si>
  <si>
    <t xml:space="preserve">   16:20:22</t>
  </si>
  <si>
    <t xml:space="preserve">   16:20:23</t>
  </si>
  <si>
    <t xml:space="preserve">   16:20:24</t>
  </si>
  <si>
    <t xml:space="preserve">   16:20:25</t>
  </si>
  <si>
    <t xml:space="preserve">   16:20:26</t>
  </si>
  <si>
    <t xml:space="preserve">   16:20:27</t>
  </si>
  <si>
    <t xml:space="preserve">   16:20:28</t>
  </si>
  <si>
    <t xml:space="preserve">   16:20:30</t>
  </si>
  <si>
    <t xml:space="preserve">   16:20:31</t>
  </si>
  <si>
    <t xml:space="preserve">   16:20:32</t>
  </si>
  <si>
    <t xml:space="preserve">   16:20:33</t>
  </si>
  <si>
    <t xml:space="preserve">   16:20:34</t>
  </si>
  <si>
    <t xml:space="preserve">   16:20:35</t>
  </si>
  <si>
    <t xml:space="preserve">   16:20:36</t>
  </si>
  <si>
    <t>Kammer volumen</t>
  </si>
  <si>
    <t xml:space="preserve">   15:48:26</t>
  </si>
  <si>
    <t xml:space="preserve">   15:48:28</t>
  </si>
  <si>
    <t xml:space="preserve">   15:48:29</t>
  </si>
  <si>
    <t xml:space="preserve">   15:48:30</t>
  </si>
  <si>
    <t xml:space="preserve">   15:48:31</t>
  </si>
  <si>
    <t xml:space="preserve">   15:48:32</t>
  </si>
  <si>
    <t xml:space="preserve">   15:48:33</t>
  </si>
  <si>
    <t xml:space="preserve">   15:48:34</t>
  </si>
  <si>
    <t xml:space="preserve">   15:48:36</t>
  </si>
  <si>
    <t xml:space="preserve">   15:48:37</t>
  </si>
  <si>
    <t xml:space="preserve">   15:48:38</t>
  </si>
  <si>
    <t xml:space="preserve">   15:48:40</t>
  </si>
  <si>
    <t xml:space="preserve">   15:48:41</t>
  </si>
  <si>
    <t xml:space="preserve">   15:48:42</t>
  </si>
  <si>
    <t xml:space="preserve">   15:48:43</t>
  </si>
  <si>
    <t xml:space="preserve">   15:48:45</t>
  </si>
  <si>
    <t xml:space="preserve">   15:48:46</t>
  </si>
  <si>
    <t xml:space="preserve">   15:48:47</t>
  </si>
  <si>
    <t xml:space="preserve">   15:48:48</t>
  </si>
  <si>
    <t xml:space="preserve">   15:48:49</t>
  </si>
  <si>
    <t xml:space="preserve">   15:48:50</t>
  </si>
  <si>
    <t xml:space="preserve">   15:48:51</t>
  </si>
  <si>
    <t xml:space="preserve">   15:48:53</t>
  </si>
  <si>
    <t xml:space="preserve">   15:48:54</t>
  </si>
  <si>
    <t xml:space="preserve">   15:48:55</t>
  </si>
  <si>
    <t xml:space="preserve">   15:48:56</t>
  </si>
  <si>
    <t xml:space="preserve">   15:48:57</t>
  </si>
  <si>
    <t xml:space="preserve">   15:48:58</t>
  </si>
  <si>
    <t xml:space="preserve">   15:48:59</t>
  </si>
  <si>
    <t xml:space="preserve">   15:49:00</t>
  </si>
  <si>
    <t xml:space="preserve">   15:49:03</t>
  </si>
  <si>
    <t xml:space="preserve">   15:49:04</t>
  </si>
  <si>
    <t xml:space="preserve">   15:49:05</t>
  </si>
  <si>
    <t xml:space="preserve">   15:49:06</t>
  </si>
  <si>
    <t xml:space="preserve">   15:49:07</t>
  </si>
  <si>
    <t xml:space="preserve">   15:49:08</t>
  </si>
  <si>
    <t xml:space="preserve">   15:49:09</t>
  </si>
  <si>
    <t xml:space="preserve">   15:49:11</t>
  </si>
  <si>
    <t xml:space="preserve">   15:49:12</t>
  </si>
  <si>
    <t xml:space="preserve">   15:49:13</t>
  </si>
  <si>
    <t xml:space="preserve">   15:49:14</t>
  </si>
  <si>
    <t xml:space="preserve">   15:49:15</t>
  </si>
  <si>
    <t xml:space="preserve">   15:49:16</t>
  </si>
  <si>
    <t xml:space="preserve">   15:49:17</t>
  </si>
  <si>
    <t xml:space="preserve">   15:49:18</t>
  </si>
  <si>
    <t xml:space="preserve">   15:49:20</t>
  </si>
  <si>
    <t xml:space="preserve">   15:49:21</t>
  </si>
  <si>
    <t xml:space="preserve">   15:49:22</t>
  </si>
  <si>
    <t xml:space="preserve">   15:49:23</t>
  </si>
  <si>
    <t xml:space="preserve">   15:49:24</t>
  </si>
  <si>
    <t xml:space="preserve">   15:49:25</t>
  </si>
  <si>
    <t xml:space="preserve">   15:49:26</t>
  </si>
  <si>
    <t xml:space="preserve">   15:49:27</t>
  </si>
  <si>
    <t xml:space="preserve">   15:49:29</t>
  </si>
  <si>
    <t xml:space="preserve">   15:49:30</t>
  </si>
  <si>
    <t xml:space="preserve">   15:49:31</t>
  </si>
  <si>
    <t xml:space="preserve">   15:49:32</t>
  </si>
  <si>
    <t xml:space="preserve">   15:49:33</t>
  </si>
  <si>
    <t xml:space="preserve">   15:49:35</t>
  </si>
  <si>
    <t xml:space="preserve">   15:49:36</t>
  </si>
  <si>
    <t xml:space="preserve">   15:49:38</t>
  </si>
  <si>
    <t xml:space="preserve">   15:49:39</t>
  </si>
  <si>
    <t xml:space="preserve">   15:49:40</t>
  </si>
  <si>
    <t xml:space="preserve">   15:49:41</t>
  </si>
  <si>
    <t xml:space="preserve">   15:49:42</t>
  </si>
  <si>
    <t xml:space="preserve">   15:49:43</t>
  </si>
  <si>
    <t xml:space="preserve">   15:49:44</t>
  </si>
  <si>
    <t xml:space="preserve">   15:49:45</t>
  </si>
  <si>
    <t xml:space="preserve">   15:49:47</t>
  </si>
  <si>
    <t xml:space="preserve">   15:49:48</t>
  </si>
  <si>
    <t xml:space="preserve">   15:49:49</t>
  </si>
  <si>
    <t xml:space="preserve">   15:49:50</t>
  </si>
  <si>
    <t xml:space="preserve">   15:49:51</t>
  </si>
  <si>
    <t xml:space="preserve">   15:49:52</t>
  </si>
  <si>
    <t xml:space="preserve">   15:49:53</t>
  </si>
  <si>
    <t xml:space="preserve">   15:49:55</t>
  </si>
  <si>
    <t xml:space="preserve">   15:49:56</t>
  </si>
  <si>
    <t xml:space="preserve">   15:49:58</t>
  </si>
  <si>
    <t xml:space="preserve">   15:49:59</t>
  </si>
  <si>
    <t xml:space="preserve">   15:50:00</t>
  </si>
  <si>
    <t xml:space="preserve">   15:50:01</t>
  </si>
  <si>
    <t xml:space="preserve">   15:50:02</t>
  </si>
  <si>
    <t xml:space="preserve">   15:50:04</t>
  </si>
  <si>
    <t xml:space="preserve">   15:50:05</t>
  </si>
  <si>
    <t xml:space="preserve">   15:50:06</t>
  </si>
  <si>
    <t xml:space="preserve">   15:50:07</t>
  </si>
  <si>
    <t xml:space="preserve">   15:50:08</t>
  </si>
  <si>
    <t xml:space="preserve">   15:50:09</t>
  </si>
  <si>
    <t xml:space="preserve">   15:50:10</t>
  </si>
  <si>
    <t xml:space="preserve">   15:50:11</t>
  </si>
  <si>
    <t xml:space="preserve">   15:50:13</t>
  </si>
  <si>
    <t xml:space="preserve">   15:50:14</t>
  </si>
  <si>
    <t xml:space="preserve">   15:50:15</t>
  </si>
  <si>
    <t xml:space="preserve">   15:50:16</t>
  </si>
  <si>
    <t xml:space="preserve">   15:50:17</t>
  </si>
  <si>
    <t xml:space="preserve">   15:50:18</t>
  </si>
  <si>
    <t xml:space="preserve">   15:50:19</t>
  </si>
  <si>
    <t xml:space="preserve">   15:50:20</t>
  </si>
  <si>
    <t xml:space="preserve">   15:50:22</t>
  </si>
  <si>
    <t xml:space="preserve">   15:50:23</t>
  </si>
  <si>
    <t xml:space="preserve">   15:50:24</t>
  </si>
  <si>
    <t xml:space="preserve">   15:50:25</t>
  </si>
  <si>
    <t xml:space="preserve">   15:50:26</t>
  </si>
  <si>
    <t xml:space="preserve">   15:50:27</t>
  </si>
  <si>
    <t xml:space="preserve">   15:50:28</t>
  </si>
  <si>
    <t xml:space="preserve">   15:50:31</t>
  </si>
  <si>
    <t xml:space="preserve">   15:50:32</t>
  </si>
  <si>
    <t xml:space="preserve">   15:50:33</t>
  </si>
  <si>
    <t xml:space="preserve">   15:50:34</t>
  </si>
  <si>
    <t xml:space="preserve">   15:50:35</t>
  </si>
  <si>
    <t xml:space="preserve">   15:50:36</t>
  </si>
  <si>
    <t xml:space="preserve">   15:50:37</t>
  </si>
  <si>
    <t xml:space="preserve">   15:50:38</t>
  </si>
  <si>
    <t xml:space="preserve">   15:50:40</t>
  </si>
  <si>
    <t xml:space="preserve">   15:50:41</t>
  </si>
  <si>
    <t xml:space="preserve">   15:50:42</t>
  </si>
  <si>
    <t xml:space="preserve">   15:50:43</t>
  </si>
  <si>
    <t xml:space="preserve">   15:50:44</t>
  </si>
  <si>
    <t xml:space="preserve">   15:50:45</t>
  </si>
  <si>
    <t xml:space="preserve">   15:50:46</t>
  </si>
  <si>
    <t xml:space="preserve">   15:50:47</t>
  </si>
  <si>
    <t xml:space="preserve">   15:50:49</t>
  </si>
  <si>
    <t xml:space="preserve">   15:50:50</t>
  </si>
  <si>
    <t xml:space="preserve">   15:50:51</t>
  </si>
  <si>
    <t xml:space="preserve">   15:50:53</t>
  </si>
  <si>
    <t xml:space="preserve">   15:50:54</t>
  </si>
  <si>
    <t xml:space="preserve">   15:50:55</t>
  </si>
  <si>
    <t xml:space="preserve">   15:50:56</t>
  </si>
  <si>
    <t xml:space="preserve">   15:50:58</t>
  </si>
  <si>
    <t xml:space="preserve">   15:50:59</t>
  </si>
  <si>
    <t xml:space="preserve">   15:51:00</t>
  </si>
  <si>
    <t xml:space="preserve">   15:51:01</t>
  </si>
  <si>
    <t xml:space="preserve">   15:51:02</t>
  </si>
  <si>
    <t xml:space="preserve">   15:51:03</t>
  </si>
  <si>
    <t xml:space="preserve">   15:51:04</t>
  </si>
  <si>
    <t xml:space="preserve">   15:51:06</t>
  </si>
  <si>
    <t xml:space="preserve">   15:51:07</t>
  </si>
  <si>
    <t xml:space="preserve">   15:51:08</t>
  </si>
  <si>
    <t xml:space="preserve">   15:51:09</t>
  </si>
  <si>
    <t xml:space="preserve">   15:51:10</t>
  </si>
  <si>
    <t xml:space="preserve">   15:51:11</t>
  </si>
  <si>
    <t xml:space="preserve">   15:51:12</t>
  </si>
  <si>
    <t xml:space="preserve">   15:51:13</t>
  </si>
  <si>
    <t xml:space="preserve">   15:51:15</t>
  </si>
  <si>
    <t xml:space="preserve">   15:51:16</t>
  </si>
  <si>
    <t xml:space="preserve">   15:51:17</t>
  </si>
  <si>
    <t xml:space="preserve">   15:51:18</t>
  </si>
  <si>
    <t xml:space="preserve">   15:51:19</t>
  </si>
  <si>
    <t xml:space="preserve">   15:51:20</t>
  </si>
  <si>
    <t xml:space="preserve">   15:51:21</t>
  </si>
  <si>
    <t xml:space="preserve">   15:51:22</t>
  </si>
  <si>
    <t xml:space="preserve">   15:51:24</t>
  </si>
  <si>
    <t xml:space="preserve">   15:51:26</t>
  </si>
  <si>
    <t xml:space="preserve">   15:51:27</t>
  </si>
  <si>
    <t xml:space="preserve">   15:51:28</t>
  </si>
  <si>
    <t xml:space="preserve">   15:51:29</t>
  </si>
  <si>
    <t xml:space="preserve">   15:51:30</t>
  </si>
  <si>
    <t xml:space="preserve">   15:51:31</t>
  </si>
  <si>
    <t xml:space="preserve">   15:51:33</t>
  </si>
  <si>
    <t xml:space="preserve">   15:51:34</t>
  </si>
  <si>
    <t xml:space="preserve">   15:51:35</t>
  </si>
  <si>
    <t xml:space="preserve">   15:51:36</t>
  </si>
  <si>
    <t xml:space="preserve">   15:51:37</t>
  </si>
  <si>
    <t xml:space="preserve">   15:51:38</t>
  </si>
  <si>
    <t xml:space="preserve">   15:51:39</t>
  </si>
  <si>
    <t xml:space="preserve">   15:51:40</t>
  </si>
  <si>
    <t xml:space="preserve">   15:51:42</t>
  </si>
  <si>
    <t xml:space="preserve">   15:51:43</t>
  </si>
  <si>
    <t xml:space="preserve">   15:51:44</t>
  </si>
  <si>
    <t xml:space="preserve">   15:51:45</t>
  </si>
  <si>
    <t xml:space="preserve">   15:51:46</t>
  </si>
  <si>
    <t xml:space="preserve">   15:51:48</t>
  </si>
  <si>
    <t xml:space="preserve">   15:51:49</t>
  </si>
  <si>
    <t xml:space="preserve">   15:51:51</t>
  </si>
  <si>
    <t xml:space="preserve">   15:51:52</t>
  </si>
  <si>
    <t xml:space="preserve">   15:51:53</t>
  </si>
  <si>
    <t xml:space="preserve">   15:51:54</t>
  </si>
  <si>
    <t xml:space="preserve">   15:51:55</t>
  </si>
  <si>
    <t xml:space="preserve">   15:51:56</t>
  </si>
  <si>
    <t xml:space="preserve">   15:51:57</t>
  </si>
  <si>
    <t xml:space="preserve">   15:51:58</t>
  </si>
  <si>
    <t xml:space="preserve">   15:52:00</t>
  </si>
  <si>
    <t xml:space="preserve">   15:52:01</t>
  </si>
  <si>
    <t xml:space="preserve">   15:52:02</t>
  </si>
  <si>
    <t xml:space="preserve">   15:52:03</t>
  </si>
  <si>
    <t xml:space="preserve">   15:52:04</t>
  </si>
  <si>
    <t xml:space="preserve">   15:52:05</t>
  </si>
  <si>
    <t xml:space="preserve">   15:52:06</t>
  </si>
  <si>
    <t xml:space="preserve">   15:52:08</t>
  </si>
  <si>
    <t xml:space="preserve">   15:52:09</t>
  </si>
  <si>
    <t xml:space="preserve">   15:52:10</t>
  </si>
  <si>
    <t xml:space="preserve">   15:52:11</t>
  </si>
  <si>
    <t xml:space="preserve">   15:52:12</t>
  </si>
  <si>
    <t xml:space="preserve">   15:52:13</t>
  </si>
  <si>
    <t xml:space="preserve">   15:52:14</t>
  </si>
  <si>
    <t xml:space="preserve">   15:52:15</t>
  </si>
  <si>
    <t xml:space="preserve">   15:52:17</t>
  </si>
  <si>
    <t xml:space="preserve">   15:52:18</t>
  </si>
  <si>
    <t xml:space="preserve">   15:52:19</t>
  </si>
  <si>
    <t xml:space="preserve">   15:52:21</t>
  </si>
  <si>
    <t xml:space="preserve">   15:52:22</t>
  </si>
  <si>
    <t xml:space="preserve">   15:52:23</t>
  </si>
  <si>
    <t xml:space="preserve">   15:52:24</t>
  </si>
  <si>
    <t xml:space="preserve">   15:52:26</t>
  </si>
  <si>
    <t xml:space="preserve">   15:52:27</t>
  </si>
  <si>
    <t xml:space="preserve">   15:52:28</t>
  </si>
  <si>
    <t xml:space="preserve">   15:52:29</t>
  </si>
  <si>
    <t xml:space="preserve">   15:52:30</t>
  </si>
  <si>
    <t xml:space="preserve">   15:52:31</t>
  </si>
  <si>
    <t xml:space="preserve">   15:52:32</t>
  </si>
  <si>
    <t xml:space="preserve">   15:52:33</t>
  </si>
  <si>
    <t xml:space="preserve">   15:52:35</t>
  </si>
  <si>
    <t xml:space="preserve">   15:52:36</t>
  </si>
  <si>
    <t xml:space="preserve">   15:52:37</t>
  </si>
  <si>
    <t xml:space="preserve">   15:52:38</t>
  </si>
  <si>
    <t xml:space="preserve">   15:52:39</t>
  </si>
  <si>
    <t xml:space="preserve">   15:52:40</t>
  </si>
  <si>
    <t xml:space="preserve">   15:52:41</t>
  </si>
  <si>
    <t xml:space="preserve">   15:52:44</t>
  </si>
  <si>
    <t xml:space="preserve">   15:52:45</t>
  </si>
  <si>
    <t xml:space="preserve">   15:52:46</t>
  </si>
  <si>
    <t xml:space="preserve">   15:52:47</t>
  </si>
  <si>
    <t xml:space="preserve">   15:52:48</t>
  </si>
  <si>
    <t xml:space="preserve">   15:52:49</t>
  </si>
  <si>
    <t xml:space="preserve">   15:52:50</t>
  </si>
  <si>
    <t xml:space="preserve">   15:52:51</t>
  </si>
  <si>
    <t xml:space="preserve">   15:52:53</t>
  </si>
  <si>
    <t xml:space="preserve">   15:52:54</t>
  </si>
  <si>
    <t xml:space="preserve">   15:52:55</t>
  </si>
  <si>
    <t xml:space="preserve">   15:52:56</t>
  </si>
  <si>
    <t xml:space="preserve">   15:52:57</t>
  </si>
  <si>
    <t xml:space="preserve">   15:52:58</t>
  </si>
  <si>
    <t xml:space="preserve">   15:52:59</t>
  </si>
  <si>
    <t xml:space="preserve">   15:53:00</t>
  </si>
  <si>
    <t xml:space="preserve">   15:53:02</t>
  </si>
  <si>
    <t xml:space="preserve">   15:53:03</t>
  </si>
  <si>
    <t xml:space="preserve">   15:53:04</t>
  </si>
  <si>
    <t xml:space="preserve">   15:53:05</t>
  </si>
  <si>
    <t xml:space="preserve">   15:53:06</t>
  </si>
  <si>
    <t xml:space="preserve">   15:53:07</t>
  </si>
  <si>
    <t xml:space="preserve">   15:53:08</t>
  </si>
  <si>
    <t xml:space="preserve">   15:53:10</t>
  </si>
  <si>
    <t xml:space="preserve">   15:53:11</t>
  </si>
  <si>
    <t xml:space="preserve">   15:53:12</t>
  </si>
  <si>
    <t xml:space="preserve">   15:53:13</t>
  </si>
  <si>
    <t xml:space="preserve">   15:53:14</t>
  </si>
  <si>
    <t xml:space="preserve">   15:53:16</t>
  </si>
  <si>
    <t xml:space="preserve">   15:53:17</t>
  </si>
  <si>
    <t xml:space="preserve">   15:53:19</t>
  </si>
  <si>
    <t xml:space="preserve">   15:53:20</t>
  </si>
  <si>
    <t xml:space="preserve">   15:53:21</t>
  </si>
  <si>
    <t xml:space="preserve">   15:53:22</t>
  </si>
  <si>
    <t xml:space="preserve">   15:53:23</t>
  </si>
  <si>
    <t xml:space="preserve">   15:53:24</t>
  </si>
  <si>
    <t xml:space="preserve">   15:53:25</t>
  </si>
  <si>
    <t xml:space="preserve">   15:53:26</t>
  </si>
  <si>
    <t xml:space="preserve">   15:53:28</t>
  </si>
  <si>
    <t xml:space="preserve">   15:53:29</t>
  </si>
  <si>
    <t xml:space="preserve">   15:53:30</t>
  </si>
  <si>
    <t xml:space="preserve">   15:53:31</t>
  </si>
  <si>
    <t xml:space="preserve">   15:53:32</t>
  </si>
  <si>
    <t xml:space="preserve">   15:53:33</t>
  </si>
  <si>
    <t xml:space="preserve">   15:53:34</t>
  </si>
  <si>
    <t xml:space="preserve">   15:53:35</t>
  </si>
  <si>
    <t xml:space="preserve">   15:53:37</t>
  </si>
  <si>
    <t xml:space="preserve">   15:53:38</t>
  </si>
  <si>
    <t xml:space="preserve">   15:53:39</t>
  </si>
  <si>
    <t xml:space="preserve">   15:53:40</t>
  </si>
  <si>
    <t xml:space="preserve">   15:53:41</t>
  </si>
  <si>
    <t xml:space="preserve">   15:53:42</t>
  </si>
  <si>
    <t xml:space="preserve">   15:53:43</t>
  </si>
  <si>
    <t xml:space="preserve">   15:53:44</t>
  </si>
  <si>
    <t xml:space="preserve">   15:53:46</t>
  </si>
  <si>
    <t xml:space="preserve">   15:53:47</t>
  </si>
  <si>
    <t xml:space="preserve">   15:53:48</t>
  </si>
  <si>
    <t xml:space="preserve">   15:53:49</t>
  </si>
  <si>
    <t xml:space="preserve">   15:53:50</t>
  </si>
  <si>
    <t xml:space="preserve">   15:53:51</t>
  </si>
  <si>
    <t xml:space="preserve">   15:53:52</t>
  </si>
  <si>
    <t xml:space="preserve">   15:53:53</t>
  </si>
  <si>
    <t xml:space="preserve">   15:53:55</t>
  </si>
  <si>
    <t xml:space="preserve">   15:53:56</t>
  </si>
  <si>
    <t xml:space="preserve">   15:53:57</t>
  </si>
  <si>
    <t xml:space="preserve">   15:53:58</t>
  </si>
  <si>
    <t xml:space="preserve">   15:53:59</t>
  </si>
  <si>
    <t xml:space="preserve">   15:54:00</t>
  </si>
  <si>
    <t xml:space="preserve">   15:54:01</t>
  </si>
  <si>
    <t xml:space="preserve">   15:54:02</t>
  </si>
  <si>
    <t xml:space="preserve">   15:54:04</t>
  </si>
  <si>
    <t xml:space="preserve">   15:54:05</t>
  </si>
  <si>
    <t xml:space="preserve">   15:54:06</t>
  </si>
  <si>
    <t xml:space="preserve">   15:54:07</t>
  </si>
  <si>
    <t xml:space="preserve">   15:54:08</t>
  </si>
  <si>
    <t xml:space="preserve">   15:54:09</t>
  </si>
  <si>
    <t xml:space="preserve">   15:54:12</t>
  </si>
  <si>
    <t xml:space="preserve">   15:54:13</t>
  </si>
  <si>
    <t xml:space="preserve">   15:54:14</t>
  </si>
  <si>
    <t xml:space="preserve">   15:54:15</t>
  </si>
  <si>
    <t xml:space="preserve">   15:54:16</t>
  </si>
  <si>
    <t xml:space="preserve">   15:54:17</t>
  </si>
  <si>
    <t xml:space="preserve">   15:54:18</t>
  </si>
  <si>
    <t xml:space="preserve">   15:54:19</t>
  </si>
  <si>
    <t xml:space="preserve">   15:54:21</t>
  </si>
  <si>
    <t xml:space="preserve">   15:54:22</t>
  </si>
  <si>
    <t xml:space="preserve">   15:54:23</t>
  </si>
  <si>
    <t xml:space="preserve">   15:54:24</t>
  </si>
  <si>
    <t xml:space="preserve">   15:54:25</t>
  </si>
  <si>
    <t xml:space="preserve">   15:54:26</t>
  </si>
  <si>
    <t xml:space="preserve">   15:54:27</t>
  </si>
  <si>
    <t xml:space="preserve">   15:54:28</t>
  </si>
  <si>
    <t xml:space="preserve">   15:54:30</t>
  </si>
  <si>
    <t xml:space="preserve">   15:54:31</t>
  </si>
  <si>
    <t xml:space="preserve">   15:54:32</t>
  </si>
  <si>
    <t xml:space="preserve">   15:54:33</t>
  </si>
  <si>
    <t xml:space="preserve">   15:54:34</t>
  </si>
  <si>
    <t xml:space="preserve">   15:54:35</t>
  </si>
  <si>
    <t xml:space="preserve">   15:54:36</t>
  </si>
  <si>
    <t xml:space="preserve">   15:54:37</t>
  </si>
  <si>
    <t xml:space="preserve">   15:54:39</t>
  </si>
  <si>
    <t xml:space="preserve">   15:54:40</t>
  </si>
  <si>
    <t xml:space="preserve">   15:54:41</t>
  </si>
  <si>
    <t xml:space="preserve">   15:54:42</t>
  </si>
  <si>
    <t xml:space="preserve">   15:54:44</t>
  </si>
  <si>
    <t xml:space="preserve">   15:54:45</t>
  </si>
  <si>
    <t xml:space="preserve">   15:54:46</t>
  </si>
  <si>
    <t xml:space="preserve">   15:54:48</t>
  </si>
  <si>
    <t xml:space="preserve">   15:54:49</t>
  </si>
  <si>
    <t xml:space="preserve">   15:54:50</t>
  </si>
  <si>
    <t xml:space="preserve">   15:54:51</t>
  </si>
  <si>
    <t xml:space="preserve">   15:54:52</t>
  </si>
  <si>
    <t xml:space="preserve">   15:54:53</t>
  </si>
  <si>
    <t xml:space="preserve">   15:54:54</t>
  </si>
  <si>
    <t xml:space="preserve">   15:54:55</t>
  </si>
  <si>
    <t xml:space="preserve">   15:54:57</t>
  </si>
  <si>
    <t xml:space="preserve">   15:54:58</t>
  </si>
  <si>
    <t xml:space="preserve">   15:54:59</t>
  </si>
  <si>
    <t xml:space="preserve">   15:55:00</t>
  </si>
  <si>
    <t xml:space="preserve">   15:55:01</t>
  </si>
  <si>
    <t xml:space="preserve">   15:55:02</t>
  </si>
  <si>
    <t xml:space="preserve">   15:55:03</t>
  </si>
  <si>
    <t xml:space="preserve">   15:55:04</t>
  </si>
  <si>
    <t xml:space="preserve">   15:55:06</t>
  </si>
  <si>
    <t xml:space="preserve">   15:55:07</t>
  </si>
  <si>
    <t xml:space="preserve">   15:55:08</t>
  </si>
  <si>
    <t xml:space="preserve">   15:55:09</t>
  </si>
  <si>
    <t xml:space="preserve">   15:55:10</t>
  </si>
  <si>
    <t xml:space="preserve">   15:55:11</t>
  </si>
  <si>
    <t xml:space="preserve">   15:55:12</t>
  </si>
  <si>
    <t xml:space="preserve">   15:55:14</t>
  </si>
  <si>
    <t xml:space="preserve">   15:55:15</t>
  </si>
  <si>
    <t xml:space="preserve">   15:55:16</t>
  </si>
  <si>
    <t xml:space="preserve">   15:55:17</t>
  </si>
  <si>
    <t xml:space="preserve">   15:55:18</t>
  </si>
  <si>
    <t xml:space="preserve">   15:55:19</t>
  </si>
  <si>
    <t xml:space="preserve">   15:55:20</t>
  </si>
  <si>
    <t xml:space="preserve">   15:55:21</t>
  </si>
  <si>
    <t xml:space="preserve">   15:55:23</t>
  </si>
  <si>
    <t xml:space="preserve">   15:55:24</t>
  </si>
  <si>
    <t xml:space="preserve">   15:55:25</t>
  </si>
  <si>
    <t xml:space="preserve">   15:55:26</t>
  </si>
  <si>
    <t xml:space="preserve">   15:55:27</t>
  </si>
  <si>
    <t xml:space="preserve">   15:55:28</t>
  </si>
  <si>
    <t xml:space="preserve">   15:55:29</t>
  </si>
  <si>
    <t xml:space="preserve">   15:55:30</t>
  </si>
  <si>
    <t xml:space="preserve">   15:55:32</t>
  </si>
  <si>
    <t xml:space="preserve">   15:55:33</t>
  </si>
  <si>
    <t xml:space="preserve">   15:55:34</t>
  </si>
  <si>
    <t xml:space="preserve">   15:55:35</t>
  </si>
  <si>
    <t xml:space="preserve">   15:55:36</t>
  </si>
  <si>
    <t xml:space="preserve">   15:55:37</t>
  </si>
  <si>
    <t xml:space="preserve">   15:55:39</t>
  </si>
  <si>
    <t xml:space="preserve">   15:55:41</t>
  </si>
  <si>
    <t xml:space="preserve">   15:55:42</t>
  </si>
  <si>
    <t xml:space="preserve">   15:55:43</t>
  </si>
  <si>
    <t xml:space="preserve">   15:55:44</t>
  </si>
  <si>
    <t xml:space="preserve">   15:55:45</t>
  </si>
  <si>
    <t xml:space="preserve">   15:55:46</t>
  </si>
  <si>
    <t xml:space="preserve">   15:55:47</t>
  </si>
  <si>
    <t xml:space="preserve">   15:55:48</t>
  </si>
  <si>
    <t xml:space="preserve">   15:55:50</t>
  </si>
  <si>
    <t xml:space="preserve">   15:55:51</t>
  </si>
  <si>
    <t xml:space="preserve">   15:55:52</t>
  </si>
  <si>
    <t xml:space="preserve">   15:55:53</t>
  </si>
  <si>
    <t xml:space="preserve">   15:55:54</t>
  </si>
  <si>
    <t xml:space="preserve">   15:55:55</t>
  </si>
  <si>
    <t xml:space="preserve">   15:55:56</t>
  </si>
  <si>
    <t xml:space="preserve">   15:55:57</t>
  </si>
  <si>
    <t xml:space="preserve">   15:55:59</t>
  </si>
  <si>
    <t xml:space="preserve">   15:56:00</t>
  </si>
  <si>
    <t xml:space="preserve">   15:56:01</t>
  </si>
  <si>
    <t xml:space="preserve">   15:56:02</t>
  </si>
  <si>
    <t xml:space="preserve">   15:56:03</t>
  </si>
  <si>
    <t xml:space="preserve">   15:56:04</t>
  </si>
  <si>
    <t xml:space="preserve">   15:56:05</t>
  </si>
  <si>
    <t xml:space="preserve">   15:56:06</t>
  </si>
  <si>
    <t xml:space="preserve">   15:56:08</t>
  </si>
  <si>
    <t xml:space="preserve">   15:56:09</t>
  </si>
  <si>
    <t xml:space="preserve">   15:56:10</t>
  </si>
  <si>
    <t xml:space="preserve">   15:56:12</t>
  </si>
  <si>
    <t xml:space="preserve">   15:56:13</t>
  </si>
  <si>
    <t xml:space="preserve">   15:56:14</t>
  </si>
  <si>
    <t xml:space="preserve">   15:56:15</t>
  </si>
  <si>
    <t xml:space="preserve">   15:56:17</t>
  </si>
  <si>
    <t xml:space="preserve">   15:56:18</t>
  </si>
  <si>
    <t xml:space="preserve">   15:56:19</t>
  </si>
  <si>
    <t xml:space="preserve">   15:56:20</t>
  </si>
  <si>
    <t xml:space="preserve">   15:56:21</t>
  </si>
  <si>
    <t xml:space="preserve">   15:56:22</t>
  </si>
  <si>
    <t xml:space="preserve">   15:56:23</t>
  </si>
  <si>
    <t xml:space="preserve">   15:56:25</t>
  </si>
  <si>
    <t xml:space="preserve">   15:56:26</t>
  </si>
  <si>
    <t xml:space="preserve">   15:56:27</t>
  </si>
  <si>
    <t xml:space="preserve">   15:56:28</t>
  </si>
  <si>
    <t xml:space="preserve">   15:56:29</t>
  </si>
  <si>
    <t xml:space="preserve">   15:56:30</t>
  </si>
  <si>
    <t xml:space="preserve">   15:56:31</t>
  </si>
  <si>
    <t xml:space="preserve">   15:56:32</t>
  </si>
  <si>
    <t xml:space="preserve">   15:56:35</t>
  </si>
  <si>
    <t xml:space="preserve">   15:56:36</t>
  </si>
  <si>
    <t xml:space="preserve">   15:56:37</t>
  </si>
  <si>
    <t xml:space="preserve">   15:56:38</t>
  </si>
  <si>
    <t xml:space="preserve">   15:56:39</t>
  </si>
  <si>
    <t xml:space="preserve">   15:56:40</t>
  </si>
  <si>
    <t xml:space="preserve">   15:56:41</t>
  </si>
  <si>
    <t xml:space="preserve">   15:56:43</t>
  </si>
  <si>
    <t xml:space="preserve">   15:56:44</t>
  </si>
  <si>
    <t xml:space="preserve">   15:56:45</t>
  </si>
  <si>
    <t xml:space="preserve">   15:56:46</t>
  </si>
  <si>
    <t xml:space="preserve">   15:56:47</t>
  </si>
  <si>
    <t xml:space="preserve">   15:56:48</t>
  </si>
  <si>
    <t xml:space="preserve">   15:56:49</t>
  </si>
  <si>
    <t xml:space="preserve">   15:56:50</t>
  </si>
  <si>
    <t xml:space="preserve">   15:56:52</t>
  </si>
  <si>
    <t xml:space="preserve">   15:56:53</t>
  </si>
  <si>
    <t xml:space="preserve">   15:56:54</t>
  </si>
  <si>
    <t xml:space="preserve">   15:56:55</t>
  </si>
  <si>
    <t xml:space="preserve">   15:56:56</t>
  </si>
  <si>
    <t xml:space="preserve">   15:56:57</t>
  </si>
  <si>
    <t xml:space="preserve">   15:56:58</t>
  </si>
  <si>
    <t xml:space="preserve">   15:56:59</t>
  </si>
  <si>
    <t xml:space="preserve">   15:57:01</t>
  </si>
  <si>
    <t xml:space="preserve">   15:57:02</t>
  </si>
  <si>
    <t xml:space="preserve">   15:57:03</t>
  </si>
  <si>
    <t xml:space="preserve">   15:57:04</t>
  </si>
  <si>
    <t xml:space="preserve">   15:57:05</t>
  </si>
  <si>
    <t xml:space="preserve">   15:57:06</t>
  </si>
  <si>
    <t xml:space="preserve">   15:57:07</t>
  </si>
  <si>
    <t xml:space="preserve">   15:57:08</t>
  </si>
  <si>
    <t xml:space="preserve">   15:57:10</t>
  </si>
  <si>
    <t xml:space="preserve">   15:57:11</t>
  </si>
  <si>
    <t xml:space="preserve">   15:57:12</t>
  </si>
  <si>
    <t xml:space="preserve">   15:57:13</t>
  </si>
  <si>
    <t xml:space="preserve">   15:57:14</t>
  </si>
  <si>
    <t xml:space="preserve">   15:57:15</t>
  </si>
  <si>
    <t xml:space="preserve">   15:57:16</t>
  </si>
  <si>
    <t xml:space="preserve">   15:57:17</t>
  </si>
  <si>
    <t xml:space="preserve">   15:57:19</t>
  </si>
  <si>
    <t xml:space="preserve">   15:57:20</t>
  </si>
  <si>
    <t xml:space="preserve">   15:57:21</t>
  </si>
  <si>
    <t xml:space="preserve">   15:57:22</t>
  </si>
  <si>
    <t xml:space="preserve">   15:57:23</t>
  </si>
  <si>
    <t xml:space="preserve">   15:57:24</t>
  </si>
  <si>
    <t xml:space="preserve">   15:57:25</t>
  </si>
  <si>
    <t xml:space="preserve">   15:57:27</t>
  </si>
  <si>
    <t xml:space="preserve">   15:57:28</t>
  </si>
  <si>
    <t xml:space="preserve">   15:57:30</t>
  </si>
  <si>
    <t xml:space="preserve">   15:57:31</t>
  </si>
  <si>
    <t xml:space="preserve">   15:57:32</t>
  </si>
  <si>
    <t xml:space="preserve">   15:57:33</t>
  </si>
  <si>
    <t xml:space="preserve">   15:57:34</t>
  </si>
  <si>
    <t xml:space="preserve">   15:57:36</t>
  </si>
  <si>
    <t xml:space="preserve">   15:57:37</t>
  </si>
  <si>
    <t xml:space="preserve">   15:57:38</t>
  </si>
  <si>
    <t xml:space="preserve">   15:57:39</t>
  </si>
  <si>
    <t xml:space="preserve">   15:57:40</t>
  </si>
  <si>
    <t xml:space="preserve">   15:57:41</t>
  </si>
  <si>
    <t xml:space="preserve">   15:57:42</t>
  </si>
  <si>
    <t xml:space="preserve">   15:57:43</t>
  </si>
  <si>
    <t xml:space="preserve">   15:57:45</t>
  </si>
  <si>
    <t xml:space="preserve">   15:57:46</t>
  </si>
  <si>
    <t xml:space="preserve">   15:57:47</t>
  </si>
  <si>
    <t xml:space="preserve">   15:57:48</t>
  </si>
  <si>
    <t xml:space="preserve">   15:57:49</t>
  </si>
  <si>
    <t xml:space="preserve">   15:57:50</t>
  </si>
  <si>
    <t xml:space="preserve">   15:57:51</t>
  </si>
  <si>
    <t xml:space="preserve">   15:57:52</t>
  </si>
  <si>
    <t xml:space="preserve">   15:57:54</t>
  </si>
  <si>
    <t xml:space="preserve">   15:57:55</t>
  </si>
  <si>
    <t xml:space="preserve">   15:57:56</t>
  </si>
  <si>
    <t xml:space="preserve">   15:57:57</t>
  </si>
  <si>
    <t xml:space="preserve">   15:57:58</t>
  </si>
  <si>
    <t xml:space="preserve">   15:57:59</t>
  </si>
  <si>
    <t xml:space="preserve">   15:58:00</t>
  </si>
  <si>
    <t xml:space="preserve">   15:58:01</t>
  </si>
  <si>
    <t xml:space="preserve">   15:58:03</t>
  </si>
  <si>
    <t xml:space="preserve">   15:58:04</t>
  </si>
  <si>
    <t xml:space="preserve">   15:58:05</t>
  </si>
  <si>
    <t xml:space="preserve">   15:58:06</t>
  </si>
  <si>
    <t xml:space="preserve">   15:58:07</t>
  </si>
  <si>
    <t xml:space="preserve">   15:58:08</t>
  </si>
  <si>
    <t xml:space="preserve">   15:58:09</t>
  </si>
  <si>
    <t xml:space="preserve">   15:58:10</t>
  </si>
  <si>
    <t xml:space="preserve">   15:58:12</t>
  </si>
  <si>
    <t xml:space="preserve">   15:58:13</t>
  </si>
  <si>
    <t xml:space="preserve">   15:58:14</t>
  </si>
  <si>
    <t xml:space="preserve">   15:58:15</t>
  </si>
  <si>
    <t xml:space="preserve">   15:58:16</t>
  </si>
  <si>
    <t xml:space="preserve">   15:58:17</t>
  </si>
  <si>
    <t xml:space="preserve">   15:58:18</t>
  </si>
  <si>
    <t xml:space="preserve">   15:58:19</t>
  </si>
  <si>
    <t xml:space="preserve">   15:58:21</t>
  </si>
  <si>
    <t xml:space="preserve">   15:58:23</t>
  </si>
  <si>
    <t xml:space="preserve">   15:58:24</t>
  </si>
  <si>
    <t xml:space="preserve">   15:58:25</t>
  </si>
  <si>
    <t xml:space="preserve">   15:58:26</t>
  </si>
  <si>
    <t xml:space="preserve">   15:58:27</t>
  </si>
  <si>
    <t xml:space="preserve">   15:58:29</t>
  </si>
  <si>
    <t xml:space="preserve">   15:58:30</t>
  </si>
  <si>
    <t xml:space="preserve">   15:58:31</t>
  </si>
  <si>
    <t xml:space="preserve">   15:58:32</t>
  </si>
  <si>
    <t xml:space="preserve">   15:58:33</t>
  </si>
  <si>
    <t xml:space="preserve">   15:58:34</t>
  </si>
  <si>
    <t xml:space="preserve">   15:58:35</t>
  </si>
  <si>
    <t xml:space="preserve">   15:58:36</t>
  </si>
  <si>
    <t xml:space="preserve">   15:58:38</t>
  </si>
  <si>
    <t xml:space="preserve">   15:58:39</t>
  </si>
  <si>
    <t xml:space="preserve">   15:58:40</t>
  </si>
  <si>
    <t xml:space="preserve">   15:58:41</t>
  </si>
  <si>
    <t xml:space="preserve">   15:58:42</t>
  </si>
  <si>
    <t xml:space="preserve">   15:58:43</t>
  </si>
  <si>
    <t xml:space="preserve">   15:58:45</t>
  </si>
  <si>
    <t xml:space="preserve">   15:58:47</t>
  </si>
  <si>
    <t xml:space="preserve">   15:58:48</t>
  </si>
  <si>
    <t xml:space="preserve">   15:58:49</t>
  </si>
  <si>
    <t xml:space="preserve">   15:58:50</t>
  </si>
  <si>
    <t xml:space="preserve">   15:58:51</t>
  </si>
  <si>
    <t xml:space="preserve">   15:58:52</t>
  </si>
  <si>
    <t xml:space="preserve">   15:58:53</t>
  </si>
  <si>
    <t xml:space="preserve">   15:58:54</t>
  </si>
  <si>
    <t xml:space="preserve">   15:58:56</t>
  </si>
  <si>
    <t xml:space="preserve">   15:58:57</t>
  </si>
  <si>
    <t xml:space="preserve">   15:58:58</t>
  </si>
  <si>
    <t xml:space="preserve">   15:58:59</t>
  </si>
  <si>
    <t xml:space="preserve">   15:59:00</t>
  </si>
  <si>
    <t xml:space="preserve">   15:59:01</t>
  </si>
  <si>
    <t xml:space="preserve">   15:59:02</t>
  </si>
  <si>
    <t xml:space="preserve">   15:59:03</t>
  </si>
  <si>
    <t xml:space="preserve">   15:59:05</t>
  </si>
  <si>
    <t xml:space="preserve">   15:59:06</t>
  </si>
  <si>
    <t xml:space="preserve">   15:59:07</t>
  </si>
  <si>
    <t xml:space="preserve">   15:59:08</t>
  </si>
  <si>
    <t xml:space="preserve">   15:59:09</t>
  </si>
  <si>
    <t xml:space="preserve">   15:59:10</t>
  </si>
  <si>
    <t xml:space="preserve">   15:59:11</t>
  </si>
  <si>
    <t xml:space="preserve">   15:59:12</t>
  </si>
  <si>
    <t xml:space="preserve">   15:59:14</t>
  </si>
  <si>
    <t xml:space="preserve">   15:59:15</t>
  </si>
  <si>
    <t xml:space="preserve">   15:59:16</t>
  </si>
  <si>
    <t xml:space="preserve">   15:59:18</t>
  </si>
  <si>
    <t xml:space="preserve">   15:59:19</t>
  </si>
  <si>
    <t xml:space="preserve">   15:59:20</t>
  </si>
  <si>
    <t xml:space="preserve">   15:59:21</t>
  </si>
  <si>
    <t xml:space="preserve">   15:59:23</t>
  </si>
  <si>
    <t xml:space="preserve">   15:59:24</t>
  </si>
  <si>
    <t xml:space="preserve">   15:59:25</t>
  </si>
  <si>
    <t xml:space="preserve">   15:59:26</t>
  </si>
  <si>
    <t xml:space="preserve">   15:59:27</t>
  </si>
  <si>
    <t xml:space="preserve">   15:59:28</t>
  </si>
  <si>
    <t xml:space="preserve">   15:59:29</t>
  </si>
  <si>
    <t xml:space="preserve">   15:59:31</t>
  </si>
  <si>
    <t xml:space="preserve">   15:59:32</t>
  </si>
  <si>
    <t xml:space="preserve">   15:59:33</t>
  </si>
  <si>
    <t xml:space="preserve">   15:59:34</t>
  </si>
  <si>
    <t xml:space="preserve">   15:59:35</t>
  </si>
  <si>
    <t xml:space="preserve">   15:59:36</t>
  </si>
  <si>
    <t xml:space="preserve">   15:59:37</t>
  </si>
  <si>
    <t xml:space="preserve">   15:59:38</t>
  </si>
  <si>
    <t xml:space="preserve">   15:59:41</t>
  </si>
  <si>
    <t xml:space="preserve">   15:59:42</t>
  </si>
  <si>
    <t xml:space="preserve">   15:59:43</t>
  </si>
  <si>
    <t xml:space="preserve">   15:59:44</t>
  </si>
  <si>
    <t xml:space="preserve">   15:59:45</t>
  </si>
  <si>
    <t xml:space="preserve">   15:59:46</t>
  </si>
  <si>
    <t xml:space="preserve">   15:59:47</t>
  </si>
  <si>
    <t xml:space="preserve">   15:59:49</t>
  </si>
  <si>
    <t xml:space="preserve">   15:59:50</t>
  </si>
  <si>
    <t xml:space="preserve">   15:59:51</t>
  </si>
  <si>
    <t xml:space="preserve">   15:59:52</t>
  </si>
  <si>
    <t xml:space="preserve">   15:59:53</t>
  </si>
  <si>
    <t xml:space="preserve">   15:59:54</t>
  </si>
  <si>
    <t xml:space="preserve">   15:59:55</t>
  </si>
  <si>
    <t xml:space="preserve">   15:59:56</t>
  </si>
  <si>
    <t xml:space="preserve">   15:59:58</t>
  </si>
  <si>
    <t xml:space="preserve">   15:59:59</t>
  </si>
  <si>
    <t xml:space="preserve">   16:00:00</t>
  </si>
  <si>
    <t xml:space="preserve">   16:00:01</t>
  </si>
  <si>
    <t xml:space="preserve">   16:00:02</t>
  </si>
  <si>
    <t xml:space="preserve">   16:00:03</t>
  </si>
  <si>
    <t xml:space="preserve">   16:00:04</t>
  </si>
  <si>
    <t xml:space="preserve">   16:00:05</t>
  </si>
  <si>
    <t xml:space="preserve">   16:00:07</t>
  </si>
  <si>
    <t xml:space="preserve">   16:00:08</t>
  </si>
  <si>
    <t xml:space="preserve">   16:00:09</t>
  </si>
  <si>
    <t xml:space="preserve">   16:00:10</t>
  </si>
  <si>
    <t xml:space="preserve">   16:00:11</t>
  </si>
  <si>
    <t xml:space="preserve">   16:00:13</t>
  </si>
  <si>
    <t xml:space="preserve">   16:00:14</t>
  </si>
  <si>
    <t xml:space="preserve">   16:00:16</t>
  </si>
  <si>
    <t xml:space="preserve">   16:00:17</t>
  </si>
  <si>
    <t xml:space="preserve">   16:00:18</t>
  </si>
  <si>
    <t xml:space="preserve">   16:00:19</t>
  </si>
  <si>
    <t xml:space="preserve">   16:00:20</t>
  </si>
  <si>
    <t xml:space="preserve">   16:00:21</t>
  </si>
  <si>
    <t xml:space="preserve">   16:00:22</t>
  </si>
  <si>
    <t xml:space="preserve">   16:00:23</t>
  </si>
  <si>
    <t xml:space="preserve">   16:00:25</t>
  </si>
  <si>
    <t xml:space="preserve">   16:00:26</t>
  </si>
  <si>
    <t xml:space="preserve">   16:00:27</t>
  </si>
  <si>
    <t xml:space="preserve">   16:00:28</t>
  </si>
  <si>
    <t xml:space="preserve">   16:00:29</t>
  </si>
  <si>
    <t xml:space="preserve">   16:00:30</t>
  </si>
  <si>
    <t xml:space="preserve">   16:00:31</t>
  </si>
  <si>
    <t xml:space="preserve">   16:00:32</t>
  </si>
  <si>
    <t xml:space="preserve">   16:00:34</t>
  </si>
  <si>
    <t xml:space="preserve">   16:00:35</t>
  </si>
  <si>
    <t xml:space="preserve">   16:00:36</t>
  </si>
  <si>
    <t xml:space="preserve">   16:00:37</t>
  </si>
  <si>
    <t xml:space="preserve">   16:00:38</t>
  </si>
  <si>
    <t xml:space="preserve">   16:00:39</t>
  </si>
  <si>
    <t xml:space="preserve">   16:00:40</t>
  </si>
  <si>
    <t xml:space="preserve">   16:00:42</t>
  </si>
  <si>
    <t xml:space="preserve">   16:00:43</t>
  </si>
  <si>
    <t xml:space="preserve">   16:00:44</t>
  </si>
  <si>
    <t xml:space="preserve">   16:00:45</t>
  </si>
  <si>
    <t xml:space="preserve">   16:00:46</t>
  </si>
  <si>
    <t xml:space="preserve">   16:00:47</t>
  </si>
  <si>
    <t xml:space="preserve">   16:00:48</t>
  </si>
  <si>
    <t xml:space="preserve">   16:00:49</t>
  </si>
  <si>
    <t xml:space="preserve">   16:00:51</t>
  </si>
  <si>
    <t xml:space="preserve">   16:00:52</t>
  </si>
  <si>
    <t xml:space="preserve">   16:00:53</t>
  </si>
  <si>
    <t xml:space="preserve">   16:00:54</t>
  </si>
  <si>
    <t xml:space="preserve">   16:00:55</t>
  </si>
  <si>
    <t xml:space="preserve">   16:00:56</t>
  </si>
  <si>
    <t xml:space="preserve">   16:00:57</t>
  </si>
  <si>
    <t xml:space="preserve">   16:00:58</t>
  </si>
  <si>
    <t xml:space="preserve">   16:01:00</t>
  </si>
  <si>
    <t xml:space="preserve">   16:01:01</t>
  </si>
  <si>
    <t xml:space="preserve">   16:01:02</t>
  </si>
  <si>
    <t xml:space="preserve">   16:01:03</t>
  </si>
  <si>
    <t xml:space="preserve">   16:01:04</t>
  </si>
  <si>
    <t xml:space="preserve">   16:01:05</t>
  </si>
  <si>
    <t xml:space="preserve">   16:01:06</t>
  </si>
  <si>
    <t xml:space="preserve">   16:01:09</t>
  </si>
  <si>
    <t xml:space="preserve">   16:01:10</t>
  </si>
  <si>
    <t xml:space="preserve">   16:01:11</t>
  </si>
  <si>
    <t xml:space="preserve">   16:01:12</t>
  </si>
  <si>
    <t xml:space="preserve">   16:01:13</t>
  </si>
  <si>
    <t xml:space="preserve">   16:01:14</t>
  </si>
  <si>
    <t xml:space="preserve">   16:01:15</t>
  </si>
  <si>
    <t xml:space="preserve">   16:01:16</t>
  </si>
  <si>
    <t xml:space="preserve">   16:01:18</t>
  </si>
  <si>
    <t xml:space="preserve">   16:01:19</t>
  </si>
  <si>
    <t xml:space="preserve">   16:01:20</t>
  </si>
  <si>
    <t xml:space="preserve">   16:01:21</t>
  </si>
  <si>
    <t xml:space="preserve">   16:01:22</t>
  </si>
  <si>
    <t xml:space="preserve">   16:01:23</t>
  </si>
  <si>
    <t xml:space="preserve">   16:01:24</t>
  </si>
  <si>
    <t xml:space="preserve">   16:01:25</t>
  </si>
  <si>
    <t xml:space="preserve">   16:01:27</t>
  </si>
  <si>
    <t xml:space="preserve">   16:01:28</t>
  </si>
  <si>
    <t xml:space="preserve">   16:01:29</t>
  </si>
  <si>
    <t xml:space="preserve">   16:01:30</t>
  </si>
  <si>
    <t xml:space="preserve">   16:01:31</t>
  </si>
  <si>
    <t xml:space="preserve">   16:01:32</t>
  </si>
  <si>
    <t xml:space="preserve">   16:01:33</t>
  </si>
  <si>
    <t xml:space="preserve">   16:01:34</t>
  </si>
  <si>
    <t xml:space="preserve">   16:01:36</t>
  </si>
  <si>
    <t xml:space="preserve">   16:01:37</t>
  </si>
  <si>
    <t xml:space="preserve">   16:01:38</t>
  </si>
  <si>
    <t xml:space="preserve">   16:01:39</t>
  </si>
  <si>
    <t xml:space="preserve">   16:01:40</t>
  </si>
  <si>
    <t xml:space="preserve">   16:01:41</t>
  </si>
  <si>
    <t xml:space="preserve">   16:01:42</t>
  </si>
  <si>
    <t xml:space="preserve">   16:01:44</t>
  </si>
  <si>
    <t xml:space="preserve">   16:01:45</t>
  </si>
  <si>
    <t xml:space="preserve">   16:01:46</t>
  </si>
  <si>
    <t xml:space="preserve">   16:01:47</t>
  </si>
  <si>
    <t xml:space="preserve">   16:01:48</t>
  </si>
  <si>
    <t xml:space="preserve">   16:01:49</t>
  </si>
  <si>
    <t xml:space="preserve">   16:01:50</t>
  </si>
  <si>
    <t xml:space="preserve">   16:01:51</t>
  </si>
  <si>
    <t xml:space="preserve">   16:01:53</t>
  </si>
  <si>
    <t xml:space="preserve">   16:01:54</t>
  </si>
  <si>
    <t xml:space="preserve">   16:01:55</t>
  </si>
  <si>
    <t xml:space="preserve">   16:01:56</t>
  </si>
  <si>
    <t xml:space="preserve">   16:01:57</t>
  </si>
  <si>
    <t xml:space="preserve">   16:01:58</t>
  </si>
  <si>
    <t xml:space="preserve">   16:01:59</t>
  </si>
  <si>
    <t xml:space="preserve">   16:02:00</t>
  </si>
  <si>
    <t xml:space="preserve">   16:02:02</t>
  </si>
  <si>
    <t xml:space="preserve">   16:02:04</t>
  </si>
  <si>
    <t xml:space="preserve">   16:02:05</t>
  </si>
  <si>
    <t xml:space="preserve">   16:02:06</t>
  </si>
  <si>
    <t xml:space="preserve">   16:02:07</t>
  </si>
  <si>
    <t xml:space="preserve">   16:02:08</t>
  </si>
  <si>
    <t xml:space="preserve">   16:02:09</t>
  </si>
  <si>
    <t xml:space="preserve">   16:02:11</t>
  </si>
  <si>
    <t xml:space="preserve">   16:02:12</t>
  </si>
  <si>
    <t xml:space="preserve">   16:02:13</t>
  </si>
  <si>
    <t xml:space="preserve">   16:02:14</t>
  </si>
  <si>
    <t xml:space="preserve">   16:02:15</t>
  </si>
  <si>
    <t xml:space="preserve">   16:02:16</t>
  </si>
  <si>
    <t xml:space="preserve">   16:02:17</t>
  </si>
  <si>
    <t xml:space="preserve">   16:02:18</t>
  </si>
  <si>
    <t xml:space="preserve">   16:02:20</t>
  </si>
  <si>
    <t xml:space="preserve">   16:02:21</t>
  </si>
  <si>
    <t xml:space="preserve">   16:02:22</t>
  </si>
  <si>
    <t xml:space="preserve">   16:02:23</t>
  </si>
  <si>
    <t xml:space="preserve">   16:02:24</t>
  </si>
  <si>
    <t xml:space="preserve">   16:02:26</t>
  </si>
  <si>
    <t xml:space="preserve">   16:02:27</t>
  </si>
  <si>
    <t xml:space="preserve">   16:02:29</t>
  </si>
  <si>
    <t xml:space="preserve">   16:02:30</t>
  </si>
  <si>
    <t xml:space="preserve">   16:02:31</t>
  </si>
  <si>
    <t xml:space="preserve">   16:02:32</t>
  </si>
  <si>
    <t xml:space="preserve">   16:02:33</t>
  </si>
  <si>
    <t xml:space="preserve">   16:02:34</t>
  </si>
  <si>
    <t xml:space="preserve">   16:02:35</t>
  </si>
  <si>
    <t xml:space="preserve">   16:02:36</t>
  </si>
  <si>
    <t xml:space="preserve">   16:02:38</t>
  </si>
  <si>
    <t xml:space="preserve">   16:02:39</t>
  </si>
  <si>
    <t xml:space="preserve">   16:02:40</t>
  </si>
  <si>
    <t xml:space="preserve">   16:02:41</t>
  </si>
  <si>
    <t xml:space="preserve">   16:02:42</t>
  </si>
  <si>
    <t xml:space="preserve">   16:02:43</t>
  </si>
  <si>
    <t xml:space="preserve">   16:02:44</t>
  </si>
  <si>
    <t xml:space="preserve">   16:02:46</t>
  </si>
  <si>
    <t xml:space="preserve">   16:02:47</t>
  </si>
  <si>
    <t xml:space="preserve">   16:02:48</t>
  </si>
  <si>
    <t xml:space="preserve">   16:02:49</t>
  </si>
  <si>
    <t xml:space="preserve">   16:02:50</t>
  </si>
  <si>
    <t xml:space="preserve">   16:02:51</t>
  </si>
  <si>
    <t xml:space="preserve">   16:02:52</t>
  </si>
  <si>
    <t xml:space="preserve">   16:02:53</t>
  </si>
  <si>
    <t xml:space="preserve">   16:02:55</t>
  </si>
  <si>
    <t xml:space="preserve">   16:02:56</t>
  </si>
  <si>
    <t xml:space="preserve">   16:02:57</t>
  </si>
  <si>
    <t xml:space="preserve">   16:02:59</t>
  </si>
  <si>
    <t xml:space="preserve">   16:03:00</t>
  </si>
  <si>
    <t xml:space="preserve">   16:03:01</t>
  </si>
  <si>
    <t xml:space="preserve">   16:03:02</t>
  </si>
  <si>
    <t xml:space="preserve">   16:03:04</t>
  </si>
  <si>
    <t xml:space="preserve">   16:03:05</t>
  </si>
  <si>
    <t xml:space="preserve">   16:03:06</t>
  </si>
  <si>
    <t xml:space="preserve">   16:03:07</t>
  </si>
  <si>
    <t xml:space="preserve">   16:03:08</t>
  </si>
  <si>
    <t xml:space="preserve">   16:03:09</t>
  </si>
  <si>
    <t xml:space="preserve">   16:03:10</t>
  </si>
  <si>
    <t xml:space="preserve">   16:03:11</t>
  </si>
  <si>
    <t xml:space="preserve">   16:03:13</t>
  </si>
  <si>
    <t xml:space="preserve">   16:03:14</t>
  </si>
  <si>
    <t xml:space="preserve">   16:03:15</t>
  </si>
  <si>
    <t xml:space="preserve">   16:03:16</t>
  </si>
  <si>
    <t xml:space="preserve">   16:03:17</t>
  </si>
  <si>
    <t xml:space="preserve">   16:03:18</t>
  </si>
  <si>
    <t xml:space="preserve">   16:03:19</t>
  </si>
  <si>
    <t xml:space="preserve">   16:03:20</t>
  </si>
  <si>
    <t xml:space="preserve">   16:03:22</t>
  </si>
  <si>
    <t xml:space="preserve">   16:03:23</t>
  </si>
  <si>
    <t xml:space="preserve">   16:03:24</t>
  </si>
  <si>
    <t xml:space="preserve">   16:03:25</t>
  </si>
  <si>
    <t xml:space="preserve">   16:03:26</t>
  </si>
  <si>
    <t xml:space="preserve">   16:03:27</t>
  </si>
  <si>
    <t xml:space="preserve">   16:03:28</t>
  </si>
  <si>
    <t xml:space="preserve">   16:03:29</t>
  </si>
  <si>
    <t xml:space="preserve">   16:03:31</t>
  </si>
  <si>
    <t xml:space="preserve">   16:03:32</t>
  </si>
  <si>
    <t xml:space="preserve">   16:03:33</t>
  </si>
  <si>
    <t xml:space="preserve">   16:03:34</t>
  </si>
  <si>
    <t xml:space="preserve">   16:03:35</t>
  </si>
  <si>
    <t xml:space="preserve">   16:03:36</t>
  </si>
  <si>
    <t xml:space="preserve">   16:03:37</t>
  </si>
  <si>
    <t xml:space="preserve">   16:03:38</t>
  </si>
  <si>
    <t xml:space="preserve">   16:03:40</t>
  </si>
  <si>
    <t xml:space="preserve">   16:03:41</t>
  </si>
  <si>
    <t xml:space="preserve">   16:03:42</t>
  </si>
  <si>
    <t xml:space="preserve">   16:03:43</t>
  </si>
  <si>
    <t xml:space="preserve">   16:03:44</t>
  </si>
  <si>
    <t xml:space="preserve">   16:03:45</t>
  </si>
  <si>
    <t xml:space="preserve">   16:03:46</t>
  </si>
  <si>
    <t xml:space="preserve">   16:03:47</t>
  </si>
  <si>
    <t xml:space="preserve">   16:03:49</t>
  </si>
  <si>
    <t xml:space="preserve">   16:03:50</t>
  </si>
  <si>
    <t xml:space="preserve">   16:03:51</t>
  </si>
  <si>
    <t xml:space="preserve">   16:03:52</t>
  </si>
  <si>
    <t xml:space="preserve">   16:03:54</t>
  </si>
  <si>
    <t xml:space="preserve">   16:03:55</t>
  </si>
  <si>
    <t xml:space="preserve">   16:03:57</t>
  </si>
  <si>
    <t xml:space="preserve">   16:03:58</t>
  </si>
  <si>
    <t xml:space="preserve">   16:03:59</t>
  </si>
  <si>
    <t xml:space="preserve">   16:04:00</t>
  </si>
  <si>
    <t xml:space="preserve">   16:04:01</t>
  </si>
  <si>
    <t xml:space="preserve">   16:04:02</t>
  </si>
  <si>
    <t xml:space="preserve">   16:04:03</t>
  </si>
  <si>
    <t xml:space="preserve">   16:04:04</t>
  </si>
  <si>
    <t xml:space="preserve">   16:04:06</t>
  </si>
  <si>
    <t xml:space="preserve">   16:04:07</t>
  </si>
  <si>
    <t xml:space="preserve">   16:04:08</t>
  </si>
  <si>
    <t xml:space="preserve">   16:04:09</t>
  </si>
  <si>
    <t xml:space="preserve">   16:04:10</t>
  </si>
  <si>
    <t xml:space="preserve">   16:04:11</t>
  </si>
  <si>
    <t xml:space="preserve">   16:04:12</t>
  </si>
  <si>
    <t xml:space="preserve">   16:04:13</t>
  </si>
  <si>
    <t xml:space="preserve">   16:04:15</t>
  </si>
  <si>
    <t xml:space="preserve">   16:04:16</t>
  </si>
  <si>
    <t xml:space="preserve">   16:04:17</t>
  </si>
  <si>
    <t xml:space="preserve">   16:04:18</t>
  </si>
  <si>
    <t xml:space="preserve">   16:04:19</t>
  </si>
  <si>
    <t xml:space="preserve">   16:04:20</t>
  </si>
  <si>
    <t xml:space="preserve">   16:04:21</t>
  </si>
  <si>
    <t xml:space="preserve">   16:04:22</t>
  </si>
  <si>
    <t xml:space="preserve">   16:04:24</t>
  </si>
  <si>
    <t xml:space="preserve">   16:04:25</t>
  </si>
  <si>
    <t xml:space="preserve">   16:04:27</t>
  </si>
  <si>
    <t xml:space="preserve">   16:04:28</t>
  </si>
  <si>
    <t xml:space="preserve">   16:04:29</t>
  </si>
  <si>
    <t xml:space="preserve">   16:04:30</t>
  </si>
  <si>
    <t xml:space="preserve">   16:04:31</t>
  </si>
  <si>
    <t xml:space="preserve">   16:04:33</t>
  </si>
  <si>
    <t xml:space="preserve">   16:04:34</t>
  </si>
  <si>
    <t xml:space="preserve">   16:04:35</t>
  </si>
  <si>
    <t xml:space="preserve">   16:04:36</t>
  </si>
  <si>
    <t xml:space="preserve">   16:04:37</t>
  </si>
  <si>
    <t xml:space="preserve">   16:04:38</t>
  </si>
  <si>
    <t xml:space="preserve">   16:04:39</t>
  </si>
  <si>
    <t xml:space="preserve">   16:04:40</t>
  </si>
  <si>
    <t xml:space="preserve">   16:04:42</t>
  </si>
  <si>
    <t xml:space="preserve">   16:04:43</t>
  </si>
  <si>
    <t xml:space="preserve">   16:04:44</t>
  </si>
  <si>
    <t xml:space="preserve">   16:04:45</t>
  </si>
  <si>
    <t xml:space="preserve">   16:04:46</t>
  </si>
  <si>
    <t xml:space="preserve">   16:04:47</t>
  </si>
  <si>
    <t xml:space="preserve">   16:04:49</t>
  </si>
  <si>
    <t xml:space="preserve">   16:04:51</t>
  </si>
  <si>
    <t xml:space="preserve">   16:04:52</t>
  </si>
  <si>
    <t xml:space="preserve">   16:04:53</t>
  </si>
  <si>
    <t xml:space="preserve">   16:04:54</t>
  </si>
  <si>
    <t xml:space="preserve">   16:04:55</t>
  </si>
  <si>
    <t xml:space="preserve">   16:04:56</t>
  </si>
  <si>
    <t xml:space="preserve">   16:04:57</t>
  </si>
  <si>
    <t xml:space="preserve">   16:04:59</t>
  </si>
  <si>
    <t xml:space="preserve">   16:05:00</t>
  </si>
  <si>
    <t xml:space="preserve">   16:05:01</t>
  </si>
  <si>
    <t xml:space="preserve">   16:05:02</t>
  </si>
  <si>
    <t xml:space="preserve">   16:05:03</t>
  </si>
  <si>
    <t xml:space="preserve">   16:05:04</t>
  </si>
  <si>
    <t xml:space="preserve">   16:05:05</t>
  </si>
  <si>
    <t xml:space="preserve">   16:05:06</t>
  </si>
  <si>
    <t xml:space="preserve">   16:05:08</t>
  </si>
  <si>
    <t xml:space="preserve">   16:05:09</t>
  </si>
  <si>
    <t xml:space="preserve">   16:05:10</t>
  </si>
  <si>
    <t xml:space="preserve">   16:05:11</t>
  </si>
  <si>
    <t xml:space="preserve">   16:05:12</t>
  </si>
  <si>
    <t xml:space="preserve">   16:05:13</t>
  </si>
  <si>
    <t xml:space="preserve">   16:05:14</t>
  </si>
  <si>
    <t xml:space="preserve">   16:05:15</t>
  </si>
  <si>
    <t xml:space="preserve">   16:05:17</t>
  </si>
  <si>
    <t xml:space="preserve">   16:05:18</t>
  </si>
  <si>
    <t xml:space="preserve">   16:05:19</t>
  </si>
  <si>
    <t xml:space="preserve">   16:05:20</t>
  </si>
  <si>
    <t xml:space="preserve">   16:05:22</t>
  </si>
  <si>
    <t xml:space="preserve">   16:05:23</t>
  </si>
  <si>
    <t xml:space="preserve">   16:05:24</t>
  </si>
  <si>
    <t xml:space="preserve">   16:05:26</t>
  </si>
  <si>
    <t xml:space="preserve">   16:05:27</t>
  </si>
  <si>
    <t xml:space="preserve">   16:05:28</t>
  </si>
  <si>
    <t xml:space="preserve">   16:05:29</t>
  </si>
  <si>
    <t xml:space="preserve">   16:05:30</t>
  </si>
  <si>
    <t xml:space="preserve">   16:05:31</t>
  </si>
  <si>
    <t xml:space="preserve">   16:05:32</t>
  </si>
  <si>
    <t xml:space="preserve">   16:05:33</t>
  </si>
  <si>
    <t xml:space="preserve">   16:05:35</t>
  </si>
  <si>
    <t xml:space="preserve">   16:05:36</t>
  </si>
  <si>
    <t xml:space="preserve">   16:05:37</t>
  </si>
  <si>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</si>
  <si>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</si>
  <si>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</si>
  <si>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</si>
  <si>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</si>
  <si>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</si>
  <si>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</si>
  <si>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</si>
  <si>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</si>
  <si>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</si>
  <si>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</si>
  <si>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</si>
  <si>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</si>
  <si>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</si>
  <si>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</si>
  <si>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</si>
  <si>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</si>
  <si>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</si>
  <si>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</si>
  <si>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</si>
  <si>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</si>
  <si>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</si>
  <si>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</si>
  <si>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</si>
  <si>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</si>
  <si>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</si>
  <si>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</si>
  <si>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</si>
  <si>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</si>
  <si>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</si>
  <si>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</si>
  <si>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</si>
  <si>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</si>
  <si>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</si>
  <si>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</si>
  <si>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</si>
  <si>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</si>
  <si>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</si>
  <si>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</si>
  <si>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</si>
  <si>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</si>
  <si>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</si>
  <si>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</si>
  <si>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</si>
  <si>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</si>
  <si>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</si>
  <si>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</si>
  <si>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</si>
  <si>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</si>
  <si>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</si>
  <si>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</si>
  <si>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</si>
  <si>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</si>
  <si>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</si>
  <si>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</si>
  <si>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</si>
  <si>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</si>
  <si>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</si>
  <si>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</si>
  <si>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</si>
  <si>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</si>
  <si>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</si>
  <si>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</si>
  <si>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</si>
  <si>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</si>
  <si>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</si>
  <si>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</si>
  <si>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</si>
  <si>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</si>
  <si>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</si>
  <si>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</si>
  <si>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</si>
  <si>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</si>
  <si>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</si>
  <si>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</si>
  <si>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</si>
  <si>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</si>
  <si>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</si>
  <si>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</si>
  <si>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</si>
  <si>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</si>
  <si>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</si>
  <si>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</si>
  <si>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</si>
  <si>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</si>
  <si>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</si>
  <si>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</si>
  <si>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</si>
  <si>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gFW]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</si>
  <si>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</si>
  <si>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</si>
  <si>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</si>
  <si>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</si>
  <si>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>Fresh weight  [g]</t>
  </si>
  <si>
    <t>Blank (chamber 2)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</si>
</sst>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2" fontId="4" fillId="5" borderId="0" xfId="0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0" fontId="4" fillId="0" borderId="19" xfId="0" applyFont="1" applyFill="1" applyBorder="1" applyAlignment="1">
      <alignment wrapText="1"/>
    </xf>
    <xf numFmtId="0" fontId="4" fillId="0" borderId="20" xfId="0" applyFont="1" applyFill="1" applyBorder="1"/>
    <xf numFmtId="0" fontId="1" fillId="0" borderId="0" xfId="0" applyFont="1" applyFill="1" applyAlignment="1">
      <alignment wrapText="1"/>
    </xf>
    <xf numFmtId="0" fontId="4" fillId="0" borderId="21" xfId="0" applyFont="1" applyFill="1" applyBorder="1" applyAlignment="1">
      <alignment horizontal="left" wrapText="1"/>
    </xf>
    <xf numFmtId="0" fontId="4" fillId="0" borderId="1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left" wrapText="1"/>
    </xf>
    <xf numFmtId="0" fontId="0" fillId="0" borderId="22" xfId="0" applyFill="1" applyBorder="1" applyAlignment="1">
      <alignment wrapText="1"/>
    </xf>
    <xf numFmtId="0" fontId="0" fillId="0" borderId="23" xfId="0" applyFill="1" applyBorder="1" applyAlignment="1">
      <alignment horizontal="center" vertical="center" wrapText="1"/>
    </xf>
    <xf numFmtId="0" fontId="0" fillId="0" borderId="23" xfId="0" applyFill="1" applyBorder="1" applyAlignment="1">
      <alignment wrapText="1"/>
    </xf>
    <xf numFmtId="0" fontId="0" fillId="0" borderId="24" xfId="0" applyFill="1" applyBorder="1" applyAlignment="1">
      <alignment horizontal="center" vertical="center"/>
    </xf>
    <xf numFmtId="0" fontId="1" fillId="0" borderId="22" xfId="0" applyFont="1" applyFill="1" applyBorder="1"/>
    <xf numFmtId="172" fontId="1" fillId="0" borderId="23" xfId="0" applyNumberFormat="1" applyFont="1" applyFill="1" applyBorder="1"/>
    <xf numFmtId="0" fontId="1" fillId="0" borderId="24" xfId="0" applyFont="1" applyFill="1" applyBorder="1" applyAlignment="1">
      <alignment horizontal="right"/>
    </xf>
    <xf numFmtId="0" fontId="4" fillId="0" borderId="21" xfId="0" applyFont="1" applyFill="1" applyBorder="1" applyAlignment="1">
      <alignment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Fill="1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23749843339"/>
          <c:y val="0.0918729500347664"/>
          <c:w val="0.54825516982078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58585360822889"/>
                  <c:y val="-0.18748204662413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values'!$N$1377:$N$1676</c:f>
              <c:numCache>
                <c:formatCode>0.00</c:formatCode>
                <c:ptCount val="300"/>
                <c:pt idx="0">
                  <c:v>259.916283824921</c:v>
                </c:pt>
                <c:pt idx="1">
                  <c:v>260.1451302390771</c:v>
                </c:pt>
                <c:pt idx="2">
                  <c:v>260.1451302390771</c:v>
                </c:pt>
                <c:pt idx="3">
                  <c:v>259.916283824921</c:v>
                </c:pt>
                <c:pt idx="4">
                  <c:v>259.6876690263544</c:v>
                </c:pt>
                <c:pt idx="5">
                  <c:v>259.916283824921</c:v>
                </c:pt>
                <c:pt idx="6">
                  <c:v>261.0628382628387</c:v>
                </c:pt>
                <c:pt idx="7">
                  <c:v>261.0628382628387</c:v>
                </c:pt>
                <c:pt idx="8">
                  <c:v>260.374208579027</c:v>
                </c:pt>
                <c:pt idx="9">
                  <c:v>260.1451302390771</c:v>
                </c:pt>
                <c:pt idx="10">
                  <c:v>259.6876690263544</c:v>
                </c:pt>
                <c:pt idx="11">
                  <c:v>260.1451302390771</c:v>
                </c:pt>
                <c:pt idx="12">
                  <c:v>260.1451302390771</c:v>
                </c:pt>
                <c:pt idx="13">
                  <c:v>259.6876690263544</c:v>
                </c:pt>
                <c:pt idx="14">
                  <c:v>259.0032112292693</c:v>
                </c:pt>
                <c:pt idx="15">
                  <c:v>258.3208268506725</c:v>
                </c:pt>
                <c:pt idx="16">
                  <c:v>259.0032112292693</c:v>
                </c:pt>
                <c:pt idx="17">
                  <c:v>259.6876690263544</c:v>
                </c:pt>
                <c:pt idx="18">
                  <c:v>260.1451302390771</c:v>
                </c:pt>
                <c:pt idx="19">
                  <c:v>260.374208579027</c:v>
                </c:pt>
                <c:pt idx="20">
                  <c:v>260.374208579027</c:v>
                </c:pt>
                <c:pt idx="21">
                  <c:v>260.6035191554522</c:v>
                </c:pt>
                <c:pt idx="22">
                  <c:v>260.8330622795109</c:v>
                </c:pt>
                <c:pt idx="23">
                  <c:v>260.374208579027</c:v>
                </c:pt>
                <c:pt idx="24">
                  <c:v>260.1451302390771</c:v>
                </c:pt>
                <c:pt idx="25">
                  <c:v>260.6035191554522</c:v>
                </c:pt>
                <c:pt idx="26">
                  <c:v>260.1451302390771</c:v>
                </c:pt>
                <c:pt idx="27">
                  <c:v>261.2928474175504</c:v>
                </c:pt>
                <c:pt idx="28">
                  <c:v>261.5230900562401</c:v>
                </c:pt>
                <c:pt idx="29">
                  <c:v>261.5230900562401</c:v>
                </c:pt>
                <c:pt idx="30">
                  <c:v>262.2152220093243</c:v>
                </c:pt>
                <c:pt idx="31">
                  <c:v>261.5230900562401</c:v>
                </c:pt>
                <c:pt idx="32">
                  <c:v>260.374208579027</c:v>
                </c:pt>
                <c:pt idx="33">
                  <c:v>259.6876690263544</c:v>
                </c:pt>
                <c:pt idx="34">
                  <c:v>259.916283824921</c:v>
                </c:pt>
                <c:pt idx="35">
                  <c:v>260.6035191554522</c:v>
                </c:pt>
                <c:pt idx="36">
                  <c:v>260.6035191554522</c:v>
                </c:pt>
                <c:pt idx="37">
                  <c:v>261.0628382628387</c:v>
                </c:pt>
                <c:pt idx="38">
                  <c:v>260.6035191554522</c:v>
                </c:pt>
                <c:pt idx="39">
                  <c:v>260.6035191554522</c:v>
                </c:pt>
                <c:pt idx="40">
                  <c:v>261.5230900562401</c:v>
                </c:pt>
                <c:pt idx="41">
                  <c:v>261.0628382628387</c:v>
                </c:pt>
                <c:pt idx="42">
                  <c:v>261.9842770383311</c:v>
                </c:pt>
                <c:pt idx="43">
                  <c:v>261.7535664919819</c:v>
                </c:pt>
                <c:pt idx="44">
                  <c:v>261.250901129343</c:v>
                </c:pt>
                <c:pt idx="45">
                  <c:v>263.1413524373806</c:v>
                </c:pt>
                <c:pt idx="46">
                  <c:v>263.1413524373806</c:v>
                </c:pt>
                <c:pt idx="47">
                  <c:v>263.3734742590638</c:v>
                </c:pt>
                <c:pt idx="48">
                  <c:v>261.250901129343</c:v>
                </c:pt>
                <c:pt idx="49">
                  <c:v>261.0628382628387</c:v>
                </c:pt>
                <c:pt idx="50">
                  <c:v>258.960285752765</c:v>
                </c:pt>
                <c:pt idx="51">
                  <c:v>259.1883036758415</c:v>
                </c:pt>
                <c:pt idx="52">
                  <c:v>260.3318657884429</c:v>
                </c:pt>
                <c:pt idx="53">
                  <c:v>260.5612748842176</c:v>
                </c:pt>
                <c:pt idx="54">
                  <c:v>261.0207922419708</c:v>
                </c:pt>
                <c:pt idx="55">
                  <c:v>261.250901129343</c:v>
                </c:pt>
                <c:pt idx="56">
                  <c:v>259.8737452032113</c:v>
                </c:pt>
                <c:pt idx="57">
                  <c:v>259.8737452032113</c:v>
                </c:pt>
                <c:pt idx="58">
                  <c:v>259.6450330912346</c:v>
                </c:pt>
                <c:pt idx="59">
                  <c:v>260.5612748842176</c:v>
                </c:pt>
                <c:pt idx="60">
                  <c:v>260.5612748842176</c:v>
                </c:pt>
                <c:pt idx="61">
                  <c:v>261.0207922419708</c:v>
                </c:pt>
                <c:pt idx="62">
                  <c:v>261.0207922419708</c:v>
                </c:pt>
                <c:pt idx="63">
                  <c:v>260.3318657884429</c:v>
                </c:pt>
                <c:pt idx="64">
                  <c:v>260.7909169312414</c:v>
                </c:pt>
                <c:pt idx="65">
                  <c:v>260.1026893319406</c:v>
                </c:pt>
                <c:pt idx="66">
                  <c:v>261.250901129343</c:v>
                </c:pt>
                <c:pt idx="67">
                  <c:v>261.942632387898</c:v>
                </c:pt>
                <c:pt idx="68">
                  <c:v>261.942632387898</c:v>
                </c:pt>
                <c:pt idx="69">
                  <c:v>262.8682298748096</c:v>
                </c:pt>
                <c:pt idx="70">
                  <c:v>262.6364771482153</c:v>
                </c:pt>
                <c:pt idx="71">
                  <c:v>263.1002186989196</c:v>
                </c:pt>
                <c:pt idx="72">
                  <c:v>262.8682298748096</c:v>
                </c:pt>
                <c:pt idx="73">
                  <c:v>262.1736787208367</c:v>
                </c:pt>
                <c:pt idx="74">
                  <c:v>262.404960202331</c:v>
                </c:pt>
                <c:pt idx="75">
                  <c:v>261.0207922419708</c:v>
                </c:pt>
                <c:pt idx="76">
                  <c:v>261.0207922419708</c:v>
                </c:pt>
                <c:pt idx="77">
                  <c:v>262.1736787208367</c:v>
                </c:pt>
                <c:pt idx="78">
                  <c:v>261.250901129343</c:v>
                </c:pt>
                <c:pt idx="79">
                  <c:v>262.8682298748096</c:v>
                </c:pt>
                <c:pt idx="80">
                  <c:v>263.3324439378393</c:v>
                </c:pt>
                <c:pt idx="81">
                  <c:v>262.6364771482153</c:v>
                </c:pt>
                <c:pt idx="82">
                  <c:v>263.3324439378393</c:v>
                </c:pt>
                <c:pt idx="83">
                  <c:v>263.3324439378393</c:v>
                </c:pt>
                <c:pt idx="84">
                  <c:v>264.7307779124023</c:v>
                </c:pt>
                <c:pt idx="85">
                  <c:v>264.0305413237192</c:v>
                </c:pt>
                <c:pt idx="86">
                  <c:v>264.7307779124023</c:v>
                </c:pt>
                <c:pt idx="87">
                  <c:v>263.7976049317239</c:v>
                </c:pt>
                <c:pt idx="88">
                  <c:v>261.7118208881654</c:v>
                </c:pt>
                <c:pt idx="89">
                  <c:v>262.6364771482153</c:v>
                </c:pt>
                <c:pt idx="90">
                  <c:v>262.8682298748096</c:v>
                </c:pt>
                <c:pt idx="91">
                  <c:v>263.1002186989196</c:v>
                </c:pt>
                <c:pt idx="92">
                  <c:v>263.5649059093508</c:v>
                </c:pt>
                <c:pt idx="93">
                  <c:v>263.7976049317239</c:v>
                </c:pt>
                <c:pt idx="94">
                  <c:v>263.1002186989196</c:v>
                </c:pt>
                <c:pt idx="95">
                  <c:v>263.3324439378393</c:v>
                </c:pt>
                <c:pt idx="96">
                  <c:v>264.2637154045876</c:v>
                </c:pt>
                <c:pt idx="97">
                  <c:v>263.7976049317239</c:v>
                </c:pt>
                <c:pt idx="98">
                  <c:v>263.7976049317239</c:v>
                </c:pt>
                <c:pt idx="99">
                  <c:v>264.0305413237192</c:v>
                </c:pt>
                <c:pt idx="100">
                  <c:v>263.5649059093508</c:v>
                </c:pt>
                <c:pt idx="101">
                  <c:v>263.5649059093508</c:v>
                </c:pt>
                <c:pt idx="102">
                  <c:v>263.1002186989196</c:v>
                </c:pt>
                <c:pt idx="103">
                  <c:v>262.6364771482153</c:v>
                </c:pt>
                <c:pt idx="104">
                  <c:v>262.404960202331</c:v>
                </c:pt>
                <c:pt idx="105">
                  <c:v>262.1736787208367</c:v>
                </c:pt>
                <c:pt idx="106">
                  <c:v>262.6364771482153</c:v>
                </c:pt>
                <c:pt idx="107">
                  <c:v>263.1002186989196</c:v>
                </c:pt>
                <c:pt idx="108">
                  <c:v>262.6364771482153</c:v>
                </c:pt>
                <c:pt idx="109">
                  <c:v>263.1002186989196</c:v>
                </c:pt>
                <c:pt idx="110">
                  <c:v>262.8682298748096</c:v>
                </c:pt>
                <c:pt idx="111">
                  <c:v>262.8682298748096</c:v>
                </c:pt>
                <c:pt idx="112">
                  <c:v>264.0305413237192</c:v>
                </c:pt>
                <c:pt idx="113">
                  <c:v>264.0305413237192</c:v>
                </c:pt>
                <c:pt idx="114">
                  <c:v>264.7307779124023</c:v>
                </c:pt>
                <c:pt idx="115">
                  <c:v>264.7307779124023</c:v>
                </c:pt>
                <c:pt idx="116">
                  <c:v>264.2637154045876</c:v>
                </c:pt>
                <c:pt idx="117">
                  <c:v>264.2637154045876</c:v>
                </c:pt>
                <c:pt idx="118">
                  <c:v>264.2637154045876</c:v>
                </c:pt>
                <c:pt idx="119">
                  <c:v>264.2637154045876</c:v>
                </c:pt>
                <c:pt idx="120">
                  <c:v>264.7307779124023</c:v>
                </c:pt>
                <c:pt idx="121">
                  <c:v>265.198795019014</c:v>
                </c:pt>
                <c:pt idx="122">
                  <c:v>264.7307779124023</c:v>
                </c:pt>
                <c:pt idx="123">
                  <c:v>264.7307779124023</c:v>
                </c:pt>
                <c:pt idx="124">
                  <c:v>264.4971274940707</c:v>
                </c:pt>
                <c:pt idx="125">
                  <c:v>265.198795019014</c:v>
                </c:pt>
                <c:pt idx="126">
                  <c:v>266.1377033235282</c:v>
                </c:pt>
                <c:pt idx="127">
                  <c:v>266.8444095588131</c:v>
                </c:pt>
                <c:pt idx="128">
                  <c:v>266.8444095588131</c:v>
                </c:pt>
                <c:pt idx="129">
                  <c:v>265.9026161795313</c:v>
                </c:pt>
                <c:pt idx="130">
                  <c:v>265.4331623502292</c:v>
                </c:pt>
                <c:pt idx="131">
                  <c:v>264.4971274940707</c:v>
                </c:pt>
                <c:pt idx="132">
                  <c:v>264.2637154045876</c:v>
                </c:pt>
                <c:pt idx="133">
                  <c:v>264.2637154045876</c:v>
                </c:pt>
                <c:pt idx="134">
                  <c:v>264.7307779124023</c:v>
                </c:pt>
                <c:pt idx="135">
                  <c:v>265.9026161795313</c:v>
                </c:pt>
                <c:pt idx="136">
                  <c:v>266.6085996887197</c:v>
                </c:pt>
                <c:pt idx="137">
                  <c:v>266.6085996887197</c:v>
                </c:pt>
                <c:pt idx="138">
                  <c:v>266.1377033235282</c:v>
                </c:pt>
                <c:pt idx="139">
                  <c:v>265.198795019014</c:v>
                </c:pt>
                <c:pt idx="140">
                  <c:v>265.4331623502292</c:v>
                </c:pt>
                <c:pt idx="141">
                  <c:v>266.1377033235282</c:v>
                </c:pt>
                <c:pt idx="142">
                  <c:v>265.9026161795313</c:v>
                </c:pt>
                <c:pt idx="143">
                  <c:v>266.3730310518577</c:v>
                </c:pt>
                <c:pt idx="144">
                  <c:v>266.3730310518577</c:v>
                </c:pt>
                <c:pt idx="145">
                  <c:v>266.1377033235282</c:v>
                </c:pt>
                <c:pt idx="146">
                  <c:v>265.4331623502292</c:v>
                </c:pt>
                <c:pt idx="147">
                  <c:v>264.9646669803101</c:v>
                </c:pt>
                <c:pt idx="148">
                  <c:v>265.198795019014</c:v>
                </c:pt>
                <c:pt idx="149">
                  <c:v>264.4581573098257</c:v>
                </c:pt>
                <c:pt idx="150">
                  <c:v>264.9646669803101</c:v>
                </c:pt>
                <c:pt idx="151">
                  <c:v>263.9913563659086</c:v>
                </c:pt>
                <c:pt idx="152">
                  <c:v>264.4581573098257</c:v>
                </c:pt>
                <c:pt idx="153">
                  <c:v>264.4581573098257</c:v>
                </c:pt>
                <c:pt idx="154">
                  <c:v>265.3946267671966</c:v>
                </c:pt>
                <c:pt idx="155">
                  <c:v>265.8643004378182</c:v>
                </c:pt>
                <c:pt idx="156">
                  <c:v>264.691915745422</c:v>
                </c:pt>
                <c:pt idx="157">
                  <c:v>264.224637623683</c:v>
                </c:pt>
                <c:pt idx="158">
                  <c:v>264.4581573098257</c:v>
                </c:pt>
                <c:pt idx="159">
                  <c:v>264.92591325205</c:v>
                </c:pt>
                <c:pt idx="160">
                  <c:v>264.691915745422</c:v>
                </c:pt>
                <c:pt idx="161">
                  <c:v>265.629343421353</c:v>
                </c:pt>
                <c:pt idx="162">
                  <c:v>265.3946267671966</c:v>
                </c:pt>
                <c:pt idx="163">
                  <c:v>264.92591325205</c:v>
                </c:pt>
                <c:pt idx="164">
                  <c:v>265.1601501517848</c:v>
                </c:pt>
                <c:pt idx="165">
                  <c:v>265.8643004378182</c:v>
                </c:pt>
                <c:pt idx="166">
                  <c:v>265.8643004378182</c:v>
                </c:pt>
                <c:pt idx="167">
                  <c:v>265.8643004378182</c:v>
                </c:pt>
                <c:pt idx="168">
                  <c:v>266.334936854432</c:v>
                </c:pt>
                <c:pt idx="169">
                  <c:v>266.0994981406573</c:v>
                </c:pt>
                <c:pt idx="170">
                  <c:v>266.0994981406573</c:v>
                </c:pt>
                <c:pt idx="171">
                  <c:v>267.5157569821091</c:v>
                </c:pt>
                <c:pt idx="172">
                  <c:v>267.7526486053898</c:v>
                </c:pt>
                <c:pt idx="173">
                  <c:v>267.5157569821091</c:v>
                </c:pt>
                <c:pt idx="174">
                  <c:v>267.9897835255981</c:v>
                </c:pt>
                <c:pt idx="175">
                  <c:v>266.570616904206</c:v>
                </c:pt>
                <c:pt idx="176">
                  <c:v>267.2791083276745</c:v>
                </c:pt>
                <c:pt idx="177">
                  <c:v>266.570616904206</c:v>
                </c:pt>
                <c:pt idx="178">
                  <c:v>266.570616904206</c:v>
                </c:pt>
                <c:pt idx="179">
                  <c:v>267.5157569821091</c:v>
                </c:pt>
                <c:pt idx="180">
                  <c:v>266.570616904206</c:v>
                </c:pt>
                <c:pt idx="181">
                  <c:v>267.2791083276745</c:v>
                </c:pt>
                <c:pt idx="182">
                  <c:v>267.9897835255981</c:v>
                </c:pt>
                <c:pt idx="183">
                  <c:v>267.7526486053898</c:v>
                </c:pt>
                <c:pt idx="184">
                  <c:v>268.2271620713216</c:v>
                </c:pt>
                <c:pt idx="185">
                  <c:v>267.5157569821091</c:v>
                </c:pt>
                <c:pt idx="186">
                  <c:v>266.0994981406573</c:v>
                </c:pt>
                <c:pt idx="187">
                  <c:v>265.629343421353</c:v>
                </c:pt>
                <c:pt idx="188">
                  <c:v>264.4581573098257</c:v>
                </c:pt>
                <c:pt idx="189">
                  <c:v>264.691915745422</c:v>
                </c:pt>
                <c:pt idx="190">
                  <c:v>265.3946267671966</c:v>
                </c:pt>
                <c:pt idx="191">
                  <c:v>265.3946267671966</c:v>
                </c:pt>
                <c:pt idx="192">
                  <c:v>265.629343421353</c:v>
                </c:pt>
                <c:pt idx="193">
                  <c:v>265.3946267671966</c:v>
                </c:pt>
                <c:pt idx="194">
                  <c:v>265.8643004378182</c:v>
                </c:pt>
                <c:pt idx="195">
                  <c:v>267.2791083276745</c:v>
                </c:pt>
                <c:pt idx="196">
                  <c:v>267.0427023145101</c:v>
                </c:pt>
                <c:pt idx="197">
                  <c:v>267.0427023145101</c:v>
                </c:pt>
                <c:pt idx="198">
                  <c:v>266.570616904206</c:v>
                </c:pt>
                <c:pt idx="199">
                  <c:v>266.570616904206</c:v>
                </c:pt>
                <c:pt idx="200">
                  <c:v>267.2791083276745</c:v>
                </c:pt>
                <c:pt idx="201">
                  <c:v>266.8065386155434</c:v>
                </c:pt>
                <c:pt idx="202">
                  <c:v>267.0427023145101</c:v>
                </c:pt>
                <c:pt idx="203">
                  <c:v>265.8643004378182</c:v>
                </c:pt>
                <c:pt idx="204">
                  <c:v>265.3946267671966</c:v>
                </c:pt>
                <c:pt idx="205">
                  <c:v>265.8643004378182</c:v>
                </c:pt>
                <c:pt idx="206">
                  <c:v>265.8643004378182</c:v>
                </c:pt>
                <c:pt idx="207">
                  <c:v>267.0427023145101</c:v>
                </c:pt>
                <c:pt idx="208">
                  <c:v>267.0427023145101</c:v>
                </c:pt>
                <c:pt idx="209">
                  <c:v>267.7526486053898</c:v>
                </c:pt>
                <c:pt idx="210">
                  <c:v>267.5157569821091</c:v>
                </c:pt>
                <c:pt idx="211">
                  <c:v>267.2791083276745</c:v>
                </c:pt>
                <c:pt idx="212">
                  <c:v>267.5157569821091</c:v>
                </c:pt>
                <c:pt idx="213">
                  <c:v>267.0427023145101</c:v>
                </c:pt>
                <c:pt idx="214">
                  <c:v>267.2791083276745</c:v>
                </c:pt>
                <c:pt idx="215">
                  <c:v>267.5157569821091</c:v>
                </c:pt>
                <c:pt idx="216">
                  <c:v>267.7526486053898</c:v>
                </c:pt>
                <c:pt idx="217">
                  <c:v>268.4647845716538</c:v>
                </c:pt>
                <c:pt idx="218">
                  <c:v>268.4647845716538</c:v>
                </c:pt>
                <c:pt idx="219">
                  <c:v>268.7026513561968</c:v>
                </c:pt>
                <c:pt idx="220">
                  <c:v>267.7526486053898</c:v>
                </c:pt>
                <c:pt idx="221">
                  <c:v>267.0427023145101</c:v>
                </c:pt>
                <c:pt idx="222">
                  <c:v>267.5157569821091</c:v>
                </c:pt>
                <c:pt idx="223">
                  <c:v>266.334936854432</c:v>
                </c:pt>
                <c:pt idx="224">
                  <c:v>267.5157569821091</c:v>
                </c:pt>
                <c:pt idx="225">
                  <c:v>268.4647845716538</c:v>
                </c:pt>
                <c:pt idx="226">
                  <c:v>268.4647845716538</c:v>
                </c:pt>
                <c:pt idx="227">
                  <c:v>268.7026513561968</c:v>
                </c:pt>
                <c:pt idx="228">
                  <c:v>268.9407627550609</c:v>
                </c:pt>
                <c:pt idx="229">
                  <c:v>268.2271620713216</c:v>
                </c:pt>
                <c:pt idx="230">
                  <c:v>267.2791083276745</c:v>
                </c:pt>
                <c:pt idx="231">
                  <c:v>266.8065386155434</c:v>
                </c:pt>
                <c:pt idx="232">
                  <c:v>266.8065386155434</c:v>
                </c:pt>
                <c:pt idx="233">
                  <c:v>267.2791083276745</c:v>
                </c:pt>
                <c:pt idx="234">
                  <c:v>268.9407627550609</c:v>
                </c:pt>
                <c:pt idx="235">
                  <c:v>269.8956611137668</c:v>
                </c:pt>
                <c:pt idx="236">
                  <c:v>269.6565679463216</c:v>
                </c:pt>
                <c:pt idx="237">
                  <c:v>269.1791190988649</c:v>
                </c:pt>
                <c:pt idx="238">
                  <c:v>268.2271620713216</c:v>
                </c:pt>
                <c:pt idx="239">
                  <c:v>267.9897835255981</c:v>
                </c:pt>
                <c:pt idx="240">
                  <c:v>267.7526486053898</c:v>
                </c:pt>
                <c:pt idx="241">
                  <c:v>268.2271620713216</c:v>
                </c:pt>
                <c:pt idx="242">
                  <c:v>268.9407627550609</c:v>
                </c:pt>
                <c:pt idx="243">
                  <c:v>269.8956611137668</c:v>
                </c:pt>
                <c:pt idx="244">
                  <c:v>271.0948277101727</c:v>
                </c:pt>
                <c:pt idx="245">
                  <c:v>271.5762276106464</c:v>
                </c:pt>
                <c:pt idx="246">
                  <c:v>271.0948277101727</c:v>
                </c:pt>
                <c:pt idx="247">
                  <c:v>270.3745865994153</c:v>
                </c:pt>
                <c:pt idx="248">
                  <c:v>270.6144195844888</c:v>
                </c:pt>
                <c:pt idx="249">
                  <c:v>270.3745865994153</c:v>
                </c:pt>
                <c:pt idx="250">
                  <c:v>269.8956611137668</c:v>
                </c:pt>
                <c:pt idx="251">
                  <c:v>269.8956611137668</c:v>
                </c:pt>
                <c:pt idx="252">
                  <c:v>268.7026513561968</c:v>
                </c:pt>
                <c:pt idx="253">
                  <c:v>268.2271620713216</c:v>
                </c:pt>
                <c:pt idx="254">
                  <c:v>268.4647845716538</c:v>
                </c:pt>
                <c:pt idx="255">
                  <c:v>268.2271620713216</c:v>
                </c:pt>
                <c:pt idx="256">
                  <c:v>269.1791190988649</c:v>
                </c:pt>
                <c:pt idx="257">
                  <c:v>269.6565679463216</c:v>
                </c:pt>
                <c:pt idx="258">
                  <c:v>269.8956611137668</c:v>
                </c:pt>
                <c:pt idx="259">
                  <c:v>270.6144195844888</c:v>
                </c:pt>
                <c:pt idx="260">
                  <c:v>270.6144195844888</c:v>
                </c:pt>
                <c:pt idx="261">
                  <c:v>270.1350005537386</c:v>
                </c:pt>
                <c:pt idx="262">
                  <c:v>270.6144195844888</c:v>
                </c:pt>
                <c:pt idx="263">
                  <c:v>269.6565679463216</c:v>
                </c:pt>
                <c:pt idx="264">
                  <c:v>269.6565679463216</c:v>
                </c:pt>
                <c:pt idx="265">
                  <c:v>269.4177207187383</c:v>
                </c:pt>
                <c:pt idx="266">
                  <c:v>270.6144195844888</c:v>
                </c:pt>
                <c:pt idx="267">
                  <c:v>272.0586219740482</c:v>
                </c:pt>
                <c:pt idx="268">
                  <c:v>271.0948277101727</c:v>
                </c:pt>
                <c:pt idx="269">
                  <c:v>272.3001929216617</c:v>
                </c:pt>
                <c:pt idx="270">
                  <c:v>271.5762276106464</c:v>
                </c:pt>
                <c:pt idx="271">
                  <c:v>272.0586219740482</c:v>
                </c:pt>
                <c:pt idx="272">
                  <c:v>273.2689763738244</c:v>
                </c:pt>
                <c:pt idx="273">
                  <c:v>273.7548726467771</c:v>
                </c:pt>
                <c:pt idx="274">
                  <c:v>273.2689763738244</c:v>
                </c:pt>
                <c:pt idx="275">
                  <c:v>272.0586219740482</c:v>
                </c:pt>
                <c:pt idx="276">
                  <c:v>271.3354035207466</c:v>
                </c:pt>
                <c:pt idx="277">
                  <c:v>270.8544998431665</c:v>
                </c:pt>
                <c:pt idx="278">
                  <c:v>270.6144195844888</c:v>
                </c:pt>
                <c:pt idx="279">
                  <c:v>270.6144195844888</c:v>
                </c:pt>
                <c:pt idx="280">
                  <c:v>270.3400261112873</c:v>
                </c:pt>
                <c:pt idx="281">
                  <c:v>271.3013296591468</c:v>
                </c:pt>
                <c:pt idx="282">
                  <c:v>272.0586219740482</c:v>
                </c:pt>
                <c:pt idx="283">
                  <c:v>271.5422765258113</c:v>
                </c:pt>
                <c:pt idx="284">
                  <c:v>271.8173003161483</c:v>
                </c:pt>
                <c:pt idx="285">
                  <c:v>269.8608599880867</c:v>
                </c:pt>
                <c:pt idx="286">
                  <c:v>270.5799800827167</c:v>
                </c:pt>
                <c:pt idx="287">
                  <c:v>270.3400261112873</c:v>
                </c:pt>
                <c:pt idx="288">
                  <c:v>270.5799800827167</c:v>
                </c:pt>
                <c:pt idx="289">
                  <c:v>270.820181774001</c:v>
                </c:pt>
                <c:pt idx="290">
                  <c:v>269.6216471676534</c:v>
                </c:pt>
                <c:pt idx="291">
                  <c:v>269.6216471676534</c:v>
                </c:pt>
                <c:pt idx="292">
                  <c:v>270.5799800827167</c:v>
                </c:pt>
                <c:pt idx="293">
                  <c:v>269.8608599880867</c:v>
                </c:pt>
                <c:pt idx="294">
                  <c:v>271.0606315207635</c:v>
                </c:pt>
                <c:pt idx="295">
                  <c:v>270.820181774001</c:v>
                </c:pt>
                <c:pt idx="296">
                  <c:v>269.8608599880867</c:v>
                </c:pt>
                <c:pt idx="297">
                  <c:v>270.3400261112873</c:v>
                </c:pt>
                <c:pt idx="298">
                  <c:v>271.0606315207635</c:v>
                </c:pt>
                <c:pt idx="299">
                  <c:v>269.8608599880867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4309400"/>
        <c:axId val="-2101125752"/>
      </c:scatterChart>
      <c:valAx>
        <c:axId val="-2054309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01125752"/>
        <c:crosses val="autoZero"/>
        <c:crossBetween val="midCat"/>
      </c:valAx>
      <c:valAx>
        <c:axId val="-2101125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430940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2615268765587"/>
          <c:y val="0.384999295045236"/>
          <c:w val="0.225738164084994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330200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B12" sqref="B12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1729</v>
      </c>
      <c r="D1" s="2"/>
      <c r="E1" s="2">
        <v>39536</v>
      </c>
    </row>
    <row r="2" spans="1:5">
      <c r="A2" s="1" t="s">
        <v>1657</v>
      </c>
      <c r="D2" s="2"/>
      <c r="E2" s="2"/>
    </row>
    <row r="3" spans="1:5" ht="45" customHeight="1">
      <c r="A3" s="129" t="s">
        <v>1730</v>
      </c>
      <c r="B3" s="129"/>
      <c r="C3" s="129"/>
      <c r="D3" s="129"/>
      <c r="E3" s="130"/>
    </row>
    <row r="4" spans="1:5" ht="15">
      <c r="A4" s="128" t="s">
        <v>1658</v>
      </c>
      <c r="B4" s="128"/>
      <c r="C4" s="128"/>
      <c r="D4" s="128"/>
      <c r="E4" s="4"/>
    </row>
    <row r="5" spans="1:5" ht="13" thickBot="1">
      <c r="E5" s="5"/>
    </row>
    <row r="6" spans="1:5">
      <c r="A6" s="6"/>
      <c r="B6" s="7" t="s">
        <v>1659</v>
      </c>
      <c r="C6" s="8"/>
      <c r="D6" s="9"/>
      <c r="E6" s="10"/>
    </row>
    <row r="7" spans="1:5">
      <c r="A7" s="11" t="s">
        <v>1660</v>
      </c>
      <c r="B7">
        <v>58.68</v>
      </c>
      <c r="C7" s="13" t="s">
        <v>1661</v>
      </c>
      <c r="D7" s="13"/>
      <c r="E7" s="14"/>
    </row>
    <row r="8" spans="1:5">
      <c r="A8" s="11" t="s">
        <v>1662</v>
      </c>
      <c r="B8">
        <v>30.19</v>
      </c>
      <c r="C8" s="13" t="s">
        <v>1663</v>
      </c>
      <c r="D8" s="13"/>
      <c r="E8" s="14"/>
    </row>
    <row r="9" spans="1:5">
      <c r="A9" s="11" t="s">
        <v>1664</v>
      </c>
      <c r="B9" s="12">
        <v>29.9</v>
      </c>
      <c r="C9" s="13" t="s">
        <v>1665</v>
      </c>
      <c r="D9" s="13"/>
      <c r="E9" s="14"/>
    </row>
    <row r="10" spans="1:5">
      <c r="A10" s="11" t="s">
        <v>1666</v>
      </c>
      <c r="B10">
        <v>18.399999999999999</v>
      </c>
      <c r="C10" s="13" t="s">
        <v>1667</v>
      </c>
      <c r="D10" s="13"/>
      <c r="E10" s="14"/>
    </row>
    <row r="11" spans="1:5">
      <c r="A11" s="11" t="s">
        <v>1668</v>
      </c>
      <c r="B11">
        <v>17</v>
      </c>
      <c r="C11" s="13" t="s">
        <v>1669</v>
      </c>
      <c r="D11" s="13"/>
      <c r="E11" s="14"/>
    </row>
    <row r="12" spans="1:5">
      <c r="A12" s="11" t="s">
        <v>1670</v>
      </c>
      <c r="B12" s="15">
        <v>17</v>
      </c>
      <c r="C12" s="13" t="s">
        <v>1671</v>
      </c>
      <c r="D12" s="13"/>
      <c r="E12" s="14"/>
    </row>
    <row r="13" spans="1:5">
      <c r="A13" s="11" t="s">
        <v>1672</v>
      </c>
      <c r="B13" s="15">
        <v>1013</v>
      </c>
      <c r="C13" s="13" t="s">
        <v>1673</v>
      </c>
      <c r="D13" s="13"/>
      <c r="E13" s="14"/>
    </row>
    <row r="14" spans="1:5" ht="13" thickBot="1">
      <c r="A14" s="16" t="s">
        <v>1725</v>
      </c>
      <c r="B14" s="17">
        <v>29.8</v>
      </c>
      <c r="C14" s="18" t="s">
        <v>1725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1674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1675</v>
      </c>
      <c r="B18" s="27">
        <f>(-B43+(SQRT((POWER(B43,2))-4*B42*B44)))/(2*B42)</f>
        <v>102.57025709437308</v>
      </c>
      <c r="C18" s="28" t="s">
        <v>1676</v>
      </c>
      <c r="D18" s="29"/>
      <c r="E18" s="25"/>
    </row>
    <row r="19" spans="1:5" ht="19">
      <c r="A19" s="26" t="s">
        <v>1677</v>
      </c>
      <c r="B19" s="27">
        <f>B18*20.9/100</f>
        <v>21.43718373272397</v>
      </c>
      <c r="C19" s="28" t="s">
        <v>1676</v>
      </c>
      <c r="D19" s="29"/>
      <c r="E19" s="25"/>
    </row>
    <row r="20" spans="1:5" ht="19">
      <c r="A20" s="26" t="s">
        <v>1678</v>
      </c>
      <c r="B20" s="30">
        <f>($B$13-EXP(52.57-6690.9/(273.15+$B$12)-4.681*LN(273.15+$B$12)))*$B$18/100*0.2095</f>
        <v>213.50336730191424</v>
      </c>
      <c r="C20" s="28" t="s">
        <v>1679</v>
      </c>
      <c r="D20" s="29"/>
      <c r="E20" s="25"/>
    </row>
    <row r="21" spans="1:5" ht="19">
      <c r="A21" s="26" t="s">
        <v>1680</v>
      </c>
      <c r="B21" s="30">
        <f>B20/1.33322</f>
        <v>160.14113747312089</v>
      </c>
      <c r="C21" s="28" t="s">
        <v>1681</v>
      </c>
      <c r="D21" s="29"/>
      <c r="E21" s="25"/>
    </row>
    <row r="22" spans="1:5" ht="19">
      <c r="A22" s="26" t="s">
        <v>1682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8.284465249475744</v>
      </c>
      <c r="C22" s="28" t="s">
        <v>1683</v>
      </c>
      <c r="D22" s="28"/>
      <c r="E22" s="25"/>
    </row>
    <row r="23" spans="1:5" ht="19">
      <c r="A23" s="26" t="s">
        <v>1684</v>
      </c>
      <c r="B23" s="27">
        <f>B22</f>
        <v>8.284465249475744</v>
      </c>
      <c r="C23" s="28" t="s">
        <v>1685</v>
      </c>
      <c r="D23" s="29"/>
      <c r="E23" s="25"/>
    </row>
    <row r="24" spans="1:5" ht="20" thickBot="1">
      <c r="A24" s="31" t="s">
        <v>1686</v>
      </c>
      <c r="B24" s="32">
        <f>B22*31.25</f>
        <v>258.88953904611702</v>
      </c>
      <c r="C24" s="33" t="s">
        <v>1687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1688</v>
      </c>
      <c r="B26" s="40"/>
      <c r="C26" s="40"/>
      <c r="D26" s="40"/>
      <c r="E26" s="41"/>
    </row>
    <row r="27" spans="1:5">
      <c r="A27" s="42" t="s">
        <v>1689</v>
      </c>
      <c r="B27" s="80">
        <v>0.80100000000000005</v>
      </c>
      <c r="C27" s="44"/>
      <c r="D27" s="44"/>
      <c r="E27" s="45"/>
    </row>
    <row r="28" spans="1:5">
      <c r="A28" s="46" t="s">
        <v>1690</v>
      </c>
      <c r="B28" s="43">
        <v>-0.08</v>
      </c>
      <c r="C28" s="44"/>
      <c r="D28" s="44"/>
      <c r="E28" s="45"/>
    </row>
    <row r="29" spans="1:5">
      <c r="A29" s="46" t="s">
        <v>1691</v>
      </c>
      <c r="B29" s="43">
        <v>3.8299999999999999E-4</v>
      </c>
      <c r="C29" s="44"/>
      <c r="D29" s="44"/>
      <c r="E29" s="45"/>
    </row>
    <row r="30" spans="1:5">
      <c r="A30" s="42" t="s">
        <v>1692</v>
      </c>
      <c r="B30" s="43">
        <v>22.9</v>
      </c>
      <c r="C30" s="44"/>
      <c r="D30" s="44"/>
      <c r="E30" s="45"/>
    </row>
    <row r="31" spans="1:5">
      <c r="A31" s="42" t="s">
        <v>1693</v>
      </c>
      <c r="B31" s="47">
        <f>TAN(((B7+B28*(B11-B10)))*PI()/180)</f>
        <v>1.6506760689087461</v>
      </c>
      <c r="C31" s="43"/>
      <c r="D31" s="43"/>
      <c r="E31" s="45"/>
    </row>
    <row r="32" spans="1:5">
      <c r="A32" s="42" t="s">
        <v>1694</v>
      </c>
      <c r="B32" s="47">
        <f>TAN((B7+(B28*(B12-B10)))*PI()/180)</f>
        <v>1.6506760689087461</v>
      </c>
      <c r="C32" s="43"/>
      <c r="D32" s="43"/>
      <c r="E32" s="45"/>
    </row>
    <row r="33" spans="1:5">
      <c r="A33" s="42" t="s">
        <v>1695</v>
      </c>
      <c r="B33" s="47">
        <f>TAN(B8*PI()/180)</f>
        <v>0.58178026772435032</v>
      </c>
      <c r="C33" s="43"/>
      <c r="D33" s="43"/>
      <c r="E33" s="45"/>
    </row>
    <row r="34" spans="1:5">
      <c r="A34" s="42" t="s">
        <v>1696</v>
      </c>
      <c r="B34" s="47">
        <f>TAN(B9*PI()/180)</f>
        <v>0.57502550374757522</v>
      </c>
      <c r="C34" s="43"/>
      <c r="D34" s="43"/>
      <c r="E34" s="45"/>
    </row>
    <row r="35" spans="1:5">
      <c r="A35" s="42" t="s">
        <v>1697</v>
      </c>
      <c r="B35" s="48">
        <f>(-B39+(SQRT(POWER(B39,2)-4*B38*B40)))/(2*B38)</f>
        <v>3.4605571345196699E-2</v>
      </c>
      <c r="C35" s="43"/>
      <c r="D35" s="43"/>
      <c r="E35" s="45"/>
    </row>
    <row r="36" spans="1:5">
      <c r="A36" s="42" t="s">
        <v>1698</v>
      </c>
      <c r="B36" s="47">
        <f>B35+(B29*(B12-B11))</f>
        <v>3.4605571345196699E-2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1699</v>
      </c>
      <c r="B38" s="48">
        <f>B33/B31*1/B30*POWER(100,2)</f>
        <v>153.90816129349622</v>
      </c>
      <c r="C38" s="48"/>
      <c r="D38" s="48"/>
      <c r="E38" s="45"/>
    </row>
    <row r="39" spans="1:5">
      <c r="A39" s="49" t="s">
        <v>1700</v>
      </c>
      <c r="B39" s="48">
        <f>B33/B31*100+B33/B31*1/B30*100-B27*1/B30*100-100+B27*100</f>
        <v>13.386233955259144</v>
      </c>
      <c r="C39" s="48"/>
      <c r="D39" s="48"/>
      <c r="E39" s="45"/>
    </row>
    <row r="40" spans="1:5">
      <c r="A40" s="49" t="s">
        <v>1701</v>
      </c>
      <c r="B40" s="48">
        <f>B33/B31-1</f>
        <v>-0.6475503106378937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1702</v>
      </c>
      <c r="B42" s="51">
        <f>B34/B32*1/B30*POWER(B36,2)</f>
        <v>1.82172080232676E-5</v>
      </c>
      <c r="C42" s="51"/>
      <c r="D42" s="48"/>
      <c r="E42" s="50"/>
    </row>
    <row r="43" spans="1:5">
      <c r="A43" s="49" t="s">
        <v>1703</v>
      </c>
      <c r="B43" s="48">
        <f>B34/B32*B36+B34/B32*1/B30*B36-B27*1/B30*B36-B36+B27*B36</f>
        <v>4.4845887544910749E-3</v>
      </c>
      <c r="C43" s="48"/>
      <c r="D43" s="48"/>
      <c r="E43" s="50"/>
    </row>
    <row r="44" spans="1:5">
      <c r="A44" s="49" t="s">
        <v>1704</v>
      </c>
      <c r="B44" s="48">
        <f>B34/B32-1</f>
        <v>-0.65164243028753566</v>
      </c>
      <c r="C44" s="48"/>
      <c r="D44" s="48"/>
      <c r="E44" s="50"/>
    </row>
    <row r="45" spans="1:5" ht="13" thickBot="1">
      <c r="A45" s="91" t="s">
        <v>1726</v>
      </c>
      <c r="B45" s="105">
        <f>(B14-0.03)/1.805</f>
        <v>16.493074792243767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30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5" max="15" width="17.5" customWidth="1"/>
    <col min="17" max="17" width="17.1640625" customWidth="1"/>
    <col min="18" max="18" width="11.5" bestFit="1" customWidth="1"/>
  </cols>
  <sheetData>
    <row r="1" spans="1:18">
      <c r="A1" s="1" t="s">
        <v>1729</v>
      </c>
      <c r="D1" s="2"/>
      <c r="E1" s="2">
        <v>39536</v>
      </c>
    </row>
    <row r="2" spans="1:18">
      <c r="A2" s="1" t="s">
        <v>1657</v>
      </c>
      <c r="D2" s="2"/>
      <c r="E2" s="2"/>
    </row>
    <row r="3" spans="1:18" ht="18">
      <c r="A3" s="129" t="s">
        <v>1730</v>
      </c>
      <c r="B3" s="129"/>
      <c r="C3" s="129"/>
      <c r="D3" s="129"/>
      <c r="E3" s="131"/>
      <c r="F3" s="131"/>
      <c r="G3" s="132"/>
      <c r="H3" s="132"/>
      <c r="I3" s="132"/>
      <c r="J3" s="132"/>
      <c r="N3">
        <f>88.3804-114.4501</f>
        <v>-26.069700000000012</v>
      </c>
    </row>
    <row r="4" spans="1:18" ht="15">
      <c r="A4" s="128" t="s">
        <v>1658</v>
      </c>
      <c r="B4" s="128"/>
      <c r="C4" s="128"/>
      <c r="D4" s="128"/>
      <c r="E4" s="132"/>
      <c r="F4" s="132"/>
      <c r="G4" s="132"/>
      <c r="H4" s="132"/>
      <c r="I4" s="132"/>
      <c r="J4" s="132"/>
      <c r="N4">
        <f>(N3/1000)*-1</f>
        <v>2.6069700000000012E-2</v>
      </c>
      <c r="O4" t="s">
        <v>771</v>
      </c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1705</v>
      </c>
      <c r="D6" s="53"/>
      <c r="I6" s="53"/>
    </row>
    <row r="7" spans="1:18">
      <c r="A7" s="57" t="s">
        <v>1706</v>
      </c>
      <c r="B7">
        <v>58.68</v>
      </c>
      <c r="C7" s="58" t="s">
        <v>1707</v>
      </c>
      <c r="D7" s="59" t="s">
        <v>1708</v>
      </c>
      <c r="E7">
        <v>18.399999999999999</v>
      </c>
      <c r="F7" s="60" t="s">
        <v>1709</v>
      </c>
      <c r="G7" s="61"/>
      <c r="H7" s="61"/>
      <c r="I7" s="62"/>
      <c r="J7" s="61"/>
      <c r="K7" s="61"/>
      <c r="L7" s="61"/>
      <c r="M7" s="61"/>
    </row>
    <row r="8" spans="1:18">
      <c r="A8" s="63" t="s">
        <v>1710</v>
      </c>
      <c r="B8">
        <v>30.19</v>
      </c>
      <c r="C8" s="64" t="s">
        <v>1707</v>
      </c>
      <c r="D8" s="65" t="s">
        <v>1711</v>
      </c>
      <c r="E8">
        <v>17</v>
      </c>
      <c r="F8" s="67" t="s">
        <v>1709</v>
      </c>
      <c r="G8" s="61"/>
      <c r="H8" s="61"/>
      <c r="I8" s="62"/>
      <c r="J8" s="61"/>
      <c r="K8" s="61"/>
      <c r="L8" s="61"/>
      <c r="M8" s="61"/>
    </row>
    <row r="9" spans="1:18" ht="13" thickBot="1">
      <c r="A9" s="68" t="s">
        <v>1712</v>
      </c>
      <c r="B9" s="69">
        <v>1020</v>
      </c>
      <c r="C9" s="70" t="s">
        <v>1713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8">
      <c r="A10" s="66" t="s">
        <v>1725</v>
      </c>
      <c r="B10" s="112">
        <v>29.8</v>
      </c>
      <c r="C10" s="66" t="s">
        <v>1727</v>
      </c>
      <c r="D10" s="107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1688</v>
      </c>
      <c r="D12" s="53"/>
      <c r="I12" s="53"/>
    </row>
    <row r="13" spans="1:18">
      <c r="A13" s="39" t="s">
        <v>1689</v>
      </c>
      <c r="B13" s="80">
        <v>0.80100000000000005</v>
      </c>
      <c r="C13" s="81" t="s">
        <v>1693</v>
      </c>
      <c r="D13" s="82">
        <f>TAN((($B$7+$B$14*($E$8-$E$7)))*PI()/180)</f>
        <v>1.6506760689087461</v>
      </c>
      <c r="E13" s="83" t="s">
        <v>1699</v>
      </c>
      <c r="F13" s="84">
        <f>$D$15/$D$13*1/$B$16*POWER(100,2)</f>
        <v>153.90816129349622</v>
      </c>
      <c r="G13" s="39" t="s">
        <v>1697</v>
      </c>
      <c r="H13" s="84">
        <f>(-$F$14+(SQRT(POWER($F$14,2)-4*$F$13*$F$15)))/(2*$F$13)</f>
        <v>3.4605571345196699E-2</v>
      </c>
      <c r="I13" s="85" t="s">
        <v>1702</v>
      </c>
      <c r="J13" s="86">
        <f>$D$16/$D$14*1/$B$16*POWER($H$14,2)</f>
        <v>1.8246650325816806E-5</v>
      </c>
      <c r="O13" s="100"/>
      <c r="P13" s="100"/>
      <c r="Q13" s="100"/>
      <c r="R13" s="100"/>
    </row>
    <row r="14" spans="1:18">
      <c r="A14" s="46" t="s">
        <v>1690</v>
      </c>
      <c r="B14" s="43">
        <v>-0.08</v>
      </c>
      <c r="C14" s="87" t="s">
        <v>1694</v>
      </c>
      <c r="D14" s="88">
        <f>TAN(($B$7+($B$14*(G21-$E$7)))*PI()/180)</f>
        <v>1.6506760689087461</v>
      </c>
      <c r="E14" s="49" t="s">
        <v>1700</v>
      </c>
      <c r="F14" s="48">
        <f>$D$15/$D$13*100+$D$15/$D$13*1/$B$16*100-$B$13*1/$B$16*100-100+$B$13*100</f>
        <v>13.386233955259144</v>
      </c>
      <c r="G14" s="42" t="s">
        <v>1698</v>
      </c>
      <c r="H14" s="47">
        <f>$H$13+($B$15*(G21-$E$8))</f>
        <v>3.4605571345196699E-2</v>
      </c>
      <c r="I14" s="89" t="s">
        <v>1703</v>
      </c>
      <c r="J14" s="50">
        <f>$D$16/$D$14*$H$14+$D$16/$D$14*1/$B$16*$H$14-$B$13*1/$B$16*$H$14-$H$14+$B$13*$H$14</f>
        <v>4.5049227933054298E-3</v>
      </c>
      <c r="O14" s="100"/>
      <c r="P14" s="133" t="s">
        <v>1735</v>
      </c>
      <c r="Q14" s="133"/>
      <c r="R14" s="113"/>
    </row>
    <row r="15" spans="1:18" ht="24">
      <c r="A15" s="46" t="s">
        <v>1691</v>
      </c>
      <c r="B15" s="43">
        <v>3.8299999999999999E-4</v>
      </c>
      <c r="C15" s="87" t="s">
        <v>1695</v>
      </c>
      <c r="D15" s="88">
        <f>TAN($B$8*PI()/180)</f>
        <v>0.58178026772435032</v>
      </c>
      <c r="E15" s="49" t="s">
        <v>1701</v>
      </c>
      <c r="F15" s="48">
        <f>$D$15/$D$13-1</f>
        <v>-0.6475503106378937</v>
      </c>
      <c r="G15" s="90"/>
      <c r="H15" s="48"/>
      <c r="I15" s="89" t="s">
        <v>1704</v>
      </c>
      <c r="J15" s="50">
        <f>$D$16/$D$14-1</f>
        <v>-0.65107942145820896</v>
      </c>
      <c r="O15" s="127" t="s">
        <v>1751</v>
      </c>
      <c r="P15" s="114" t="s">
        <v>1734</v>
      </c>
      <c r="Q15" s="115" t="s">
        <v>1750</v>
      </c>
      <c r="R15" s="113"/>
    </row>
    <row r="16" spans="1:18" ht="13" thickBot="1">
      <c r="A16" s="91" t="s">
        <v>1692</v>
      </c>
      <c r="B16" s="43">
        <v>22.9</v>
      </c>
      <c r="C16" s="93" t="s">
        <v>1696</v>
      </c>
      <c r="D16" s="94">
        <f>TAN(E21*PI()/180)</f>
        <v>0.57595484894872906</v>
      </c>
      <c r="E16" s="95"/>
      <c r="F16" s="52"/>
      <c r="G16" s="95"/>
      <c r="H16" s="52"/>
      <c r="I16" s="108" t="s">
        <v>1726</v>
      </c>
      <c r="J16" s="106">
        <f>(B10-0.03)/1.805</f>
        <v>16.493074792243767</v>
      </c>
      <c r="O16" s="124">
        <v>-0.18254003940000033</v>
      </c>
      <c r="P16" s="125">
        <v>2.6069700000000012E-2</v>
      </c>
      <c r="Q16" s="126">
        <v>5.1400000000000001E-2</v>
      </c>
      <c r="R16" s="113"/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O17" s="100"/>
      <c r="P17" s="113"/>
      <c r="Q17" s="113"/>
      <c r="R17" s="113"/>
    </row>
    <row r="18" spans="1:19">
      <c r="A18" s="74" t="s">
        <v>1731</v>
      </c>
      <c r="B18" s="1"/>
      <c r="C18" s="96"/>
      <c r="D18" s="97"/>
      <c r="E18" s="98"/>
      <c r="F18" s="98"/>
      <c r="G18" s="98"/>
      <c r="H18" s="98"/>
      <c r="I18" s="76" t="s">
        <v>1728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113"/>
      <c r="Q19" s="116"/>
      <c r="R19" s="113"/>
      <c r="S19" s="100"/>
    </row>
    <row r="20" spans="1:19" ht="24">
      <c r="A20" s="61" t="s">
        <v>1714</v>
      </c>
      <c r="B20" s="61" t="s">
        <v>1715</v>
      </c>
      <c r="C20" s="61" t="s">
        <v>1716</v>
      </c>
      <c r="D20" s="62" t="s">
        <v>1717</v>
      </c>
      <c r="E20" s="61" t="s">
        <v>1732</v>
      </c>
      <c r="F20" s="61" t="s">
        <v>1718</v>
      </c>
      <c r="G20" s="61" t="s">
        <v>1733</v>
      </c>
      <c r="I20" s="78" t="s">
        <v>1719</v>
      </c>
      <c r="J20" s="77" t="s">
        <v>1720</v>
      </c>
      <c r="K20" s="77" t="s">
        <v>1721</v>
      </c>
      <c r="L20" s="77" t="s">
        <v>1722</v>
      </c>
      <c r="M20" s="101" t="s">
        <v>1723</v>
      </c>
      <c r="N20" s="96" t="s">
        <v>1724</v>
      </c>
      <c r="P20" s="117" t="s">
        <v>1749</v>
      </c>
      <c r="Q20" s="118" t="s">
        <v>1743</v>
      </c>
      <c r="R20" s="118" t="s">
        <v>1744</v>
      </c>
      <c r="S20" s="119" t="s">
        <v>1745</v>
      </c>
    </row>
    <row r="21" spans="1:19">
      <c r="A21" s="102">
        <v>40387</v>
      </c>
      <c r="B21" t="s">
        <v>772</v>
      </c>
      <c r="C21">
        <v>0</v>
      </c>
      <c r="D21">
        <v>102.211</v>
      </c>
      <c r="E21">
        <v>29.94</v>
      </c>
      <c r="F21">
        <v>3699</v>
      </c>
      <c r="G21">
        <v>17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102.21128982175037</v>
      </c>
      <c r="J21" s="104">
        <f t="shared" ref="J21:J84" si="1">I21*20.9/100</f>
        <v>21.362159572745828</v>
      </c>
      <c r="K21" s="76">
        <f>($B$9-EXP(52.57-6690.9/(273.15+G21)-4.681*LN(273.15+G21)))*I21/100*0.2095</f>
        <v>214.25509367006867</v>
      </c>
      <c r="L21" s="76">
        <f t="shared" ref="L21:L84" si="2">K21/1.33322</f>
        <v>160.70498017586644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8.3136299552512494</v>
      </c>
      <c r="N21" s="103">
        <f t="shared" ref="N21:N84" si="3">M21*31.25</f>
        <v>259.80093610160156</v>
      </c>
      <c r="P21" s="120">
        <f>Q46</f>
        <v>24</v>
      </c>
      <c r="Q21" s="121">
        <f>P21*(6)</f>
        <v>144</v>
      </c>
      <c r="R21" s="122">
        <f>(Q21/1000)*(P16*1000)-O16</f>
        <v>3.936576839400002</v>
      </c>
      <c r="S21" s="123">
        <f>R21/Q16</f>
        <v>76.5870980428016</v>
      </c>
    </row>
    <row r="22" spans="1:19">
      <c r="A22" s="102">
        <v>40387</v>
      </c>
      <c r="B22" t="s">
        <v>773</v>
      </c>
      <c r="C22">
        <v>2.3E-2</v>
      </c>
      <c r="D22">
        <v>102.61499999999999</v>
      </c>
      <c r="E22">
        <v>29.89</v>
      </c>
      <c r="F22">
        <v>3679</v>
      </c>
      <c r="G22">
        <v>17</v>
      </c>
      <c r="I22" s="103">
        <f t="shared" si="0"/>
        <v>102.66022433182535</v>
      </c>
      <c r="J22" s="104">
        <f t="shared" si="1"/>
        <v>21.455986885351493</v>
      </c>
      <c r="K22" s="76">
        <f t="shared" ref="K22:K36" si="4">($B$9-EXP(52.57-6690.9/(273.15+G22)-4.681*LN(273.15+G22)))*I22/100*0.2095</f>
        <v>215.19614925869868</v>
      </c>
      <c r="L22" s="76">
        <f t="shared" si="2"/>
        <v>161.4108318647325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8.3501452501605904</v>
      </c>
      <c r="N22" s="103">
        <f t="shared" si="3"/>
        <v>260.94203906751846</v>
      </c>
      <c r="P22" s="54"/>
      <c r="Q22" s="54"/>
    </row>
    <row r="23" spans="1:19">
      <c r="A23" s="102">
        <v>40387</v>
      </c>
      <c r="B23" t="s">
        <v>774</v>
      </c>
      <c r="C23">
        <v>4.1000000000000002E-2</v>
      </c>
      <c r="D23">
        <v>102.886</v>
      </c>
      <c r="E23">
        <v>29.87</v>
      </c>
      <c r="F23">
        <v>3672</v>
      </c>
      <c r="G23">
        <v>17</v>
      </c>
      <c r="I23" s="103">
        <f t="shared" si="0"/>
        <v>102.84043015073223</v>
      </c>
      <c r="J23" s="104">
        <f t="shared" si="1"/>
        <v>21.493649901503037</v>
      </c>
      <c r="K23" s="76">
        <f t="shared" si="4"/>
        <v>215.57389632242442</v>
      </c>
      <c r="L23" s="76">
        <f t="shared" si="2"/>
        <v>161.69416624594922</v>
      </c>
      <c r="M23" s="103">
        <f t="shared" si="5"/>
        <v>8.3648027747529099</v>
      </c>
      <c r="N23" s="103">
        <f t="shared" si="3"/>
        <v>261.40008671102845</v>
      </c>
      <c r="P23" s="134" t="s">
        <v>1741</v>
      </c>
      <c r="Q23" s="130"/>
      <c r="R23" s="130"/>
      <c r="S23" s="130"/>
    </row>
    <row r="24" spans="1:19">
      <c r="A24" s="102">
        <v>40387</v>
      </c>
      <c r="B24" t="s">
        <v>775</v>
      </c>
      <c r="C24">
        <v>0.06</v>
      </c>
      <c r="D24">
        <v>103.179</v>
      </c>
      <c r="E24">
        <v>29.83</v>
      </c>
      <c r="F24">
        <v>3667</v>
      </c>
      <c r="G24">
        <v>17</v>
      </c>
      <c r="I24" s="103">
        <f t="shared" si="0"/>
        <v>103.20193054210192</v>
      </c>
      <c r="J24" s="104">
        <f t="shared" si="1"/>
        <v>21.569203483299297</v>
      </c>
      <c r="K24" s="76">
        <f t="shared" si="4"/>
        <v>216.331672692821</v>
      </c>
      <c r="L24" s="76">
        <f t="shared" si="2"/>
        <v>162.26254683609682</v>
      </c>
      <c r="M24" s="103">
        <f t="shared" si="5"/>
        <v>8.3942063806340901</v>
      </c>
      <c r="N24" s="103">
        <f t="shared" si="3"/>
        <v>262.31894939481532</v>
      </c>
      <c r="P24" s="54"/>
      <c r="Q24" s="54"/>
      <c r="R24" s="54"/>
    </row>
    <row r="25" spans="1:19">
      <c r="A25" s="102">
        <v>40387</v>
      </c>
      <c r="B25" t="s">
        <v>776</v>
      </c>
      <c r="C25">
        <v>7.9000000000000001E-2</v>
      </c>
      <c r="D25">
        <v>103.474</v>
      </c>
      <c r="E25">
        <v>29.8</v>
      </c>
      <c r="F25">
        <v>3654</v>
      </c>
      <c r="G25">
        <v>17</v>
      </c>
      <c r="I25" s="103">
        <f t="shared" si="0"/>
        <v>103.47401230928305</v>
      </c>
      <c r="J25" s="104">
        <f t="shared" si="1"/>
        <v>21.626068572640158</v>
      </c>
      <c r="K25" s="76">
        <f t="shared" si="4"/>
        <v>216.90200992870729</v>
      </c>
      <c r="L25" s="76">
        <f t="shared" si="2"/>
        <v>162.69033612510108</v>
      </c>
      <c r="M25" s="103">
        <f t="shared" si="5"/>
        <v>8.4163368824001825</v>
      </c>
      <c r="N25" s="103">
        <f t="shared" si="3"/>
        <v>263.01052757500571</v>
      </c>
      <c r="P25" s="54"/>
      <c r="Q25" s="54"/>
      <c r="R25" s="54"/>
    </row>
    <row r="26" spans="1:19">
      <c r="A26" s="102">
        <v>40387</v>
      </c>
      <c r="B26" t="s">
        <v>777</v>
      </c>
      <c r="C26">
        <v>9.8000000000000004E-2</v>
      </c>
      <c r="D26">
        <v>103.429</v>
      </c>
      <c r="E26">
        <v>29.8</v>
      </c>
      <c r="F26">
        <v>3655</v>
      </c>
      <c r="G26">
        <v>17</v>
      </c>
      <c r="I26" s="103">
        <f t="shared" si="0"/>
        <v>103.47401230928305</v>
      </c>
      <c r="J26" s="104">
        <f t="shared" si="1"/>
        <v>21.626068572640158</v>
      </c>
      <c r="K26" s="76">
        <f t="shared" si="4"/>
        <v>216.90200992870729</v>
      </c>
      <c r="L26" s="76">
        <f t="shared" si="2"/>
        <v>162.69033612510108</v>
      </c>
      <c r="M26" s="103">
        <f t="shared" si="5"/>
        <v>8.4163368824001825</v>
      </c>
      <c r="N26" s="103">
        <f t="shared" si="3"/>
        <v>263.01052757500571</v>
      </c>
      <c r="P26" s="54"/>
      <c r="Q26" s="54"/>
      <c r="R26" s="54"/>
    </row>
    <row r="27" spans="1:19">
      <c r="A27" s="102">
        <v>40387</v>
      </c>
      <c r="B27" t="s">
        <v>778</v>
      </c>
      <c r="C27">
        <v>0.11700000000000001</v>
      </c>
      <c r="D27">
        <v>103.383</v>
      </c>
      <c r="E27">
        <v>29.81</v>
      </c>
      <c r="F27">
        <v>3650</v>
      </c>
      <c r="G27">
        <v>17</v>
      </c>
      <c r="I27" s="103">
        <f t="shared" si="0"/>
        <v>103.38322705124187</v>
      </c>
      <c r="J27" s="104">
        <f t="shared" si="1"/>
        <v>21.60709445370955</v>
      </c>
      <c r="K27" s="76">
        <f t="shared" si="4"/>
        <v>216.71170605915049</v>
      </c>
      <c r="L27" s="76">
        <f t="shared" si="2"/>
        <v>162.54759609003051</v>
      </c>
      <c r="M27" s="103">
        <f t="shared" si="5"/>
        <v>8.4089526194477973</v>
      </c>
      <c r="N27" s="103">
        <f t="shared" si="3"/>
        <v>262.77976935774365</v>
      </c>
      <c r="P27" s="54"/>
      <c r="Q27" s="54"/>
      <c r="R27" s="54"/>
    </row>
    <row r="28" spans="1:19">
      <c r="A28" s="102">
        <v>40387</v>
      </c>
      <c r="B28" t="s">
        <v>779</v>
      </c>
      <c r="C28">
        <v>0.13600000000000001</v>
      </c>
      <c r="D28">
        <v>103.27</v>
      </c>
      <c r="E28">
        <v>29.82</v>
      </c>
      <c r="F28">
        <v>3638</v>
      </c>
      <c r="G28">
        <v>17</v>
      </c>
      <c r="I28" s="103">
        <f t="shared" si="0"/>
        <v>103.29253316941187</v>
      </c>
      <c r="J28" s="104">
        <f t="shared" si="1"/>
        <v>21.588139432407079</v>
      </c>
      <c r="K28" s="76">
        <f t="shared" si="4"/>
        <v>216.52159373221792</v>
      </c>
      <c r="L28" s="76">
        <f t="shared" si="2"/>
        <v>162.40499972414</v>
      </c>
      <c r="M28" s="103">
        <f t="shared" si="5"/>
        <v>8.4015757888251237</v>
      </c>
      <c r="N28" s="103">
        <f t="shared" si="3"/>
        <v>262.54924340078509</v>
      </c>
      <c r="P28" s="54"/>
      <c r="Q28" s="54"/>
      <c r="R28" s="54"/>
    </row>
    <row r="29" spans="1:19">
      <c r="A29" s="102">
        <v>40387</v>
      </c>
      <c r="B29" t="s">
        <v>780</v>
      </c>
      <c r="C29">
        <v>0.154</v>
      </c>
      <c r="D29">
        <v>103.157</v>
      </c>
      <c r="E29">
        <v>29.84</v>
      </c>
      <c r="F29">
        <v>3645</v>
      </c>
      <c r="G29">
        <v>17</v>
      </c>
      <c r="I29" s="103">
        <f t="shared" si="0"/>
        <v>103.11141904780615</v>
      </c>
      <c r="J29" s="104">
        <f t="shared" si="1"/>
        <v>21.550286580991482</v>
      </c>
      <c r="K29" s="76">
        <f t="shared" si="4"/>
        <v>216.14194268625931</v>
      </c>
      <c r="L29" s="76">
        <f t="shared" si="2"/>
        <v>162.12023723485945</v>
      </c>
      <c r="M29" s="103">
        <f t="shared" si="5"/>
        <v>8.38684438499169</v>
      </c>
      <c r="N29" s="103">
        <f t="shared" si="3"/>
        <v>262.08888703099029</v>
      </c>
      <c r="P29" s="54"/>
      <c r="Q29" s="54"/>
      <c r="R29" s="54"/>
    </row>
    <row r="30" spans="1:19">
      <c r="A30" s="102">
        <v>40387</v>
      </c>
      <c r="B30" t="s">
        <v>781</v>
      </c>
      <c r="C30">
        <v>0.17299999999999999</v>
      </c>
      <c r="D30">
        <v>103.27</v>
      </c>
      <c r="E30">
        <v>29.82</v>
      </c>
      <c r="F30">
        <v>3642</v>
      </c>
      <c r="G30">
        <v>17</v>
      </c>
      <c r="I30" s="103">
        <f t="shared" si="0"/>
        <v>103.29253316941187</v>
      </c>
      <c r="J30" s="104">
        <f t="shared" si="1"/>
        <v>21.588139432407079</v>
      </c>
      <c r="K30" s="76">
        <f t="shared" si="4"/>
        <v>216.52159373221792</v>
      </c>
      <c r="L30" s="76">
        <f t="shared" si="2"/>
        <v>162.40499972414</v>
      </c>
      <c r="M30" s="103">
        <f t="shared" si="5"/>
        <v>8.4015757888251237</v>
      </c>
      <c r="N30" s="103">
        <f t="shared" si="3"/>
        <v>262.54924340078509</v>
      </c>
      <c r="P30" s="54"/>
      <c r="Q30" s="54"/>
      <c r="R30" s="54"/>
    </row>
    <row r="31" spans="1:19">
      <c r="A31" s="102">
        <v>40387</v>
      </c>
      <c r="B31" t="s">
        <v>782</v>
      </c>
      <c r="C31">
        <v>0.192</v>
      </c>
      <c r="D31">
        <v>103.044</v>
      </c>
      <c r="E31">
        <v>29.85</v>
      </c>
      <c r="F31">
        <v>3645</v>
      </c>
      <c r="G31">
        <v>17</v>
      </c>
      <c r="I31" s="103">
        <f t="shared" si="0"/>
        <v>103.02099856520488</v>
      </c>
      <c r="J31" s="104">
        <f t="shared" si="1"/>
        <v>21.531388700127817</v>
      </c>
      <c r="K31" s="76">
        <f t="shared" si="4"/>
        <v>215.95240345822285</v>
      </c>
      <c r="L31" s="76">
        <f t="shared" si="2"/>
        <v>161.97807072967916</v>
      </c>
      <c r="M31" s="103">
        <f t="shared" si="5"/>
        <v>8.3794897920300588</v>
      </c>
      <c r="N31" s="103">
        <f t="shared" si="3"/>
        <v>261.85905600093935</v>
      </c>
      <c r="P31" s="54"/>
      <c r="Q31" s="54"/>
      <c r="R31" s="54"/>
    </row>
    <row r="32" spans="1:19">
      <c r="A32" s="102">
        <v>40387</v>
      </c>
      <c r="B32" t="s">
        <v>783</v>
      </c>
      <c r="C32">
        <v>0.22900000000000001</v>
      </c>
      <c r="D32">
        <v>102.976</v>
      </c>
      <c r="E32">
        <v>29.86</v>
      </c>
      <c r="F32">
        <v>3641</v>
      </c>
      <c r="G32">
        <v>17</v>
      </c>
      <c r="I32" s="103">
        <f t="shared" si="0"/>
        <v>102.93066897316341</v>
      </c>
      <c r="J32" s="104">
        <f t="shared" si="1"/>
        <v>21.512509815391148</v>
      </c>
      <c r="K32" s="76">
        <f t="shared" si="4"/>
        <v>215.76305475478924</v>
      </c>
      <c r="L32" s="76">
        <f t="shared" si="2"/>
        <v>161.83604713009797</v>
      </c>
      <c r="M32" s="103">
        <f t="shared" si="5"/>
        <v>8.3721425918963828</v>
      </c>
      <c r="N32" s="103">
        <f t="shared" si="3"/>
        <v>261.62945599676198</v>
      </c>
      <c r="P32" s="54"/>
      <c r="Q32" s="54"/>
      <c r="R32" s="54"/>
    </row>
    <row r="33" spans="1:18">
      <c r="A33" s="102">
        <v>40387</v>
      </c>
      <c r="B33" t="s">
        <v>784</v>
      </c>
      <c r="C33">
        <v>0.248</v>
      </c>
      <c r="D33">
        <v>103.111</v>
      </c>
      <c r="E33">
        <v>29.84</v>
      </c>
      <c r="F33">
        <v>3646</v>
      </c>
      <c r="G33">
        <v>17</v>
      </c>
      <c r="I33" s="103">
        <f t="shared" si="0"/>
        <v>103.11141904780615</v>
      </c>
      <c r="J33" s="104">
        <f t="shared" si="1"/>
        <v>21.550286580991482</v>
      </c>
      <c r="K33" s="76">
        <f t="shared" si="4"/>
        <v>216.14194268625931</v>
      </c>
      <c r="L33" s="76">
        <f t="shared" si="2"/>
        <v>162.12023723485945</v>
      </c>
      <c r="M33" s="103">
        <f t="shared" si="5"/>
        <v>8.38684438499169</v>
      </c>
      <c r="N33" s="103">
        <f t="shared" si="3"/>
        <v>262.08888703099029</v>
      </c>
      <c r="P33" s="54"/>
      <c r="Q33" s="54"/>
      <c r="R33" s="54"/>
    </row>
    <row r="34" spans="1:18">
      <c r="A34" s="102">
        <v>40387</v>
      </c>
      <c r="B34" t="s">
        <v>785</v>
      </c>
      <c r="C34">
        <v>0.26700000000000002</v>
      </c>
      <c r="D34">
        <v>102.773</v>
      </c>
      <c r="E34">
        <v>29.88</v>
      </c>
      <c r="F34">
        <v>3625</v>
      </c>
      <c r="G34">
        <v>17</v>
      </c>
      <c r="I34" s="103">
        <f t="shared" si="0"/>
        <v>102.75028197714633</v>
      </c>
      <c r="J34" s="104">
        <f t="shared" si="1"/>
        <v>21.474808933223581</v>
      </c>
      <c r="K34" s="76">
        <f t="shared" si="4"/>
        <v>215.38492790798102</v>
      </c>
      <c r="L34" s="76">
        <f t="shared" si="2"/>
        <v>161.55242788735617</v>
      </c>
      <c r="M34" s="103">
        <f t="shared" si="5"/>
        <v>8.3574703307768861</v>
      </c>
      <c r="N34" s="103">
        <f t="shared" si="3"/>
        <v>261.17094783677771</v>
      </c>
      <c r="P34" s="54"/>
      <c r="Q34" s="54"/>
      <c r="R34" s="54"/>
    </row>
    <row r="35" spans="1:18">
      <c r="A35" s="102">
        <v>40387</v>
      </c>
      <c r="B35" t="s">
        <v>786</v>
      </c>
      <c r="C35">
        <v>0.28599999999999998</v>
      </c>
      <c r="D35">
        <v>102.61499999999999</v>
      </c>
      <c r="E35">
        <v>29.89</v>
      </c>
      <c r="F35">
        <v>3628</v>
      </c>
      <c r="G35">
        <v>17</v>
      </c>
      <c r="I35" s="103">
        <f t="shared" si="0"/>
        <v>102.66022433182535</v>
      </c>
      <c r="J35" s="104">
        <f t="shared" si="1"/>
        <v>21.455986885351493</v>
      </c>
      <c r="K35" s="76">
        <f t="shared" si="4"/>
        <v>215.19614925869868</v>
      </c>
      <c r="L35" s="76">
        <f t="shared" si="2"/>
        <v>161.4108318647325</v>
      </c>
      <c r="M35" s="103">
        <f t="shared" si="5"/>
        <v>8.3501452501605904</v>
      </c>
      <c r="N35" s="103">
        <f t="shared" si="3"/>
        <v>260.94203906751846</v>
      </c>
      <c r="P35" s="54"/>
      <c r="Q35" s="54"/>
      <c r="R35" s="54"/>
    </row>
    <row r="36" spans="1:18">
      <c r="A36" s="102">
        <v>40387</v>
      </c>
      <c r="B36" t="s">
        <v>787</v>
      </c>
      <c r="C36">
        <v>0.30499999999999999</v>
      </c>
      <c r="D36">
        <v>102.593</v>
      </c>
      <c r="E36">
        <v>29.9</v>
      </c>
      <c r="F36">
        <v>3634</v>
      </c>
      <c r="G36">
        <v>17</v>
      </c>
      <c r="I36" s="103">
        <f t="shared" si="0"/>
        <v>102.57025709437308</v>
      </c>
      <c r="J36" s="104">
        <f t="shared" si="1"/>
        <v>21.43718373272397</v>
      </c>
      <c r="K36" s="76">
        <f t="shared" si="4"/>
        <v>215.00756012220319</v>
      </c>
      <c r="L36" s="76">
        <f t="shared" si="2"/>
        <v>161.26937798878143</v>
      </c>
      <c r="M36" s="103">
        <f t="shared" si="5"/>
        <v>8.3428275231112696</v>
      </c>
      <c r="N36" s="103">
        <f t="shared" si="3"/>
        <v>260.71336009722717</v>
      </c>
      <c r="P36" s="54"/>
      <c r="Q36" s="54"/>
      <c r="R36" s="54"/>
    </row>
    <row r="37" spans="1:18">
      <c r="A37" s="102">
        <v>40387</v>
      </c>
      <c r="B37" t="s">
        <v>788</v>
      </c>
      <c r="C37">
        <v>0.32300000000000001</v>
      </c>
      <c r="D37">
        <v>102.36799999999999</v>
      </c>
      <c r="E37">
        <v>29.92</v>
      </c>
      <c r="F37">
        <v>3627</v>
      </c>
      <c r="G37">
        <v>17</v>
      </c>
      <c r="I37" s="103">
        <f t="shared" si="0"/>
        <v>102.3905933624075</v>
      </c>
      <c r="J37" s="104">
        <f t="shared" si="1"/>
        <v>21.399634012743167</v>
      </c>
      <c r="K37" s="76">
        <f t="shared" ref="K37:K42" si="6">($B$9-EXP(52.57-6690.9/(273.15+G37)-4.681*LN(273.15+G37)))*I37/100*0.2095</f>
        <v>214.63094937999921</v>
      </c>
      <c r="L37" s="76">
        <f t="shared" si="2"/>
        <v>160.98689592115269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8.3282140906172071</v>
      </c>
      <c r="N37" s="103">
        <f t="shared" si="3"/>
        <v>260.25669033178769</v>
      </c>
      <c r="P37" s="54"/>
      <c r="Q37" s="54"/>
      <c r="R37" s="54"/>
    </row>
    <row r="38" spans="1:18">
      <c r="A38" s="102">
        <v>40387</v>
      </c>
      <c r="B38" t="s">
        <v>789</v>
      </c>
      <c r="C38">
        <v>0.34200000000000003</v>
      </c>
      <c r="D38">
        <v>102.52500000000001</v>
      </c>
      <c r="E38">
        <v>29.91</v>
      </c>
      <c r="F38">
        <v>3625</v>
      </c>
      <c r="G38">
        <v>17</v>
      </c>
      <c r="I38" s="103">
        <f t="shared" si="0"/>
        <v>102.48038014457666</v>
      </c>
      <c r="J38" s="104">
        <f t="shared" si="1"/>
        <v>21.418399450216519</v>
      </c>
      <c r="K38" s="76">
        <f t="shared" si="6"/>
        <v>214.81916024650459</v>
      </c>
      <c r="L38" s="76">
        <f t="shared" si="2"/>
        <v>161.12806607049444</v>
      </c>
      <c r="M38" s="103">
        <f t="shared" si="7"/>
        <v>8.3355171398510937</v>
      </c>
      <c r="N38" s="103">
        <f t="shared" si="3"/>
        <v>260.48491062034668</v>
      </c>
      <c r="P38" s="54"/>
      <c r="Q38" s="54"/>
      <c r="R38" s="54"/>
    </row>
    <row r="39" spans="1:18">
      <c r="A39" s="102">
        <v>40387</v>
      </c>
      <c r="B39" t="s">
        <v>790</v>
      </c>
      <c r="C39">
        <v>0.36099999999999999</v>
      </c>
      <c r="D39">
        <v>102.908</v>
      </c>
      <c r="E39">
        <v>29.86</v>
      </c>
      <c r="F39">
        <v>3631</v>
      </c>
      <c r="G39">
        <v>17</v>
      </c>
      <c r="I39" s="103">
        <f t="shared" si="0"/>
        <v>102.93066897316341</v>
      </c>
      <c r="J39" s="104">
        <f t="shared" si="1"/>
        <v>21.512509815391148</v>
      </c>
      <c r="K39" s="76">
        <f t="shared" si="6"/>
        <v>215.76305475478924</v>
      </c>
      <c r="L39" s="76">
        <f t="shared" si="2"/>
        <v>161.83604713009797</v>
      </c>
      <c r="M39" s="103">
        <f t="shared" si="7"/>
        <v>8.3721425918963828</v>
      </c>
      <c r="N39" s="103">
        <f t="shared" si="3"/>
        <v>261.62945599676198</v>
      </c>
      <c r="P39" s="54"/>
      <c r="Q39" s="54"/>
      <c r="R39" s="54"/>
    </row>
    <row r="40" spans="1:18">
      <c r="A40" s="102">
        <v>40387</v>
      </c>
      <c r="B40" t="s">
        <v>791</v>
      </c>
      <c r="C40">
        <v>0.38</v>
      </c>
      <c r="D40">
        <v>103.066</v>
      </c>
      <c r="E40">
        <v>29.84</v>
      </c>
      <c r="F40">
        <v>3625</v>
      </c>
      <c r="G40">
        <v>17</v>
      </c>
      <c r="I40" s="103">
        <f t="shared" si="0"/>
        <v>103.11141904780615</v>
      </c>
      <c r="J40" s="104">
        <f t="shared" si="1"/>
        <v>21.550286580991482</v>
      </c>
      <c r="K40" s="76">
        <f t="shared" si="6"/>
        <v>216.14194268625931</v>
      </c>
      <c r="L40" s="76">
        <f t="shared" si="2"/>
        <v>162.12023723485945</v>
      </c>
      <c r="M40" s="103">
        <f t="shared" si="7"/>
        <v>8.38684438499169</v>
      </c>
      <c r="N40" s="103">
        <f t="shared" si="3"/>
        <v>262.08888703099029</v>
      </c>
      <c r="P40" s="54"/>
      <c r="Q40" s="54"/>
      <c r="R40" s="54"/>
    </row>
    <row r="41" spans="1:18">
      <c r="A41" s="102">
        <v>40387</v>
      </c>
      <c r="B41" t="s">
        <v>792</v>
      </c>
      <c r="C41">
        <v>0.39900000000000002</v>
      </c>
      <c r="D41">
        <v>103.066</v>
      </c>
      <c r="E41">
        <v>29.84</v>
      </c>
      <c r="F41">
        <v>3617</v>
      </c>
      <c r="G41">
        <v>17</v>
      </c>
      <c r="I41" s="103">
        <f t="shared" si="0"/>
        <v>103.11141904780615</v>
      </c>
      <c r="J41" s="104">
        <f t="shared" si="1"/>
        <v>21.550286580991482</v>
      </c>
      <c r="K41" s="76">
        <f t="shared" si="6"/>
        <v>216.14194268625931</v>
      </c>
      <c r="L41" s="76">
        <f t="shared" si="2"/>
        <v>162.12023723485945</v>
      </c>
      <c r="M41" s="103">
        <f t="shared" si="7"/>
        <v>8.38684438499169</v>
      </c>
      <c r="N41" s="103">
        <f t="shared" si="3"/>
        <v>262.08888703099029</v>
      </c>
      <c r="P41" s="54"/>
      <c r="Q41" s="54"/>
      <c r="R41" s="54"/>
    </row>
    <row r="42" spans="1:18">
      <c r="A42" s="102">
        <v>40387</v>
      </c>
      <c r="B42" t="s">
        <v>793</v>
      </c>
      <c r="C42">
        <v>0.41699999999999998</v>
      </c>
      <c r="D42">
        <v>102.795</v>
      </c>
      <c r="E42">
        <v>29.88</v>
      </c>
      <c r="F42">
        <v>3622</v>
      </c>
      <c r="G42">
        <v>17</v>
      </c>
      <c r="I42" s="103">
        <f t="shared" si="0"/>
        <v>102.75028197714633</v>
      </c>
      <c r="J42" s="104">
        <f t="shared" si="1"/>
        <v>21.474808933223581</v>
      </c>
      <c r="K42" s="76">
        <f t="shared" si="6"/>
        <v>215.38492790798102</v>
      </c>
      <c r="L42" s="76">
        <f t="shared" si="2"/>
        <v>161.55242788735617</v>
      </c>
      <c r="M42" s="103">
        <f t="shared" si="7"/>
        <v>8.3574703307768861</v>
      </c>
      <c r="N42" s="103">
        <f t="shared" si="3"/>
        <v>261.17094783677771</v>
      </c>
      <c r="P42" s="54"/>
      <c r="Q42" s="54"/>
      <c r="R42" s="54"/>
    </row>
    <row r="43" spans="1:18">
      <c r="A43" s="102">
        <v>40387</v>
      </c>
      <c r="B43" t="s">
        <v>794</v>
      </c>
      <c r="C43">
        <v>0.436</v>
      </c>
      <c r="D43">
        <v>102.503</v>
      </c>
      <c r="E43">
        <v>29.91</v>
      </c>
      <c r="F43">
        <v>3621</v>
      </c>
      <c r="G43">
        <v>17</v>
      </c>
      <c r="I43" s="103">
        <f t="shared" ref="I43:I106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102.48038014457666</v>
      </c>
      <c r="J43" s="104">
        <f t="shared" si="1"/>
        <v>21.418399450216519</v>
      </c>
      <c r="K43" s="76">
        <f t="shared" ref="K43:K106" si="9">($B$9-EXP(52.57-6690.9/(273.15+G43)-4.681*LN(273.15+G43)))*I43/100*0.2095</f>
        <v>214.81916024650459</v>
      </c>
      <c r="L43" s="76">
        <f t="shared" si="2"/>
        <v>161.12806607049444</v>
      </c>
      <c r="M43" s="103">
        <f t="shared" ref="M43:M106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8.3355171398510937</v>
      </c>
      <c r="N43" s="103">
        <f t="shared" si="3"/>
        <v>260.48491062034668</v>
      </c>
      <c r="P43" s="54"/>
      <c r="Q43" s="110" t="s">
        <v>1738</v>
      </c>
      <c r="R43" s="110" t="s">
        <v>1739</v>
      </c>
    </row>
    <row r="44" spans="1:18" ht="24">
      <c r="A44" s="102">
        <v>40387</v>
      </c>
      <c r="B44" t="s">
        <v>795</v>
      </c>
      <c r="C44">
        <v>0.45500000000000002</v>
      </c>
      <c r="D44">
        <v>102.27800000000001</v>
      </c>
      <c r="E44">
        <v>29.93</v>
      </c>
      <c r="F44">
        <v>3619</v>
      </c>
      <c r="G44">
        <v>17</v>
      </c>
      <c r="I44" s="103">
        <f t="shared" si="8"/>
        <v>102.30089662801969</v>
      </c>
      <c r="J44" s="104">
        <f t="shared" si="1"/>
        <v>21.380887395256114</v>
      </c>
      <c r="K44" s="76">
        <f t="shared" si="9"/>
        <v>214.44292727146623</v>
      </c>
      <c r="L44" s="76">
        <f t="shared" si="2"/>
        <v>160.8458673523246</v>
      </c>
      <c r="M44" s="103">
        <f t="shared" si="10"/>
        <v>8.3209183656616279</v>
      </c>
      <c r="N44" s="103">
        <f t="shared" si="3"/>
        <v>260.02869892692587</v>
      </c>
      <c r="P44" s="110" t="s">
        <v>1746</v>
      </c>
      <c r="Q44" s="54">
        <f>0.04*800+259.35</f>
        <v>291.35000000000002</v>
      </c>
      <c r="R44" s="110" t="s">
        <v>1736</v>
      </c>
    </row>
    <row r="45" spans="1:18" ht="24">
      <c r="A45" s="102">
        <v>40387</v>
      </c>
      <c r="B45" t="s">
        <v>796</v>
      </c>
      <c r="C45">
        <v>0.47399999999999998</v>
      </c>
      <c r="D45">
        <v>102.458</v>
      </c>
      <c r="E45">
        <v>29.91</v>
      </c>
      <c r="F45">
        <v>3623</v>
      </c>
      <c r="G45">
        <v>17</v>
      </c>
      <c r="I45" s="103">
        <f t="shared" si="8"/>
        <v>102.48038014457666</v>
      </c>
      <c r="J45" s="104">
        <f t="shared" si="1"/>
        <v>21.418399450216519</v>
      </c>
      <c r="K45" s="76">
        <f t="shared" si="9"/>
        <v>214.81916024650459</v>
      </c>
      <c r="L45" s="76">
        <f t="shared" si="2"/>
        <v>161.12806607049444</v>
      </c>
      <c r="M45" s="103">
        <f t="shared" si="10"/>
        <v>8.3355171398510937</v>
      </c>
      <c r="N45" s="103">
        <f t="shared" si="3"/>
        <v>260.48491062034668</v>
      </c>
      <c r="P45" s="110" t="s">
        <v>1740</v>
      </c>
      <c r="Q45" s="54">
        <f>0.04*200+259.35</f>
        <v>267.35000000000002</v>
      </c>
      <c r="R45" s="110" t="s">
        <v>1737</v>
      </c>
    </row>
    <row r="46" spans="1:18" ht="39" customHeight="1">
      <c r="A46" s="102">
        <v>40387</v>
      </c>
      <c r="B46" t="s">
        <v>797</v>
      </c>
      <c r="C46">
        <v>0.49199999999999999</v>
      </c>
      <c r="D46">
        <v>102.52500000000001</v>
      </c>
      <c r="E46">
        <v>29.91</v>
      </c>
      <c r="F46">
        <v>3607</v>
      </c>
      <c r="G46">
        <v>17</v>
      </c>
      <c r="I46" s="103">
        <f t="shared" si="8"/>
        <v>102.48038014457666</v>
      </c>
      <c r="J46" s="104">
        <f t="shared" si="1"/>
        <v>21.418399450216519</v>
      </c>
      <c r="K46" s="76">
        <f t="shared" si="9"/>
        <v>214.81916024650459</v>
      </c>
      <c r="L46" s="76">
        <f t="shared" si="2"/>
        <v>161.12806607049444</v>
      </c>
      <c r="M46" s="103">
        <f t="shared" si="10"/>
        <v>8.3355171398510937</v>
      </c>
      <c r="N46" s="103">
        <f t="shared" si="3"/>
        <v>260.48491062034668</v>
      </c>
      <c r="P46" s="110" t="s">
        <v>1747</v>
      </c>
      <c r="Q46" s="111">
        <f>Q44-Q45</f>
        <v>24</v>
      </c>
      <c r="R46" s="110" t="s">
        <v>1748</v>
      </c>
    </row>
    <row r="47" spans="1:18" ht="40.5" customHeight="1">
      <c r="A47" s="102">
        <v>40387</v>
      </c>
      <c r="B47" t="s">
        <v>798</v>
      </c>
      <c r="C47">
        <v>0.51100000000000001</v>
      </c>
      <c r="D47">
        <v>102.795</v>
      </c>
      <c r="E47">
        <v>29.88</v>
      </c>
      <c r="F47">
        <v>3618</v>
      </c>
      <c r="G47">
        <v>17</v>
      </c>
      <c r="I47" s="103">
        <f t="shared" si="8"/>
        <v>102.75028197714633</v>
      </c>
      <c r="J47" s="104">
        <f t="shared" si="1"/>
        <v>21.474808933223581</v>
      </c>
      <c r="K47" s="76">
        <f t="shared" si="9"/>
        <v>215.38492790798102</v>
      </c>
      <c r="L47" s="76">
        <f t="shared" si="2"/>
        <v>161.55242788735617</v>
      </c>
      <c r="M47" s="103">
        <f t="shared" si="10"/>
        <v>8.3574703307768861</v>
      </c>
      <c r="N47" s="103">
        <f t="shared" si="3"/>
        <v>261.17094783677771</v>
      </c>
      <c r="P47" s="109" t="s">
        <v>1742</v>
      </c>
      <c r="Q47" s="54"/>
      <c r="R47" s="54"/>
    </row>
    <row r="48" spans="1:18">
      <c r="A48" s="102">
        <v>40387</v>
      </c>
      <c r="B48" t="s">
        <v>799</v>
      </c>
      <c r="C48">
        <v>0.53</v>
      </c>
      <c r="D48">
        <v>102.953</v>
      </c>
      <c r="E48">
        <v>29.86</v>
      </c>
      <c r="F48">
        <v>3615</v>
      </c>
      <c r="G48">
        <v>17</v>
      </c>
      <c r="I48" s="103">
        <f t="shared" si="8"/>
        <v>102.93066897316341</v>
      </c>
      <c r="J48" s="104">
        <f t="shared" si="1"/>
        <v>21.512509815391148</v>
      </c>
      <c r="K48" s="76">
        <f t="shared" si="9"/>
        <v>215.76305475478924</v>
      </c>
      <c r="L48" s="76">
        <f t="shared" si="2"/>
        <v>161.83604713009797</v>
      </c>
      <c r="M48" s="103">
        <f t="shared" si="10"/>
        <v>8.3721425918963828</v>
      </c>
      <c r="N48" s="103">
        <f t="shared" si="3"/>
        <v>261.62945599676198</v>
      </c>
    </row>
    <row r="49" spans="1:14">
      <c r="A49" s="102">
        <v>40387</v>
      </c>
      <c r="B49" t="s">
        <v>800</v>
      </c>
      <c r="C49">
        <v>0.54900000000000004</v>
      </c>
      <c r="D49">
        <v>102.953</v>
      </c>
      <c r="E49">
        <v>29.86</v>
      </c>
      <c r="F49">
        <v>3622</v>
      </c>
      <c r="G49">
        <v>17</v>
      </c>
      <c r="I49" s="103">
        <f t="shared" si="8"/>
        <v>102.93066897316341</v>
      </c>
      <c r="J49" s="104">
        <f t="shared" si="1"/>
        <v>21.512509815391148</v>
      </c>
      <c r="K49" s="76">
        <f t="shared" si="9"/>
        <v>215.76305475478924</v>
      </c>
      <c r="L49" s="76">
        <f t="shared" si="2"/>
        <v>161.83604713009797</v>
      </c>
      <c r="M49" s="103">
        <f t="shared" si="10"/>
        <v>8.3721425918963828</v>
      </c>
      <c r="N49" s="103">
        <f t="shared" si="3"/>
        <v>261.62945599676198</v>
      </c>
    </row>
    <row r="50" spans="1:14">
      <c r="A50" s="102">
        <v>40387</v>
      </c>
      <c r="B50" t="s">
        <v>801</v>
      </c>
      <c r="C50">
        <v>0.56799999999999995</v>
      </c>
      <c r="D50">
        <v>103.089</v>
      </c>
      <c r="E50">
        <v>29.84</v>
      </c>
      <c r="F50">
        <v>3614</v>
      </c>
      <c r="G50">
        <v>17</v>
      </c>
      <c r="I50" s="103">
        <f t="shared" si="8"/>
        <v>103.11141904780615</v>
      </c>
      <c r="J50" s="104">
        <f t="shared" si="1"/>
        <v>21.550286580991482</v>
      </c>
      <c r="K50" s="76">
        <f t="shared" si="9"/>
        <v>216.14194268625931</v>
      </c>
      <c r="L50" s="76">
        <f t="shared" si="2"/>
        <v>162.12023723485945</v>
      </c>
      <c r="M50" s="103">
        <f t="shared" si="10"/>
        <v>8.38684438499169</v>
      </c>
      <c r="N50" s="103">
        <f t="shared" si="3"/>
        <v>262.08888703099029</v>
      </c>
    </row>
    <row r="51" spans="1:14">
      <c r="A51" s="102">
        <v>40387</v>
      </c>
      <c r="B51" t="s">
        <v>802</v>
      </c>
      <c r="C51">
        <v>0.60499999999999998</v>
      </c>
      <c r="D51">
        <v>102.83799999999999</v>
      </c>
      <c r="E51">
        <v>29.85</v>
      </c>
      <c r="F51">
        <v>3617</v>
      </c>
      <c r="G51">
        <v>17.100000000000001</v>
      </c>
      <c r="I51" s="103">
        <f t="shared" si="8"/>
        <v>102.83678127864376</v>
      </c>
      <c r="J51" s="104">
        <f t="shared" si="1"/>
        <v>21.492887287236545</v>
      </c>
      <c r="K51" s="76">
        <f t="shared" si="9"/>
        <v>215.53966024016236</v>
      </c>
      <c r="L51" s="76">
        <f t="shared" si="2"/>
        <v>161.66848700151689</v>
      </c>
      <c r="M51" s="103">
        <f t="shared" si="10"/>
        <v>8.3484489211093944</v>
      </c>
      <c r="N51" s="103">
        <f t="shared" si="3"/>
        <v>260.8890287846686</v>
      </c>
    </row>
    <row r="52" spans="1:14">
      <c r="A52" s="102">
        <v>40387</v>
      </c>
      <c r="B52" t="s">
        <v>803</v>
      </c>
      <c r="C52">
        <v>0.624</v>
      </c>
      <c r="D52">
        <v>102.815</v>
      </c>
      <c r="E52">
        <v>29.85</v>
      </c>
      <c r="F52">
        <v>3612</v>
      </c>
      <c r="G52">
        <v>17.100000000000001</v>
      </c>
      <c r="I52" s="103">
        <f t="shared" si="8"/>
        <v>102.83678127864376</v>
      </c>
      <c r="J52" s="104">
        <f t="shared" si="1"/>
        <v>21.492887287236545</v>
      </c>
      <c r="K52" s="76">
        <f t="shared" si="9"/>
        <v>215.53966024016236</v>
      </c>
      <c r="L52" s="76">
        <f t="shared" si="2"/>
        <v>161.66848700151689</v>
      </c>
      <c r="M52" s="103">
        <f t="shared" si="10"/>
        <v>8.3484489211093944</v>
      </c>
      <c r="N52" s="103">
        <f t="shared" si="3"/>
        <v>260.8890287846686</v>
      </c>
    </row>
    <row r="53" spans="1:14">
      <c r="A53" s="102">
        <v>40387</v>
      </c>
      <c r="B53" t="s">
        <v>804</v>
      </c>
      <c r="C53">
        <v>0.64300000000000002</v>
      </c>
      <c r="D53">
        <v>102.47799999999999</v>
      </c>
      <c r="E53">
        <v>29.89</v>
      </c>
      <c r="F53">
        <v>3615</v>
      </c>
      <c r="G53">
        <v>17.100000000000001</v>
      </c>
      <c r="I53" s="103">
        <f t="shared" si="8"/>
        <v>102.47663096259535</v>
      </c>
      <c r="J53" s="104">
        <f t="shared" si="1"/>
        <v>21.417615871182431</v>
      </c>
      <c r="K53" s="76">
        <f t="shared" si="9"/>
        <v>214.7848070077753</v>
      </c>
      <c r="L53" s="76">
        <f t="shared" si="2"/>
        <v>161.10229895124232</v>
      </c>
      <c r="M53" s="103">
        <f t="shared" si="10"/>
        <v>8.3192113615507726</v>
      </c>
      <c r="N53" s="103">
        <f t="shared" si="3"/>
        <v>259.97535504846167</v>
      </c>
    </row>
    <row r="54" spans="1:14">
      <c r="A54" s="102">
        <v>40387</v>
      </c>
      <c r="B54" t="s">
        <v>805</v>
      </c>
      <c r="C54">
        <v>0.66100000000000003</v>
      </c>
      <c r="D54">
        <v>102.298</v>
      </c>
      <c r="E54">
        <v>29.91</v>
      </c>
      <c r="F54">
        <v>3612</v>
      </c>
      <c r="G54">
        <v>17.100000000000001</v>
      </c>
      <c r="I54" s="103">
        <f t="shared" si="8"/>
        <v>102.29709779440299</v>
      </c>
      <c r="J54" s="104">
        <f t="shared" si="1"/>
        <v>21.380093439030226</v>
      </c>
      <c r="K54" s="76">
        <f t="shared" si="9"/>
        <v>214.4085163694173</v>
      </c>
      <c r="L54" s="76">
        <f t="shared" si="2"/>
        <v>160.82005698190642</v>
      </c>
      <c r="M54" s="103">
        <f t="shared" si="10"/>
        <v>8.3046365813440879</v>
      </c>
      <c r="N54" s="103">
        <f t="shared" si="3"/>
        <v>259.51989316700275</v>
      </c>
    </row>
    <row r="55" spans="1:14">
      <c r="A55" s="102">
        <v>40387</v>
      </c>
      <c r="B55" t="s">
        <v>806</v>
      </c>
      <c r="C55">
        <v>0.68</v>
      </c>
      <c r="D55">
        <v>102.14100000000001</v>
      </c>
      <c r="E55">
        <v>29.93</v>
      </c>
      <c r="F55">
        <v>3615</v>
      </c>
      <c r="G55">
        <v>17.100000000000001</v>
      </c>
      <c r="I55" s="103">
        <f t="shared" si="8"/>
        <v>102.11792467257511</v>
      </c>
      <c r="J55" s="104">
        <f t="shared" si="1"/>
        <v>21.342646256568194</v>
      </c>
      <c r="K55" s="76">
        <f t="shared" si="9"/>
        <v>214.03298036641556</v>
      </c>
      <c r="L55" s="76">
        <f t="shared" si="2"/>
        <v>160.53838103719983</v>
      </c>
      <c r="M55" s="103">
        <f t="shared" si="10"/>
        <v>8.2900910302580169</v>
      </c>
      <c r="N55" s="103">
        <f t="shared" si="3"/>
        <v>259.065344695563</v>
      </c>
    </row>
    <row r="56" spans="1:14">
      <c r="A56" s="102">
        <v>40387</v>
      </c>
      <c r="B56" t="s">
        <v>807</v>
      </c>
      <c r="C56">
        <v>0.69899999999999995</v>
      </c>
      <c r="D56">
        <v>102.18600000000001</v>
      </c>
      <c r="E56">
        <v>29.92</v>
      </c>
      <c r="F56">
        <v>3618</v>
      </c>
      <c r="G56">
        <v>17.100000000000001</v>
      </c>
      <c r="I56" s="103">
        <f t="shared" si="8"/>
        <v>102.20746628754205</v>
      </c>
      <c r="J56" s="104">
        <f t="shared" si="1"/>
        <v>21.361360454096285</v>
      </c>
      <c r="K56" s="76">
        <f t="shared" si="9"/>
        <v>214.22065416393588</v>
      </c>
      <c r="L56" s="76">
        <f t="shared" si="2"/>
        <v>160.67914835056169</v>
      </c>
      <c r="M56" s="103">
        <f t="shared" si="10"/>
        <v>8.2973601570195736</v>
      </c>
      <c r="N56" s="103">
        <f t="shared" si="3"/>
        <v>259.29250490686167</v>
      </c>
    </row>
    <row r="57" spans="1:14">
      <c r="A57" s="102">
        <v>40387</v>
      </c>
      <c r="B57" t="s">
        <v>808</v>
      </c>
      <c r="C57">
        <v>0.71799999999999997</v>
      </c>
      <c r="D57">
        <v>102.36499999999999</v>
      </c>
      <c r="E57">
        <v>29.9</v>
      </c>
      <c r="F57">
        <v>3619</v>
      </c>
      <c r="G57">
        <v>17.100000000000001</v>
      </c>
      <c r="I57" s="103">
        <f t="shared" si="8"/>
        <v>102.38681931280938</v>
      </c>
      <c r="J57" s="104">
        <f t="shared" si="1"/>
        <v>21.398845236377159</v>
      </c>
      <c r="K57" s="76">
        <f t="shared" si="9"/>
        <v>214.59656723364211</v>
      </c>
      <c r="L57" s="76">
        <f t="shared" si="2"/>
        <v>160.9611071193367</v>
      </c>
      <c r="M57" s="103">
        <f t="shared" si="10"/>
        <v>8.3119203129450483</v>
      </c>
      <c r="N57" s="103">
        <f t="shared" si="3"/>
        <v>259.74750977953278</v>
      </c>
    </row>
    <row r="58" spans="1:14">
      <c r="A58" s="102">
        <v>40387</v>
      </c>
      <c r="B58" t="s">
        <v>809</v>
      </c>
      <c r="C58">
        <v>0.73699999999999999</v>
      </c>
      <c r="D58">
        <v>102.343</v>
      </c>
      <c r="E58">
        <v>29.91</v>
      </c>
      <c r="F58">
        <v>3615</v>
      </c>
      <c r="G58">
        <v>17.100000000000001</v>
      </c>
      <c r="I58" s="103">
        <f t="shared" si="8"/>
        <v>102.29709779440299</v>
      </c>
      <c r="J58" s="104">
        <f t="shared" si="1"/>
        <v>21.380093439030226</v>
      </c>
      <c r="K58" s="76">
        <f t="shared" si="9"/>
        <v>214.4085163694173</v>
      </c>
      <c r="L58" s="76">
        <f t="shared" si="2"/>
        <v>160.82005698190642</v>
      </c>
      <c r="M58" s="103">
        <f t="shared" si="10"/>
        <v>8.3046365813440879</v>
      </c>
      <c r="N58" s="103">
        <f t="shared" si="3"/>
        <v>259.51989316700275</v>
      </c>
    </row>
    <row r="59" spans="1:14">
      <c r="A59" s="102">
        <v>40387</v>
      </c>
      <c r="B59" t="s">
        <v>810</v>
      </c>
      <c r="C59">
        <v>0.75600000000000001</v>
      </c>
      <c r="D59">
        <v>102.5</v>
      </c>
      <c r="E59">
        <v>29.89</v>
      </c>
      <c r="F59">
        <v>3615</v>
      </c>
      <c r="G59">
        <v>17.100000000000001</v>
      </c>
      <c r="I59" s="103">
        <f t="shared" si="8"/>
        <v>102.47663096259535</v>
      </c>
      <c r="J59" s="104">
        <f t="shared" si="1"/>
        <v>21.417615871182431</v>
      </c>
      <c r="K59" s="76">
        <f t="shared" si="9"/>
        <v>214.7848070077753</v>
      </c>
      <c r="L59" s="76">
        <f t="shared" si="2"/>
        <v>161.10229895124232</v>
      </c>
      <c r="M59" s="103">
        <f t="shared" si="10"/>
        <v>8.3192113615507726</v>
      </c>
      <c r="N59" s="103">
        <f t="shared" si="3"/>
        <v>259.97535504846167</v>
      </c>
    </row>
    <row r="60" spans="1:14">
      <c r="A60" s="102">
        <v>40387</v>
      </c>
      <c r="B60" t="s">
        <v>811</v>
      </c>
      <c r="C60">
        <v>0.77400000000000002</v>
      </c>
      <c r="D60">
        <v>102.545</v>
      </c>
      <c r="E60">
        <v>29.88</v>
      </c>
      <c r="F60">
        <v>3609</v>
      </c>
      <c r="G60">
        <v>17.100000000000001</v>
      </c>
      <c r="I60" s="103">
        <f t="shared" si="8"/>
        <v>102.56653286377862</v>
      </c>
      <c r="J60" s="104">
        <f t="shared" si="1"/>
        <v>21.43640536852973</v>
      </c>
      <c r="K60" s="76">
        <f t="shared" si="9"/>
        <v>214.97323594336675</v>
      </c>
      <c r="L60" s="76">
        <f t="shared" si="2"/>
        <v>161.24363266630169</v>
      </c>
      <c r="M60" s="103">
        <f t="shared" si="10"/>
        <v>8.326509736904482</v>
      </c>
      <c r="N60" s="103">
        <f t="shared" si="3"/>
        <v>260.20342927826505</v>
      </c>
    </row>
    <row r="61" spans="1:14">
      <c r="A61" s="102">
        <v>40387</v>
      </c>
      <c r="B61" t="s">
        <v>812</v>
      </c>
      <c r="C61">
        <v>0.79300000000000004</v>
      </c>
      <c r="D61">
        <v>102.68</v>
      </c>
      <c r="E61">
        <v>29.87</v>
      </c>
      <c r="F61">
        <v>3611</v>
      </c>
      <c r="G61">
        <v>17.100000000000001</v>
      </c>
      <c r="I61" s="103">
        <f t="shared" si="8"/>
        <v>102.65652513656048</v>
      </c>
      <c r="J61" s="104">
        <f t="shared" si="1"/>
        <v>21.455213753541138</v>
      </c>
      <c r="K61" s="76">
        <f t="shared" si="9"/>
        <v>215.16185429235111</v>
      </c>
      <c r="L61" s="76">
        <f t="shared" si="2"/>
        <v>161.38510845348188</v>
      </c>
      <c r="M61" s="103">
        <f t="shared" si="10"/>
        <v>8.3338154487643106</v>
      </c>
      <c r="N61" s="103">
        <f t="shared" si="3"/>
        <v>260.43173277388473</v>
      </c>
    </row>
    <row r="62" spans="1:14">
      <c r="A62" s="102">
        <v>40387</v>
      </c>
      <c r="B62" t="s">
        <v>813</v>
      </c>
      <c r="C62">
        <v>0.81200000000000006</v>
      </c>
      <c r="D62">
        <v>102.83799999999999</v>
      </c>
      <c r="E62">
        <v>29.85</v>
      </c>
      <c r="F62">
        <v>3608</v>
      </c>
      <c r="G62">
        <v>17.100000000000001</v>
      </c>
      <c r="I62" s="103">
        <f t="shared" si="8"/>
        <v>102.83678127864376</v>
      </c>
      <c r="J62" s="104">
        <f t="shared" si="1"/>
        <v>21.492887287236545</v>
      </c>
      <c r="K62" s="76">
        <f t="shared" si="9"/>
        <v>215.53966024016236</v>
      </c>
      <c r="L62" s="76">
        <f t="shared" si="2"/>
        <v>161.66848700151689</v>
      </c>
      <c r="M62" s="103">
        <f t="shared" si="10"/>
        <v>8.3484489211093944</v>
      </c>
      <c r="N62" s="103">
        <f t="shared" si="3"/>
        <v>260.8890287846686</v>
      </c>
    </row>
    <row r="63" spans="1:14">
      <c r="A63" s="102">
        <v>40387</v>
      </c>
      <c r="B63" t="s">
        <v>814</v>
      </c>
      <c r="C63">
        <v>0.83099999999999996</v>
      </c>
      <c r="D63">
        <v>102.928</v>
      </c>
      <c r="E63">
        <v>29.84</v>
      </c>
      <c r="F63">
        <v>3609</v>
      </c>
      <c r="G63">
        <v>17.100000000000001</v>
      </c>
      <c r="I63" s="103">
        <f t="shared" si="8"/>
        <v>102.92704538926806</v>
      </c>
      <c r="J63" s="104">
        <f t="shared" si="1"/>
        <v>21.511752486357022</v>
      </c>
      <c r="K63" s="76">
        <f t="shared" si="9"/>
        <v>215.72884834478737</v>
      </c>
      <c r="L63" s="76">
        <f t="shared" si="2"/>
        <v>161.81039014175258</v>
      </c>
      <c r="M63" s="103">
        <f t="shared" si="10"/>
        <v>8.355776701185615</v>
      </c>
      <c r="N63" s="103">
        <f t="shared" si="3"/>
        <v>261.11802191205049</v>
      </c>
    </row>
    <row r="64" spans="1:14">
      <c r="A64" s="102">
        <v>40387</v>
      </c>
      <c r="B64" t="s">
        <v>815</v>
      </c>
      <c r="C64">
        <v>0.84899999999999998</v>
      </c>
      <c r="D64">
        <v>102.83799999999999</v>
      </c>
      <c r="E64">
        <v>29.85</v>
      </c>
      <c r="F64">
        <v>3612</v>
      </c>
      <c r="G64">
        <v>17.100000000000001</v>
      </c>
      <c r="I64" s="103">
        <f t="shared" si="8"/>
        <v>102.83678127864376</v>
      </c>
      <c r="J64" s="104">
        <f t="shared" si="1"/>
        <v>21.492887287236545</v>
      </c>
      <c r="K64" s="76">
        <f t="shared" si="9"/>
        <v>215.53966024016236</v>
      </c>
      <c r="L64" s="76">
        <f t="shared" si="2"/>
        <v>161.66848700151689</v>
      </c>
      <c r="M64" s="103">
        <f t="shared" si="10"/>
        <v>8.3484489211093944</v>
      </c>
      <c r="N64" s="103">
        <f t="shared" si="3"/>
        <v>260.8890287846686</v>
      </c>
    </row>
    <row r="65" spans="1:14">
      <c r="A65" s="102">
        <v>40387</v>
      </c>
      <c r="B65" t="s">
        <v>816</v>
      </c>
      <c r="C65">
        <v>0.86799999999999999</v>
      </c>
      <c r="D65">
        <v>102.83799999999999</v>
      </c>
      <c r="E65">
        <v>29.85</v>
      </c>
      <c r="F65">
        <v>3612</v>
      </c>
      <c r="G65">
        <v>17.100000000000001</v>
      </c>
      <c r="I65" s="103">
        <f t="shared" si="8"/>
        <v>102.83678127864376</v>
      </c>
      <c r="J65" s="104">
        <f t="shared" si="1"/>
        <v>21.492887287236545</v>
      </c>
      <c r="K65" s="76">
        <f t="shared" si="9"/>
        <v>215.53966024016236</v>
      </c>
      <c r="L65" s="76">
        <f t="shared" si="2"/>
        <v>161.66848700151689</v>
      </c>
      <c r="M65" s="103">
        <f t="shared" si="10"/>
        <v>8.3484489211093944</v>
      </c>
      <c r="N65" s="103">
        <f t="shared" si="3"/>
        <v>260.8890287846686</v>
      </c>
    </row>
    <row r="66" spans="1:14">
      <c r="A66" s="102">
        <v>40387</v>
      </c>
      <c r="B66" t="s">
        <v>817</v>
      </c>
      <c r="C66">
        <v>0.88700000000000001</v>
      </c>
      <c r="D66">
        <v>102.72499999999999</v>
      </c>
      <c r="E66">
        <v>29.86</v>
      </c>
      <c r="F66">
        <v>3612</v>
      </c>
      <c r="G66">
        <v>17.100000000000001</v>
      </c>
      <c r="I66" s="103">
        <f t="shared" si="8"/>
        <v>102.74660790132576</v>
      </c>
      <c r="J66" s="104">
        <f t="shared" si="1"/>
        <v>21.474041051377082</v>
      </c>
      <c r="K66" s="76">
        <f t="shared" si="9"/>
        <v>215.35066230704768</v>
      </c>
      <c r="L66" s="76">
        <f t="shared" si="2"/>
        <v>161.52672650203843</v>
      </c>
      <c r="M66" s="103">
        <f t="shared" si="10"/>
        <v>8.3411285069032814</v>
      </c>
      <c r="N66" s="103">
        <f t="shared" si="3"/>
        <v>260.66026584072756</v>
      </c>
    </row>
    <row r="67" spans="1:14">
      <c r="A67" s="102">
        <v>40387</v>
      </c>
      <c r="B67" t="s">
        <v>818</v>
      </c>
      <c r="C67">
        <v>0.90600000000000003</v>
      </c>
      <c r="D67">
        <v>102.68</v>
      </c>
      <c r="E67">
        <v>29.87</v>
      </c>
      <c r="F67">
        <v>3612</v>
      </c>
      <c r="G67">
        <v>17.100000000000001</v>
      </c>
      <c r="I67" s="103">
        <f t="shared" si="8"/>
        <v>102.65652513656048</v>
      </c>
      <c r="J67" s="104">
        <f t="shared" si="1"/>
        <v>21.455213753541138</v>
      </c>
      <c r="K67" s="76">
        <f t="shared" si="9"/>
        <v>215.16185429235111</v>
      </c>
      <c r="L67" s="76">
        <f t="shared" si="2"/>
        <v>161.38510845348188</v>
      </c>
      <c r="M67" s="103">
        <f t="shared" si="10"/>
        <v>8.3338154487643106</v>
      </c>
      <c r="N67" s="103">
        <f t="shared" si="3"/>
        <v>260.43173277388473</v>
      </c>
    </row>
    <row r="68" spans="1:14">
      <c r="A68" s="102">
        <v>40387</v>
      </c>
      <c r="B68" t="s">
        <v>819</v>
      </c>
      <c r="C68">
        <v>0.92500000000000004</v>
      </c>
      <c r="D68">
        <v>102.59</v>
      </c>
      <c r="E68">
        <v>29.88</v>
      </c>
      <c r="F68">
        <v>3610</v>
      </c>
      <c r="G68">
        <v>17.100000000000001</v>
      </c>
      <c r="I68" s="103">
        <f t="shared" si="8"/>
        <v>102.56653286377862</v>
      </c>
      <c r="J68" s="104">
        <f t="shared" si="1"/>
        <v>21.43640536852973</v>
      </c>
      <c r="K68" s="76">
        <f t="shared" si="9"/>
        <v>214.97323594336675</v>
      </c>
      <c r="L68" s="76">
        <f t="shared" si="2"/>
        <v>161.24363266630169</v>
      </c>
      <c r="M68" s="103">
        <f t="shared" si="10"/>
        <v>8.326509736904482</v>
      </c>
      <c r="N68" s="103">
        <f t="shared" si="3"/>
        <v>260.20342927826505</v>
      </c>
    </row>
    <row r="69" spans="1:14">
      <c r="A69" s="102">
        <v>40387</v>
      </c>
      <c r="B69" t="s">
        <v>820</v>
      </c>
      <c r="C69">
        <v>0.94299999999999995</v>
      </c>
      <c r="D69">
        <v>102.43300000000001</v>
      </c>
      <c r="E69">
        <v>29.89</v>
      </c>
      <c r="F69">
        <v>3607</v>
      </c>
      <c r="G69">
        <v>17.100000000000001</v>
      </c>
      <c r="I69" s="103">
        <f t="shared" si="8"/>
        <v>102.47663096259535</v>
      </c>
      <c r="J69" s="104">
        <f t="shared" si="1"/>
        <v>21.417615871182431</v>
      </c>
      <c r="K69" s="76">
        <f t="shared" si="9"/>
        <v>214.7848070077753</v>
      </c>
      <c r="L69" s="76">
        <f t="shared" si="2"/>
        <v>161.10229895124232</v>
      </c>
      <c r="M69" s="103">
        <f t="shared" si="10"/>
        <v>8.3192113615507726</v>
      </c>
      <c r="N69" s="103">
        <f t="shared" si="3"/>
        <v>259.97535504846167</v>
      </c>
    </row>
    <row r="70" spans="1:14">
      <c r="A70" s="102">
        <v>40387</v>
      </c>
      <c r="B70" t="s">
        <v>821</v>
      </c>
      <c r="C70">
        <v>0.96199999999999997</v>
      </c>
      <c r="D70">
        <v>102.5</v>
      </c>
      <c r="E70">
        <v>29.89</v>
      </c>
      <c r="F70">
        <v>3611</v>
      </c>
      <c r="G70">
        <v>17.100000000000001</v>
      </c>
      <c r="I70" s="103">
        <f t="shared" si="8"/>
        <v>102.47663096259535</v>
      </c>
      <c r="J70" s="104">
        <f t="shared" si="1"/>
        <v>21.417615871182431</v>
      </c>
      <c r="K70" s="76">
        <f t="shared" si="9"/>
        <v>214.7848070077753</v>
      </c>
      <c r="L70" s="76">
        <f t="shared" si="2"/>
        <v>161.10229895124232</v>
      </c>
      <c r="M70" s="103">
        <f t="shared" si="10"/>
        <v>8.3192113615507726</v>
      </c>
      <c r="N70" s="103">
        <f t="shared" si="3"/>
        <v>259.97535504846167</v>
      </c>
    </row>
    <row r="71" spans="1:14">
      <c r="A71" s="102">
        <v>40387</v>
      </c>
      <c r="B71" t="s">
        <v>822</v>
      </c>
      <c r="C71">
        <v>0.98099999999999998</v>
      </c>
      <c r="D71">
        <v>102.5</v>
      </c>
      <c r="E71">
        <v>29.89</v>
      </c>
      <c r="F71">
        <v>3612</v>
      </c>
      <c r="G71">
        <v>17.100000000000001</v>
      </c>
      <c r="I71" s="103">
        <f t="shared" si="8"/>
        <v>102.47663096259535</v>
      </c>
      <c r="J71" s="104">
        <f t="shared" si="1"/>
        <v>21.417615871182431</v>
      </c>
      <c r="K71" s="76">
        <f t="shared" si="9"/>
        <v>214.7848070077753</v>
      </c>
      <c r="L71" s="76">
        <f t="shared" si="2"/>
        <v>161.10229895124232</v>
      </c>
      <c r="M71" s="103">
        <f t="shared" si="10"/>
        <v>8.3192113615507726</v>
      </c>
      <c r="N71" s="103">
        <f t="shared" si="3"/>
        <v>259.97535504846167</v>
      </c>
    </row>
    <row r="72" spans="1:14">
      <c r="A72" s="102">
        <v>40387</v>
      </c>
      <c r="B72" t="s">
        <v>823</v>
      </c>
      <c r="C72">
        <v>1</v>
      </c>
      <c r="D72">
        <v>102.5</v>
      </c>
      <c r="E72">
        <v>29.89</v>
      </c>
      <c r="F72">
        <v>3617</v>
      </c>
      <c r="G72">
        <v>17.100000000000001</v>
      </c>
      <c r="I72" s="103">
        <f t="shared" si="8"/>
        <v>102.47663096259535</v>
      </c>
      <c r="J72" s="104">
        <f t="shared" si="1"/>
        <v>21.417615871182431</v>
      </c>
      <c r="K72" s="76">
        <f t="shared" si="9"/>
        <v>214.7848070077753</v>
      </c>
      <c r="L72" s="76">
        <f t="shared" si="2"/>
        <v>161.10229895124232</v>
      </c>
      <c r="M72" s="103">
        <f t="shared" si="10"/>
        <v>8.3192113615507726</v>
      </c>
      <c r="N72" s="103">
        <f t="shared" si="3"/>
        <v>259.97535504846167</v>
      </c>
    </row>
    <row r="73" spans="1:14">
      <c r="A73" s="102">
        <v>40387</v>
      </c>
      <c r="B73" t="s">
        <v>824</v>
      </c>
      <c r="C73">
        <v>1.018</v>
      </c>
      <c r="D73">
        <v>102.43300000000001</v>
      </c>
      <c r="E73">
        <v>29.89</v>
      </c>
      <c r="F73">
        <v>3613</v>
      </c>
      <c r="G73">
        <v>17.100000000000001</v>
      </c>
      <c r="I73" s="103">
        <f t="shared" si="8"/>
        <v>102.47663096259535</v>
      </c>
      <c r="J73" s="104">
        <f t="shared" si="1"/>
        <v>21.417615871182431</v>
      </c>
      <c r="K73" s="76">
        <f t="shared" si="9"/>
        <v>214.7848070077753</v>
      </c>
      <c r="L73" s="76">
        <f t="shared" si="2"/>
        <v>161.10229895124232</v>
      </c>
      <c r="M73" s="103">
        <f t="shared" si="10"/>
        <v>8.3192113615507726</v>
      </c>
      <c r="N73" s="103">
        <f t="shared" si="3"/>
        <v>259.97535504846167</v>
      </c>
    </row>
    <row r="74" spans="1:14">
      <c r="A74" s="102">
        <v>40387</v>
      </c>
      <c r="B74" t="s">
        <v>825</v>
      </c>
      <c r="C74">
        <v>1.0369999999999999</v>
      </c>
      <c r="D74">
        <v>102.18600000000001</v>
      </c>
      <c r="E74">
        <v>29.92</v>
      </c>
      <c r="F74">
        <v>3610</v>
      </c>
      <c r="G74">
        <v>17.100000000000001</v>
      </c>
      <c r="I74" s="103">
        <f t="shared" si="8"/>
        <v>102.20746628754205</v>
      </c>
      <c r="J74" s="104">
        <f t="shared" si="1"/>
        <v>21.361360454096285</v>
      </c>
      <c r="K74" s="76">
        <f t="shared" si="9"/>
        <v>214.22065416393588</v>
      </c>
      <c r="L74" s="76">
        <f t="shared" si="2"/>
        <v>160.67914835056169</v>
      </c>
      <c r="M74" s="103">
        <f t="shared" si="10"/>
        <v>8.2973601570195736</v>
      </c>
      <c r="N74" s="103">
        <f t="shared" si="3"/>
        <v>259.29250490686167</v>
      </c>
    </row>
    <row r="75" spans="1:14">
      <c r="A75" s="102">
        <v>40387</v>
      </c>
      <c r="B75" t="s">
        <v>826</v>
      </c>
      <c r="C75">
        <v>1.056</v>
      </c>
      <c r="D75">
        <v>102.14100000000001</v>
      </c>
      <c r="E75">
        <v>29.93</v>
      </c>
      <c r="F75">
        <v>3614</v>
      </c>
      <c r="G75">
        <v>17.100000000000001</v>
      </c>
      <c r="I75" s="103">
        <f t="shared" si="8"/>
        <v>102.11792467257511</v>
      </c>
      <c r="J75" s="104">
        <f t="shared" si="1"/>
        <v>21.342646256568194</v>
      </c>
      <c r="K75" s="76">
        <f t="shared" si="9"/>
        <v>214.03298036641556</v>
      </c>
      <c r="L75" s="76">
        <f t="shared" si="2"/>
        <v>160.53838103719983</v>
      </c>
      <c r="M75" s="103">
        <f t="shared" si="10"/>
        <v>8.2900910302580169</v>
      </c>
      <c r="N75" s="103">
        <f t="shared" si="3"/>
        <v>259.065344695563</v>
      </c>
    </row>
    <row r="76" spans="1:14">
      <c r="A76" s="102">
        <v>40387</v>
      </c>
      <c r="B76" t="s">
        <v>827</v>
      </c>
      <c r="C76">
        <v>1.075</v>
      </c>
      <c r="D76">
        <v>102.298</v>
      </c>
      <c r="E76">
        <v>29.91</v>
      </c>
      <c r="F76">
        <v>3614</v>
      </c>
      <c r="G76">
        <v>17.100000000000001</v>
      </c>
      <c r="I76" s="103">
        <f t="shared" si="8"/>
        <v>102.29709779440299</v>
      </c>
      <c r="J76" s="104">
        <f t="shared" si="1"/>
        <v>21.380093439030226</v>
      </c>
      <c r="K76" s="76">
        <f t="shared" si="9"/>
        <v>214.4085163694173</v>
      </c>
      <c r="L76" s="76">
        <f t="shared" si="2"/>
        <v>160.82005698190642</v>
      </c>
      <c r="M76" s="103">
        <f t="shared" si="10"/>
        <v>8.3046365813440879</v>
      </c>
      <c r="N76" s="103">
        <f t="shared" si="3"/>
        <v>259.51989316700275</v>
      </c>
    </row>
    <row r="77" spans="1:14">
      <c r="A77" s="102">
        <v>40387</v>
      </c>
      <c r="B77" t="s">
        <v>828</v>
      </c>
      <c r="C77">
        <v>1.0940000000000001</v>
      </c>
      <c r="D77">
        <v>102.41</v>
      </c>
      <c r="E77">
        <v>29.9</v>
      </c>
      <c r="F77">
        <v>3607</v>
      </c>
      <c r="G77">
        <v>17.100000000000001</v>
      </c>
      <c r="I77" s="103">
        <f t="shared" si="8"/>
        <v>102.38681931280938</v>
      </c>
      <c r="J77" s="104">
        <f t="shared" si="1"/>
        <v>21.398845236377159</v>
      </c>
      <c r="K77" s="76">
        <f t="shared" si="9"/>
        <v>214.59656723364211</v>
      </c>
      <c r="L77" s="76">
        <f t="shared" si="2"/>
        <v>160.9611071193367</v>
      </c>
      <c r="M77" s="103">
        <f t="shared" si="10"/>
        <v>8.3119203129450483</v>
      </c>
      <c r="N77" s="103">
        <f t="shared" si="3"/>
        <v>259.74750977953278</v>
      </c>
    </row>
    <row r="78" spans="1:14">
      <c r="A78" s="102">
        <v>40387</v>
      </c>
      <c r="B78" t="s">
        <v>829</v>
      </c>
      <c r="C78">
        <v>1.1120000000000001</v>
      </c>
      <c r="D78">
        <v>102.63500000000001</v>
      </c>
      <c r="E78">
        <v>29.87</v>
      </c>
      <c r="F78">
        <v>3611</v>
      </c>
      <c r="G78">
        <v>17.100000000000001</v>
      </c>
      <c r="I78" s="103">
        <f t="shared" si="8"/>
        <v>102.65652513656048</v>
      </c>
      <c r="J78" s="104">
        <f t="shared" si="1"/>
        <v>21.455213753541138</v>
      </c>
      <c r="K78" s="76">
        <f t="shared" si="9"/>
        <v>215.16185429235111</v>
      </c>
      <c r="L78" s="76">
        <f t="shared" si="2"/>
        <v>161.38510845348188</v>
      </c>
      <c r="M78" s="103">
        <f t="shared" si="10"/>
        <v>8.3338154487643106</v>
      </c>
      <c r="N78" s="103">
        <f t="shared" si="3"/>
        <v>260.43173277388473</v>
      </c>
    </row>
    <row r="79" spans="1:14">
      <c r="A79" s="102">
        <v>40387</v>
      </c>
      <c r="B79" t="s">
        <v>830</v>
      </c>
      <c r="C79">
        <v>1.1499999999999999</v>
      </c>
      <c r="D79">
        <v>102.545</v>
      </c>
      <c r="E79">
        <v>29.88</v>
      </c>
      <c r="F79">
        <v>3617</v>
      </c>
      <c r="G79">
        <v>17.100000000000001</v>
      </c>
      <c r="I79" s="103">
        <f t="shared" si="8"/>
        <v>102.56653286377862</v>
      </c>
      <c r="J79" s="104">
        <f t="shared" si="1"/>
        <v>21.43640536852973</v>
      </c>
      <c r="K79" s="76">
        <f t="shared" si="9"/>
        <v>214.97323594336675</v>
      </c>
      <c r="L79" s="76">
        <f t="shared" si="2"/>
        <v>161.24363266630169</v>
      </c>
      <c r="M79" s="103">
        <f t="shared" si="10"/>
        <v>8.326509736904482</v>
      </c>
      <c r="N79" s="103">
        <f t="shared" si="3"/>
        <v>260.20342927826505</v>
      </c>
    </row>
    <row r="80" spans="1:14">
      <c r="A80" s="102">
        <v>40387</v>
      </c>
      <c r="B80" t="s">
        <v>831</v>
      </c>
      <c r="C80">
        <v>1.169</v>
      </c>
      <c r="D80">
        <v>102.43300000000001</v>
      </c>
      <c r="E80">
        <v>29.89</v>
      </c>
      <c r="F80">
        <v>3613</v>
      </c>
      <c r="G80">
        <v>17.100000000000001</v>
      </c>
      <c r="I80" s="103">
        <f t="shared" si="8"/>
        <v>102.47663096259535</v>
      </c>
      <c r="J80" s="104">
        <f t="shared" si="1"/>
        <v>21.417615871182431</v>
      </c>
      <c r="K80" s="76">
        <f t="shared" si="9"/>
        <v>214.7848070077753</v>
      </c>
      <c r="L80" s="76">
        <f t="shared" si="2"/>
        <v>161.10229895124232</v>
      </c>
      <c r="M80" s="103">
        <f t="shared" si="10"/>
        <v>8.3192113615507726</v>
      </c>
      <c r="N80" s="103">
        <f t="shared" si="3"/>
        <v>259.97535504846167</v>
      </c>
    </row>
    <row r="81" spans="1:14">
      <c r="A81" s="102">
        <v>40387</v>
      </c>
      <c r="B81" t="s">
        <v>832</v>
      </c>
      <c r="C81">
        <v>1.1879999999999999</v>
      </c>
      <c r="D81">
        <v>102.43300000000001</v>
      </c>
      <c r="E81">
        <v>29.89</v>
      </c>
      <c r="F81">
        <v>3604</v>
      </c>
      <c r="G81">
        <v>17.100000000000001</v>
      </c>
      <c r="I81" s="103">
        <f t="shared" si="8"/>
        <v>102.47663096259535</v>
      </c>
      <c r="J81" s="104">
        <f t="shared" si="1"/>
        <v>21.417615871182431</v>
      </c>
      <c r="K81" s="76">
        <f t="shared" si="9"/>
        <v>214.7848070077753</v>
      </c>
      <c r="L81" s="76">
        <f t="shared" si="2"/>
        <v>161.10229895124232</v>
      </c>
      <c r="M81" s="103">
        <f t="shared" si="10"/>
        <v>8.3192113615507726</v>
      </c>
      <c r="N81" s="103">
        <f t="shared" si="3"/>
        <v>259.97535504846167</v>
      </c>
    </row>
    <row r="82" spans="1:14">
      <c r="A82" s="102">
        <v>40387</v>
      </c>
      <c r="B82" t="s">
        <v>833</v>
      </c>
      <c r="C82">
        <v>1.206</v>
      </c>
      <c r="D82">
        <v>102.23099999999999</v>
      </c>
      <c r="E82">
        <v>29.92</v>
      </c>
      <c r="F82">
        <v>3617</v>
      </c>
      <c r="G82">
        <v>17.100000000000001</v>
      </c>
      <c r="I82" s="103">
        <f t="shared" si="8"/>
        <v>102.20746628754205</v>
      </c>
      <c r="J82" s="104">
        <f t="shared" si="1"/>
        <v>21.361360454096285</v>
      </c>
      <c r="K82" s="76">
        <f t="shared" si="9"/>
        <v>214.22065416393588</v>
      </c>
      <c r="L82" s="76">
        <f t="shared" si="2"/>
        <v>160.67914835056169</v>
      </c>
      <c r="M82" s="103">
        <f t="shared" si="10"/>
        <v>8.2973601570195736</v>
      </c>
      <c r="N82" s="103">
        <f t="shared" si="3"/>
        <v>259.29250490686167</v>
      </c>
    </row>
    <row r="83" spans="1:14">
      <c r="A83" s="102">
        <v>40387</v>
      </c>
      <c r="B83" t="s">
        <v>834</v>
      </c>
      <c r="C83">
        <v>1.2250000000000001</v>
      </c>
      <c r="D83">
        <v>102.119</v>
      </c>
      <c r="E83">
        <v>29.93</v>
      </c>
      <c r="F83">
        <v>3612</v>
      </c>
      <c r="G83">
        <v>17.100000000000001</v>
      </c>
      <c r="I83" s="103">
        <f t="shared" si="8"/>
        <v>102.11792467257511</v>
      </c>
      <c r="J83" s="104">
        <f t="shared" si="1"/>
        <v>21.342646256568194</v>
      </c>
      <c r="K83" s="76">
        <f t="shared" si="9"/>
        <v>214.03298036641556</v>
      </c>
      <c r="L83" s="76">
        <f t="shared" si="2"/>
        <v>160.53838103719983</v>
      </c>
      <c r="M83" s="103">
        <f t="shared" si="10"/>
        <v>8.2900910302580169</v>
      </c>
      <c r="N83" s="103">
        <f t="shared" si="3"/>
        <v>259.065344695563</v>
      </c>
    </row>
    <row r="84" spans="1:14">
      <c r="A84" s="102">
        <v>40387</v>
      </c>
      <c r="B84" t="s">
        <v>835</v>
      </c>
      <c r="C84">
        <v>1.244</v>
      </c>
      <c r="D84">
        <v>101.895</v>
      </c>
      <c r="E84">
        <v>29.95</v>
      </c>
      <c r="F84">
        <v>3617</v>
      </c>
      <c r="G84">
        <v>17.100000000000001</v>
      </c>
      <c r="I84" s="103">
        <f t="shared" si="8"/>
        <v>101.9391106406305</v>
      </c>
      <c r="J84" s="104">
        <f t="shared" si="1"/>
        <v>21.305274123891774</v>
      </c>
      <c r="K84" s="76">
        <f t="shared" si="9"/>
        <v>213.65819699404332</v>
      </c>
      <c r="L84" s="76">
        <f t="shared" si="2"/>
        <v>160.25726961344964</v>
      </c>
      <c r="M84" s="103">
        <f t="shared" si="10"/>
        <v>8.2755746306439306</v>
      </c>
      <c r="N84" s="103">
        <f t="shared" si="3"/>
        <v>258.61170720762283</v>
      </c>
    </row>
    <row r="85" spans="1:14">
      <c r="A85" s="102">
        <v>40387</v>
      </c>
      <c r="B85" t="s">
        <v>836</v>
      </c>
      <c r="C85">
        <v>1.2629999999999999</v>
      </c>
      <c r="D85">
        <v>101.739</v>
      </c>
      <c r="E85">
        <v>29.97</v>
      </c>
      <c r="F85">
        <v>3615</v>
      </c>
      <c r="G85">
        <v>17.100000000000001</v>
      </c>
      <c r="I85" s="103">
        <f t="shared" si="8"/>
        <v>101.76065474500625</v>
      </c>
      <c r="J85" s="104">
        <f t="shared" ref="J85:J148" si="11">I85*20.9/100</f>
        <v>21.267976841706304</v>
      </c>
      <c r="K85" s="76">
        <f t="shared" si="9"/>
        <v>213.28416425369062</v>
      </c>
      <c r="L85" s="76">
        <f t="shared" ref="L85:L148" si="12">K85/1.33322</f>
        <v>159.97672121157095</v>
      </c>
      <c r="M85" s="103">
        <f t="shared" si="10"/>
        <v>8.2610873050901183</v>
      </c>
      <c r="N85" s="103">
        <f t="shared" ref="N85:N148" si="13">M85*31.25</f>
        <v>258.15897828406622</v>
      </c>
    </row>
    <row r="86" spans="1:14">
      <c r="A86" s="102">
        <v>40387</v>
      </c>
      <c r="B86" t="s">
        <v>837</v>
      </c>
      <c r="C86">
        <v>1.2809999999999999</v>
      </c>
      <c r="D86">
        <v>101.762</v>
      </c>
      <c r="E86">
        <v>29.97</v>
      </c>
      <c r="F86">
        <v>3622</v>
      </c>
      <c r="G86">
        <v>17.100000000000001</v>
      </c>
      <c r="I86" s="103">
        <f t="shared" si="8"/>
        <v>101.76065474500625</v>
      </c>
      <c r="J86" s="104">
        <f t="shared" si="11"/>
        <v>21.267976841706304</v>
      </c>
      <c r="K86" s="76">
        <f t="shared" si="9"/>
        <v>213.28416425369062</v>
      </c>
      <c r="L86" s="76">
        <f t="shared" si="12"/>
        <v>159.97672121157095</v>
      </c>
      <c r="M86" s="103">
        <f t="shared" si="10"/>
        <v>8.2610873050901183</v>
      </c>
      <c r="N86" s="103">
        <f t="shared" si="13"/>
        <v>258.15897828406622</v>
      </c>
    </row>
    <row r="87" spans="1:14">
      <c r="A87" s="102">
        <v>40387</v>
      </c>
      <c r="B87" t="s">
        <v>838</v>
      </c>
      <c r="C87">
        <v>1.3</v>
      </c>
      <c r="D87">
        <v>102.05200000000001</v>
      </c>
      <c r="E87">
        <v>29.94</v>
      </c>
      <c r="F87">
        <v>3616</v>
      </c>
      <c r="G87">
        <v>17.100000000000001</v>
      </c>
      <c r="I87" s="103">
        <f t="shared" si="8"/>
        <v>102.02847283003331</v>
      </c>
      <c r="J87" s="104">
        <f t="shared" si="11"/>
        <v>21.323950821476959</v>
      </c>
      <c r="K87" s="76">
        <f t="shared" si="9"/>
        <v>213.84549472645688</v>
      </c>
      <c r="L87" s="76">
        <f t="shared" si="12"/>
        <v>160.39775485400523</v>
      </c>
      <c r="M87" s="103">
        <f t="shared" si="10"/>
        <v>8.2828291913607455</v>
      </c>
      <c r="N87" s="103">
        <f t="shared" si="13"/>
        <v>258.83841223002332</v>
      </c>
    </row>
    <row r="88" spans="1:14">
      <c r="A88" s="102">
        <v>40387</v>
      </c>
      <c r="B88" t="s">
        <v>839</v>
      </c>
      <c r="C88">
        <v>1.319</v>
      </c>
      <c r="D88">
        <v>102.14100000000001</v>
      </c>
      <c r="E88">
        <v>29.93</v>
      </c>
      <c r="F88">
        <v>3622</v>
      </c>
      <c r="G88">
        <v>17.100000000000001</v>
      </c>
      <c r="I88" s="103">
        <f t="shared" si="8"/>
        <v>102.11792467257511</v>
      </c>
      <c r="J88" s="104">
        <f t="shared" si="11"/>
        <v>21.342646256568194</v>
      </c>
      <c r="K88" s="76">
        <f t="shared" si="9"/>
        <v>214.03298036641556</v>
      </c>
      <c r="L88" s="76">
        <f t="shared" si="12"/>
        <v>160.53838103719983</v>
      </c>
      <c r="M88" s="103">
        <f t="shared" si="10"/>
        <v>8.2900910302580169</v>
      </c>
      <c r="N88" s="103">
        <f t="shared" si="13"/>
        <v>259.065344695563</v>
      </c>
    </row>
    <row r="89" spans="1:14">
      <c r="A89" s="102">
        <v>40387</v>
      </c>
      <c r="B89" t="s">
        <v>840</v>
      </c>
      <c r="C89">
        <v>1.3380000000000001</v>
      </c>
      <c r="D89">
        <v>102.14100000000001</v>
      </c>
      <c r="E89">
        <v>29.93</v>
      </c>
      <c r="F89">
        <v>3615</v>
      </c>
      <c r="G89">
        <v>17.100000000000001</v>
      </c>
      <c r="I89" s="103">
        <f t="shared" si="8"/>
        <v>102.11792467257511</v>
      </c>
      <c r="J89" s="104">
        <f t="shared" si="11"/>
        <v>21.342646256568194</v>
      </c>
      <c r="K89" s="76">
        <f t="shared" si="9"/>
        <v>214.03298036641556</v>
      </c>
      <c r="L89" s="76">
        <f t="shared" si="12"/>
        <v>160.53838103719983</v>
      </c>
      <c r="M89" s="103">
        <f t="shared" si="10"/>
        <v>8.2900910302580169</v>
      </c>
      <c r="N89" s="103">
        <f t="shared" si="13"/>
        <v>259.065344695563</v>
      </c>
    </row>
    <row r="90" spans="1:14">
      <c r="A90" s="102">
        <v>40387</v>
      </c>
      <c r="B90" t="s">
        <v>841</v>
      </c>
      <c r="C90">
        <v>1.357</v>
      </c>
      <c r="D90">
        <v>102.32</v>
      </c>
      <c r="E90">
        <v>29.91</v>
      </c>
      <c r="F90">
        <v>3611</v>
      </c>
      <c r="G90">
        <v>17.100000000000001</v>
      </c>
      <c r="I90" s="103">
        <f t="shared" si="8"/>
        <v>102.29709779440299</v>
      </c>
      <c r="J90" s="104">
        <f t="shared" si="11"/>
        <v>21.380093439030226</v>
      </c>
      <c r="K90" s="76">
        <f t="shared" si="9"/>
        <v>214.4085163694173</v>
      </c>
      <c r="L90" s="76">
        <f t="shared" si="12"/>
        <v>160.82005698190642</v>
      </c>
      <c r="M90" s="103">
        <f t="shared" si="10"/>
        <v>8.3046365813440879</v>
      </c>
      <c r="N90" s="103">
        <f t="shared" si="13"/>
        <v>259.51989316700275</v>
      </c>
    </row>
    <row r="91" spans="1:14">
      <c r="A91" s="102">
        <v>40387</v>
      </c>
      <c r="B91" t="s">
        <v>842</v>
      </c>
      <c r="C91">
        <v>1.375</v>
      </c>
      <c r="D91">
        <v>102.36499999999999</v>
      </c>
      <c r="E91">
        <v>29.9</v>
      </c>
      <c r="F91">
        <v>3619</v>
      </c>
      <c r="G91">
        <v>17.100000000000001</v>
      </c>
      <c r="I91" s="103">
        <f t="shared" si="8"/>
        <v>102.38681931280938</v>
      </c>
      <c r="J91" s="104">
        <f t="shared" si="11"/>
        <v>21.398845236377159</v>
      </c>
      <c r="K91" s="76">
        <f t="shared" si="9"/>
        <v>214.59656723364211</v>
      </c>
      <c r="L91" s="76">
        <f t="shared" si="12"/>
        <v>160.9611071193367</v>
      </c>
      <c r="M91" s="103">
        <f t="shared" si="10"/>
        <v>8.3119203129450483</v>
      </c>
      <c r="N91" s="103">
        <f t="shared" si="13"/>
        <v>259.74750977953278</v>
      </c>
    </row>
    <row r="92" spans="1:14">
      <c r="A92" s="102">
        <v>40387</v>
      </c>
      <c r="B92" t="s">
        <v>843</v>
      </c>
      <c r="C92">
        <v>1.3939999999999999</v>
      </c>
      <c r="D92">
        <v>102.43300000000001</v>
      </c>
      <c r="E92">
        <v>29.9</v>
      </c>
      <c r="F92">
        <v>3608</v>
      </c>
      <c r="G92">
        <v>17.100000000000001</v>
      </c>
      <c r="I92" s="103">
        <f t="shared" si="8"/>
        <v>102.38681931280938</v>
      </c>
      <c r="J92" s="104">
        <f t="shared" si="11"/>
        <v>21.398845236377159</v>
      </c>
      <c r="K92" s="76">
        <f t="shared" si="9"/>
        <v>214.59656723364211</v>
      </c>
      <c r="L92" s="76">
        <f t="shared" si="12"/>
        <v>160.9611071193367</v>
      </c>
      <c r="M92" s="103">
        <f t="shared" si="10"/>
        <v>8.3119203129450483</v>
      </c>
      <c r="N92" s="103">
        <f t="shared" si="13"/>
        <v>259.74750977953278</v>
      </c>
    </row>
    <row r="93" spans="1:14">
      <c r="A93" s="102">
        <v>40387</v>
      </c>
      <c r="B93" t="s">
        <v>844</v>
      </c>
      <c r="C93">
        <v>1.413</v>
      </c>
      <c r="D93">
        <v>102.52200000000001</v>
      </c>
      <c r="E93">
        <v>29.88</v>
      </c>
      <c r="F93">
        <v>3619</v>
      </c>
      <c r="G93">
        <v>17.100000000000001</v>
      </c>
      <c r="I93" s="103">
        <f t="shared" si="8"/>
        <v>102.56653286377862</v>
      </c>
      <c r="J93" s="104">
        <f t="shared" si="11"/>
        <v>21.43640536852973</v>
      </c>
      <c r="K93" s="76">
        <f t="shared" si="9"/>
        <v>214.97323594336675</v>
      </c>
      <c r="L93" s="76">
        <f t="shared" si="12"/>
        <v>161.24363266630169</v>
      </c>
      <c r="M93" s="103">
        <f t="shared" si="10"/>
        <v>8.326509736904482</v>
      </c>
      <c r="N93" s="103">
        <f t="shared" si="13"/>
        <v>260.20342927826505</v>
      </c>
    </row>
    <row r="94" spans="1:14">
      <c r="A94" s="102">
        <v>40387</v>
      </c>
      <c r="B94" t="s">
        <v>845</v>
      </c>
      <c r="C94">
        <v>1.4319999999999999</v>
      </c>
      <c r="D94">
        <v>102.298</v>
      </c>
      <c r="E94">
        <v>29.91</v>
      </c>
      <c r="F94">
        <v>3610</v>
      </c>
      <c r="G94">
        <v>17.100000000000001</v>
      </c>
      <c r="I94" s="103">
        <f t="shared" si="8"/>
        <v>102.29709779440299</v>
      </c>
      <c r="J94" s="104">
        <f t="shared" si="11"/>
        <v>21.380093439030226</v>
      </c>
      <c r="K94" s="76">
        <f t="shared" si="9"/>
        <v>214.4085163694173</v>
      </c>
      <c r="L94" s="76">
        <f t="shared" si="12"/>
        <v>160.82005698190642</v>
      </c>
      <c r="M94" s="103">
        <f t="shared" si="10"/>
        <v>8.3046365813440879</v>
      </c>
      <c r="N94" s="103">
        <f t="shared" si="13"/>
        <v>259.51989316700275</v>
      </c>
    </row>
    <row r="95" spans="1:14">
      <c r="A95" s="102">
        <v>40387</v>
      </c>
      <c r="B95" t="s">
        <v>846</v>
      </c>
      <c r="C95">
        <v>1.4510000000000001</v>
      </c>
      <c r="D95">
        <v>102.32</v>
      </c>
      <c r="E95">
        <v>29.91</v>
      </c>
      <c r="F95">
        <v>3622</v>
      </c>
      <c r="G95">
        <v>17.100000000000001</v>
      </c>
      <c r="I95" s="103">
        <f t="shared" si="8"/>
        <v>102.29709779440299</v>
      </c>
      <c r="J95" s="104">
        <f t="shared" si="11"/>
        <v>21.380093439030226</v>
      </c>
      <c r="K95" s="76">
        <f t="shared" si="9"/>
        <v>214.4085163694173</v>
      </c>
      <c r="L95" s="76">
        <f t="shared" si="12"/>
        <v>160.82005698190642</v>
      </c>
      <c r="M95" s="103">
        <f t="shared" si="10"/>
        <v>8.3046365813440879</v>
      </c>
      <c r="N95" s="103">
        <f t="shared" si="13"/>
        <v>259.51989316700275</v>
      </c>
    </row>
    <row r="96" spans="1:14">
      <c r="A96" s="102">
        <v>40387</v>
      </c>
      <c r="B96" t="s">
        <v>847</v>
      </c>
      <c r="C96">
        <v>1.4690000000000001</v>
      </c>
      <c r="D96">
        <v>102.164</v>
      </c>
      <c r="E96">
        <v>29.93</v>
      </c>
      <c r="F96">
        <v>3624</v>
      </c>
      <c r="G96">
        <v>17.100000000000001</v>
      </c>
      <c r="I96" s="103">
        <f t="shared" si="8"/>
        <v>102.11792467257511</v>
      </c>
      <c r="J96" s="104">
        <f t="shared" si="11"/>
        <v>21.342646256568194</v>
      </c>
      <c r="K96" s="76">
        <f t="shared" si="9"/>
        <v>214.03298036641556</v>
      </c>
      <c r="L96" s="76">
        <f t="shared" si="12"/>
        <v>160.53838103719983</v>
      </c>
      <c r="M96" s="103">
        <f t="shared" si="10"/>
        <v>8.2900910302580169</v>
      </c>
      <c r="N96" s="103">
        <f t="shared" si="13"/>
        <v>259.065344695563</v>
      </c>
    </row>
    <row r="97" spans="1:14">
      <c r="A97" s="102">
        <v>40387</v>
      </c>
      <c r="B97" t="s">
        <v>848</v>
      </c>
      <c r="C97">
        <v>1.488</v>
      </c>
      <c r="D97">
        <v>102.164</v>
      </c>
      <c r="E97">
        <v>29.93</v>
      </c>
      <c r="F97">
        <v>3620</v>
      </c>
      <c r="G97">
        <v>17.100000000000001</v>
      </c>
      <c r="I97" s="103">
        <f t="shared" si="8"/>
        <v>102.11792467257511</v>
      </c>
      <c r="J97" s="104">
        <f t="shared" si="11"/>
        <v>21.342646256568194</v>
      </c>
      <c r="K97" s="76">
        <f t="shared" si="9"/>
        <v>214.03298036641556</v>
      </c>
      <c r="L97" s="76">
        <f t="shared" si="12"/>
        <v>160.53838103719983</v>
      </c>
      <c r="M97" s="103">
        <f t="shared" si="10"/>
        <v>8.2900910302580169</v>
      </c>
      <c r="N97" s="103">
        <f t="shared" si="13"/>
        <v>259.065344695563</v>
      </c>
    </row>
    <row r="98" spans="1:14">
      <c r="A98" s="102">
        <v>40387</v>
      </c>
      <c r="B98" t="s">
        <v>849</v>
      </c>
      <c r="C98">
        <v>1.526</v>
      </c>
      <c r="D98">
        <v>102.18600000000001</v>
      </c>
      <c r="E98">
        <v>29.92</v>
      </c>
      <c r="F98">
        <v>3621</v>
      </c>
      <c r="G98">
        <v>17.100000000000001</v>
      </c>
      <c r="I98" s="103">
        <f t="shared" si="8"/>
        <v>102.20746628754205</v>
      </c>
      <c r="J98" s="104">
        <f t="shared" si="11"/>
        <v>21.361360454096285</v>
      </c>
      <c r="K98" s="76">
        <f t="shared" si="9"/>
        <v>214.22065416393588</v>
      </c>
      <c r="L98" s="76">
        <f t="shared" si="12"/>
        <v>160.67914835056169</v>
      </c>
      <c r="M98" s="103">
        <f t="shared" si="10"/>
        <v>8.2973601570195736</v>
      </c>
      <c r="N98" s="103">
        <f t="shared" si="13"/>
        <v>259.29250490686167</v>
      </c>
    </row>
    <row r="99" spans="1:14">
      <c r="A99" s="102">
        <v>40387</v>
      </c>
      <c r="B99" t="s">
        <v>850</v>
      </c>
      <c r="C99">
        <v>1.544</v>
      </c>
      <c r="D99">
        <v>101.985</v>
      </c>
      <c r="E99">
        <v>29.95</v>
      </c>
      <c r="F99">
        <v>3619</v>
      </c>
      <c r="G99">
        <v>17.100000000000001</v>
      </c>
      <c r="I99" s="103">
        <f t="shared" si="8"/>
        <v>101.9391106406305</v>
      </c>
      <c r="J99" s="104">
        <f t="shared" si="11"/>
        <v>21.305274123891774</v>
      </c>
      <c r="K99" s="76">
        <f t="shared" si="9"/>
        <v>213.65819699404332</v>
      </c>
      <c r="L99" s="76">
        <f t="shared" si="12"/>
        <v>160.25726961344964</v>
      </c>
      <c r="M99" s="103">
        <f t="shared" si="10"/>
        <v>8.2755746306439306</v>
      </c>
      <c r="N99" s="103">
        <f t="shared" si="13"/>
        <v>258.61170720762283</v>
      </c>
    </row>
    <row r="100" spans="1:14">
      <c r="A100" s="102">
        <v>40387</v>
      </c>
      <c r="B100" t="s">
        <v>851</v>
      </c>
      <c r="C100">
        <v>1.5629999999999999</v>
      </c>
      <c r="D100">
        <v>102.253</v>
      </c>
      <c r="E100">
        <v>29.91</v>
      </c>
      <c r="F100">
        <v>3621</v>
      </c>
      <c r="G100">
        <v>17.100000000000001</v>
      </c>
      <c r="I100" s="103">
        <f t="shared" si="8"/>
        <v>102.29709779440299</v>
      </c>
      <c r="J100" s="104">
        <f t="shared" si="11"/>
        <v>21.380093439030226</v>
      </c>
      <c r="K100" s="76">
        <f t="shared" si="9"/>
        <v>214.4085163694173</v>
      </c>
      <c r="L100" s="76">
        <f t="shared" si="12"/>
        <v>160.82005698190642</v>
      </c>
      <c r="M100" s="103">
        <f t="shared" si="10"/>
        <v>8.3046365813440879</v>
      </c>
      <c r="N100" s="103">
        <f t="shared" si="13"/>
        <v>259.51989316700275</v>
      </c>
    </row>
    <row r="101" spans="1:14">
      <c r="A101" s="102">
        <v>40387</v>
      </c>
      <c r="B101" t="s">
        <v>852</v>
      </c>
      <c r="C101">
        <v>1.5820000000000001</v>
      </c>
      <c r="D101">
        <v>102.23099999999999</v>
      </c>
      <c r="E101">
        <v>29.92</v>
      </c>
      <c r="F101">
        <v>3620</v>
      </c>
      <c r="G101">
        <v>17.100000000000001</v>
      </c>
      <c r="I101" s="103">
        <f t="shared" si="8"/>
        <v>102.20746628754205</v>
      </c>
      <c r="J101" s="104">
        <f t="shared" si="11"/>
        <v>21.361360454096285</v>
      </c>
      <c r="K101" s="76">
        <f t="shared" si="9"/>
        <v>214.22065416393588</v>
      </c>
      <c r="L101" s="76">
        <f t="shared" si="12"/>
        <v>160.67914835056169</v>
      </c>
      <c r="M101" s="103">
        <f t="shared" si="10"/>
        <v>8.2973601570195736</v>
      </c>
      <c r="N101" s="103">
        <f t="shared" si="13"/>
        <v>259.29250490686167</v>
      </c>
    </row>
    <row r="102" spans="1:14">
      <c r="A102" s="102">
        <v>40387</v>
      </c>
      <c r="B102" t="s">
        <v>853</v>
      </c>
      <c r="C102">
        <v>1.601</v>
      </c>
      <c r="D102">
        <v>102.52200000000001</v>
      </c>
      <c r="E102">
        <v>29.89</v>
      </c>
      <c r="F102">
        <v>3622</v>
      </c>
      <c r="G102">
        <v>17.100000000000001</v>
      </c>
      <c r="I102" s="103">
        <f t="shared" si="8"/>
        <v>102.47663096259535</v>
      </c>
      <c r="J102" s="104">
        <f t="shared" si="11"/>
        <v>21.417615871182431</v>
      </c>
      <c r="K102" s="76">
        <f t="shared" si="9"/>
        <v>214.7848070077753</v>
      </c>
      <c r="L102" s="76">
        <f t="shared" si="12"/>
        <v>161.10229895124232</v>
      </c>
      <c r="M102" s="103">
        <f t="shared" si="10"/>
        <v>8.3192113615507726</v>
      </c>
      <c r="N102" s="103">
        <f t="shared" si="13"/>
        <v>259.97535504846167</v>
      </c>
    </row>
    <row r="103" spans="1:14">
      <c r="A103" s="102">
        <v>40387</v>
      </c>
      <c r="B103" t="s">
        <v>854</v>
      </c>
      <c r="C103">
        <v>1.62</v>
      </c>
      <c r="D103">
        <v>102.52200000000001</v>
      </c>
      <c r="E103">
        <v>29.89</v>
      </c>
      <c r="F103">
        <v>3622</v>
      </c>
      <c r="G103">
        <v>17.100000000000001</v>
      </c>
      <c r="I103" s="103">
        <f t="shared" si="8"/>
        <v>102.47663096259535</v>
      </c>
      <c r="J103" s="104">
        <f t="shared" si="11"/>
        <v>21.417615871182431</v>
      </c>
      <c r="K103" s="76">
        <f t="shared" si="9"/>
        <v>214.7848070077753</v>
      </c>
      <c r="L103" s="76">
        <f t="shared" si="12"/>
        <v>161.10229895124232</v>
      </c>
      <c r="M103" s="103">
        <f t="shared" si="10"/>
        <v>8.3192113615507726</v>
      </c>
      <c r="N103" s="103">
        <f t="shared" si="13"/>
        <v>259.97535504846167</v>
      </c>
    </row>
    <row r="104" spans="1:14">
      <c r="A104" s="102">
        <v>40387</v>
      </c>
      <c r="B104" t="s">
        <v>855</v>
      </c>
      <c r="C104">
        <v>1.639</v>
      </c>
      <c r="D104">
        <v>102.5</v>
      </c>
      <c r="E104">
        <v>29.89</v>
      </c>
      <c r="F104">
        <v>3623</v>
      </c>
      <c r="G104">
        <v>17.100000000000001</v>
      </c>
      <c r="I104" s="103">
        <f t="shared" si="8"/>
        <v>102.47663096259535</v>
      </c>
      <c r="J104" s="104">
        <f t="shared" si="11"/>
        <v>21.417615871182431</v>
      </c>
      <c r="K104" s="76">
        <f t="shared" si="9"/>
        <v>214.7848070077753</v>
      </c>
      <c r="L104" s="76">
        <f t="shared" si="12"/>
        <v>161.10229895124232</v>
      </c>
      <c r="M104" s="103">
        <f t="shared" si="10"/>
        <v>8.3192113615507726</v>
      </c>
      <c r="N104" s="103">
        <f t="shared" si="13"/>
        <v>259.97535504846167</v>
      </c>
    </row>
    <row r="105" spans="1:14">
      <c r="A105" s="102">
        <v>40387</v>
      </c>
      <c r="B105" t="s">
        <v>856</v>
      </c>
      <c r="C105">
        <v>1.657</v>
      </c>
      <c r="D105">
        <v>102.47799999999999</v>
      </c>
      <c r="E105">
        <v>29.89</v>
      </c>
      <c r="F105">
        <v>3623</v>
      </c>
      <c r="G105">
        <v>17.100000000000001</v>
      </c>
      <c r="I105" s="103">
        <f t="shared" si="8"/>
        <v>102.47663096259535</v>
      </c>
      <c r="J105" s="104">
        <f t="shared" si="11"/>
        <v>21.417615871182431</v>
      </c>
      <c r="K105" s="76">
        <f t="shared" si="9"/>
        <v>214.7848070077753</v>
      </c>
      <c r="L105" s="76">
        <f t="shared" si="12"/>
        <v>161.10229895124232</v>
      </c>
      <c r="M105" s="103">
        <f t="shared" si="10"/>
        <v>8.3192113615507726</v>
      </c>
      <c r="N105" s="103">
        <f t="shared" si="13"/>
        <v>259.97535504846167</v>
      </c>
    </row>
    <row r="106" spans="1:14">
      <c r="A106" s="102">
        <v>40387</v>
      </c>
      <c r="B106" t="s">
        <v>857</v>
      </c>
      <c r="C106">
        <v>1.6759999999999999</v>
      </c>
      <c r="D106">
        <v>102.298</v>
      </c>
      <c r="E106">
        <v>29.91</v>
      </c>
      <c r="F106">
        <v>3628</v>
      </c>
      <c r="G106">
        <v>17.100000000000001</v>
      </c>
      <c r="I106" s="103">
        <f t="shared" si="8"/>
        <v>102.29709779440299</v>
      </c>
      <c r="J106" s="104">
        <f t="shared" si="11"/>
        <v>21.380093439030226</v>
      </c>
      <c r="K106" s="76">
        <f t="shared" si="9"/>
        <v>214.4085163694173</v>
      </c>
      <c r="L106" s="76">
        <f t="shared" si="12"/>
        <v>160.82005698190642</v>
      </c>
      <c r="M106" s="103">
        <f t="shared" si="10"/>
        <v>8.3046365813440879</v>
      </c>
      <c r="N106" s="103">
        <f t="shared" si="13"/>
        <v>259.51989316700275</v>
      </c>
    </row>
    <row r="107" spans="1:14">
      <c r="A107" s="102">
        <v>40387</v>
      </c>
      <c r="B107" t="s">
        <v>858</v>
      </c>
      <c r="C107">
        <v>1.6950000000000001</v>
      </c>
      <c r="D107">
        <v>102.276</v>
      </c>
      <c r="E107">
        <v>29.91</v>
      </c>
      <c r="F107">
        <v>3619</v>
      </c>
      <c r="G107">
        <v>17.100000000000001</v>
      </c>
      <c r="I107" s="103">
        <f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SQRT((POWER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WER(($H$13+($B$15*(G107-$E$8))),2))*((TAN(E107*PI()/180))/(TAN(($B$7+($B$14*(G107-$E$7)))*PI()/180))-1))))/(2*((TAN(E107*PI()/180))/(TAN(($B$7+($B$14*(G107-$E$7)))*PI()/180))*1/$B$16*POWER(($H$13+($B$15*(G107-$E$8))),2)))</f>
        <v>102.29709779440299</v>
      </c>
      <c r="J107" s="104">
        <f t="shared" si="11"/>
        <v>21.380093439030226</v>
      </c>
      <c r="K107" s="76">
        <f>($B$9-EXP(52.57-6690.9/(273.15+G107)-4.681*LN(273.15+G107)))*I107/100*0.2095</f>
        <v>214.4085163694173</v>
      </c>
      <c r="L107" s="76">
        <f t="shared" si="12"/>
        <v>160.82005698190642</v>
      </c>
      <c r="M107" s="103">
        <f>(($B$9-EXP(52.57-6690.9/(273.15+G107)-4.681*LN(273.15+G107)))/1013)*I107/100*0.2095*((49-1.335*G107+0.02759*POWER(G107,2)-0.0003235*POWER(G107,3)+0.000001614*POWER(G107,4))
-($J$16*(5.516*10^-1-1.759*10^-2*G107+2.253*10^-4*POWER(G107,2)-2.654*10^-7*POWER(G107,3)+5.363*10^-8*POWER(G107,4))))*32/22.414</f>
        <v>8.3046365813440879</v>
      </c>
      <c r="N107" s="103">
        <f t="shared" si="13"/>
        <v>259.51989316700275</v>
      </c>
    </row>
    <row r="108" spans="1:14">
      <c r="A108" s="102">
        <v>40387</v>
      </c>
      <c r="B108" t="s">
        <v>859</v>
      </c>
      <c r="C108">
        <v>1.7130000000000001</v>
      </c>
      <c r="D108">
        <v>102.14100000000001</v>
      </c>
      <c r="E108">
        <v>29.93</v>
      </c>
      <c r="F108">
        <v>3616</v>
      </c>
      <c r="G108">
        <v>17.100000000000001</v>
      </c>
      <c r="I108" s="103">
        <f>(-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+(SQRT((POWER(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,2))-4*((TAN(E108*PI()/180))/(TAN(($B$7+($B$14*(G108-$E$7)))*PI()/180))*1/$B$16*POWER(($H$13+($B$15*(G108-$E$8))),2))*((TAN(E108*PI()/180))/(TAN(($B$7+($B$14*(G108-$E$7)))*PI()/180))-1))))/(2*((TAN(E108*PI()/180))/(TAN(($B$7+($B$14*(G108-$E$7)))*PI()/180))*1/$B$16*POWER(($H$13+($B$15*(G108-$E$8))),2)))</f>
        <v>102.11792467257511</v>
      </c>
      <c r="J108" s="104">
        <f t="shared" si="11"/>
        <v>21.342646256568194</v>
      </c>
      <c r="K108" s="76">
        <f>($B$9-EXP(52.57-6690.9/(273.15+G108)-4.681*LN(273.15+G108)))*I108/100*0.2095</f>
        <v>214.03298036641556</v>
      </c>
      <c r="L108" s="76">
        <f t="shared" si="12"/>
        <v>160.53838103719983</v>
      </c>
      <c r="M108" s="103">
        <f>(($B$9-EXP(52.57-6690.9/(273.15+G108)-4.681*LN(273.15+G108)))/1013)*I108/100*0.2095*((49-1.335*G108+0.02759*POWER(G108,2)-0.0003235*POWER(G108,3)+0.000001614*POWER(G108,4))
-($J$16*(5.516*10^-1-1.759*10^-2*G108+2.253*10^-4*POWER(G108,2)-2.654*10^-7*POWER(G108,3)+5.363*10^-8*POWER(G108,4))))*32/22.414</f>
        <v>8.2900910302580169</v>
      </c>
      <c r="N108" s="103">
        <f t="shared" si="13"/>
        <v>259.065344695563</v>
      </c>
    </row>
    <row r="109" spans="1:14">
      <c r="A109" s="102">
        <v>40387</v>
      </c>
      <c r="B109" t="s">
        <v>860</v>
      </c>
      <c r="C109">
        <v>1.732</v>
      </c>
      <c r="D109">
        <v>102.029</v>
      </c>
      <c r="E109">
        <v>29.94</v>
      </c>
      <c r="F109">
        <v>3624</v>
      </c>
      <c r="G109">
        <v>17.100000000000001</v>
      </c>
      <c r="I109" s="103">
        <f>(-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+(SQRT((POWER(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,2))-4*((TAN(E109*PI()/180))/(TAN(($B$7+($B$14*(G109-$E$7)))*PI()/180))*1/$B$16*POWER(($H$13+($B$15*(G109-$E$8))),2))*((TAN(E109*PI()/180))/(TAN(($B$7+($B$14*(G109-$E$7)))*PI()/180))-1))))/(2*((TAN(E109*PI()/180))/(TAN(($B$7+($B$14*(G109-$E$7)))*PI()/180))*1/$B$16*POWER(($H$13+($B$15*(G109-$E$8))),2)))</f>
        <v>102.02847283003331</v>
      </c>
      <c r="J109" s="104">
        <f t="shared" si="11"/>
        <v>21.323950821476959</v>
      </c>
      <c r="K109" s="76">
        <f>($B$9-EXP(52.57-6690.9/(273.15+G109)-4.681*LN(273.15+G109)))*I109/100*0.2095</f>
        <v>213.84549472645688</v>
      </c>
      <c r="L109" s="76">
        <f t="shared" si="12"/>
        <v>160.39775485400523</v>
      </c>
      <c r="M109" s="103">
        <f>(($B$9-EXP(52.57-6690.9/(273.15+G109)-4.681*LN(273.15+G109)))/1013)*I109/100*0.2095*((49-1.335*G109+0.02759*POWER(G109,2)-0.0003235*POWER(G109,3)+0.000001614*POWER(G109,4))
-($J$16*(5.516*10^-1-1.759*10^-2*G109+2.253*10^-4*POWER(G109,2)-2.654*10^-7*POWER(G109,3)+5.363*10^-8*POWER(G109,4))))*32/22.414</f>
        <v>8.2828291913607455</v>
      </c>
      <c r="N109" s="103">
        <f t="shared" si="13"/>
        <v>258.83841223002332</v>
      </c>
    </row>
    <row r="110" spans="1:14">
      <c r="A110" s="102">
        <v>40387</v>
      </c>
      <c r="B110" t="s">
        <v>861</v>
      </c>
      <c r="C110">
        <v>1.7509999999999999</v>
      </c>
      <c r="D110">
        <v>102.074</v>
      </c>
      <c r="E110">
        <v>29.93</v>
      </c>
      <c r="F110">
        <v>3625</v>
      </c>
      <c r="G110">
        <v>17.100000000000001</v>
      </c>
      <c r="I110" s="103">
        <f t="shared" ref="I110:I143" si="14">(-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+(SQRT((POWER(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,2))-4*((TAN(E110*PI()/180))/(TAN(($B$7+($B$14*(G110-$E$7)))*PI()/180))*1/$B$16*POWER(($H$13+($B$15*(G110-$E$8))),2))*((TAN(E110*PI()/180))/(TAN(($B$7+($B$14*(G110-$E$7)))*PI()/180))-1))))/(2*((TAN(E110*PI()/180))/(TAN(($B$7+($B$14*(G110-$E$7)))*PI()/180))*1/$B$16*POWER(($H$13+($B$15*(G110-$E$8))),2)))</f>
        <v>102.11792467257511</v>
      </c>
      <c r="J110" s="104">
        <f t="shared" si="11"/>
        <v>21.342646256568194</v>
      </c>
      <c r="K110" s="76">
        <f t="shared" ref="K110:K143" si="15">($B$9-EXP(52.57-6690.9/(273.15+G110)-4.681*LN(273.15+G110)))*I110/100*0.2095</f>
        <v>214.03298036641556</v>
      </c>
      <c r="L110" s="76">
        <f t="shared" si="12"/>
        <v>160.53838103719983</v>
      </c>
      <c r="M110" s="103">
        <f t="shared" ref="M110:M143" si="16">(($B$9-EXP(52.57-6690.9/(273.15+G110)-4.681*LN(273.15+G110)))/1013)*I110/100*0.2095*((49-1.335*G110+0.02759*POWER(G110,2)-0.0003235*POWER(G110,3)+0.000001614*POWER(G110,4))
-($J$16*(5.516*10^-1-1.759*10^-2*G110+2.253*10^-4*POWER(G110,2)-2.654*10^-7*POWER(G110,3)+5.363*10^-8*POWER(G110,4))))*32/22.414</f>
        <v>8.2900910302580169</v>
      </c>
      <c r="N110" s="103">
        <f t="shared" si="13"/>
        <v>259.065344695563</v>
      </c>
    </row>
    <row r="111" spans="1:14">
      <c r="A111" s="102">
        <v>40387</v>
      </c>
      <c r="B111" t="s">
        <v>862</v>
      </c>
      <c r="C111">
        <v>1.77</v>
      </c>
      <c r="D111">
        <v>101.91800000000001</v>
      </c>
      <c r="E111">
        <v>29.95</v>
      </c>
      <c r="F111">
        <v>3624</v>
      </c>
      <c r="G111">
        <v>17.100000000000001</v>
      </c>
      <c r="I111" s="103">
        <f t="shared" si="14"/>
        <v>101.9391106406305</v>
      </c>
      <c r="J111" s="104">
        <f t="shared" si="11"/>
        <v>21.305274123891774</v>
      </c>
      <c r="K111" s="76">
        <f t="shared" si="15"/>
        <v>213.65819699404332</v>
      </c>
      <c r="L111" s="76">
        <f t="shared" si="12"/>
        <v>160.25726961344964</v>
      </c>
      <c r="M111" s="103">
        <f t="shared" si="16"/>
        <v>8.2755746306439306</v>
      </c>
      <c r="N111" s="103">
        <f t="shared" si="13"/>
        <v>258.61170720762283</v>
      </c>
    </row>
    <row r="112" spans="1:14">
      <c r="A112" s="102">
        <v>40387</v>
      </c>
      <c r="B112" t="s">
        <v>863</v>
      </c>
      <c r="C112">
        <v>1.7889999999999999</v>
      </c>
      <c r="D112">
        <v>101.91800000000001</v>
      </c>
      <c r="E112">
        <v>29.95</v>
      </c>
      <c r="F112">
        <v>3626</v>
      </c>
      <c r="G112">
        <v>17.100000000000001</v>
      </c>
      <c r="I112" s="103">
        <f t="shared" si="14"/>
        <v>101.9391106406305</v>
      </c>
      <c r="J112" s="104">
        <f t="shared" si="11"/>
        <v>21.305274123891774</v>
      </c>
      <c r="K112" s="76">
        <f t="shared" si="15"/>
        <v>213.65819699404332</v>
      </c>
      <c r="L112" s="76">
        <f t="shared" si="12"/>
        <v>160.25726961344964</v>
      </c>
      <c r="M112" s="103">
        <f t="shared" si="16"/>
        <v>8.2755746306439306</v>
      </c>
      <c r="N112" s="103">
        <f t="shared" si="13"/>
        <v>258.61170720762283</v>
      </c>
    </row>
    <row r="113" spans="1:14">
      <c r="A113" s="102">
        <v>40387</v>
      </c>
      <c r="B113" t="s">
        <v>864</v>
      </c>
      <c r="C113">
        <v>1.8080000000000001</v>
      </c>
      <c r="D113">
        <v>101.91800000000001</v>
      </c>
      <c r="E113">
        <v>29.95</v>
      </c>
      <c r="F113">
        <v>3627</v>
      </c>
      <c r="G113">
        <v>17.100000000000001</v>
      </c>
      <c r="I113" s="103">
        <f t="shared" si="14"/>
        <v>101.9391106406305</v>
      </c>
      <c r="J113" s="104">
        <f t="shared" si="11"/>
        <v>21.305274123891774</v>
      </c>
      <c r="K113" s="76">
        <f t="shared" si="15"/>
        <v>213.65819699404332</v>
      </c>
      <c r="L113" s="76">
        <f t="shared" si="12"/>
        <v>160.25726961344964</v>
      </c>
      <c r="M113" s="103">
        <f t="shared" si="16"/>
        <v>8.2755746306439306</v>
      </c>
      <c r="N113" s="103">
        <f t="shared" si="13"/>
        <v>258.61170720762283</v>
      </c>
    </row>
    <row r="114" spans="1:14">
      <c r="A114" s="102">
        <v>40387</v>
      </c>
      <c r="B114" t="s">
        <v>865</v>
      </c>
      <c r="C114">
        <v>1.8260000000000001</v>
      </c>
      <c r="D114">
        <v>101.91800000000001</v>
      </c>
      <c r="E114">
        <v>29.95</v>
      </c>
      <c r="F114">
        <v>3620</v>
      </c>
      <c r="G114">
        <v>17.100000000000001</v>
      </c>
      <c r="I114" s="103">
        <f t="shared" si="14"/>
        <v>101.9391106406305</v>
      </c>
      <c r="J114" s="104">
        <f t="shared" si="11"/>
        <v>21.305274123891774</v>
      </c>
      <c r="K114" s="76">
        <f t="shared" si="15"/>
        <v>213.65819699404332</v>
      </c>
      <c r="L114" s="76">
        <f t="shared" si="12"/>
        <v>160.25726961344964</v>
      </c>
      <c r="M114" s="103">
        <f t="shared" si="16"/>
        <v>8.2755746306439306</v>
      </c>
      <c r="N114" s="103">
        <f t="shared" si="13"/>
        <v>258.61170720762283</v>
      </c>
    </row>
    <row r="115" spans="1:14">
      <c r="A115" s="102">
        <v>40387</v>
      </c>
      <c r="B115" t="s">
        <v>866</v>
      </c>
      <c r="C115">
        <v>1.845</v>
      </c>
      <c r="D115">
        <v>102.029</v>
      </c>
      <c r="E115">
        <v>29.94</v>
      </c>
      <c r="F115">
        <v>3625</v>
      </c>
      <c r="G115">
        <v>17.100000000000001</v>
      </c>
      <c r="I115" s="103">
        <f t="shared" si="14"/>
        <v>102.02847283003331</v>
      </c>
      <c r="J115" s="104">
        <f t="shared" si="11"/>
        <v>21.323950821476959</v>
      </c>
      <c r="K115" s="76">
        <f t="shared" si="15"/>
        <v>213.84549472645688</v>
      </c>
      <c r="L115" s="76">
        <f t="shared" si="12"/>
        <v>160.39775485400523</v>
      </c>
      <c r="M115" s="103">
        <f t="shared" si="16"/>
        <v>8.2828291913607455</v>
      </c>
      <c r="N115" s="103">
        <f t="shared" si="13"/>
        <v>258.83841223002332</v>
      </c>
    </row>
    <row r="116" spans="1:14">
      <c r="A116" s="102">
        <v>40387</v>
      </c>
      <c r="B116" t="s">
        <v>867</v>
      </c>
      <c r="C116">
        <v>1.8640000000000001</v>
      </c>
      <c r="D116">
        <v>101.985</v>
      </c>
      <c r="E116">
        <v>29.95</v>
      </c>
      <c r="F116">
        <v>3619</v>
      </c>
      <c r="G116">
        <v>17.100000000000001</v>
      </c>
      <c r="I116" s="103">
        <f t="shared" si="14"/>
        <v>101.9391106406305</v>
      </c>
      <c r="J116" s="104">
        <f t="shared" si="11"/>
        <v>21.305274123891774</v>
      </c>
      <c r="K116" s="76">
        <f t="shared" si="15"/>
        <v>213.65819699404332</v>
      </c>
      <c r="L116" s="76">
        <f t="shared" si="12"/>
        <v>160.25726961344964</v>
      </c>
      <c r="M116" s="103">
        <f t="shared" si="16"/>
        <v>8.2755746306439306</v>
      </c>
      <c r="N116" s="103">
        <f t="shared" si="13"/>
        <v>258.61170720762283</v>
      </c>
    </row>
    <row r="117" spans="1:14">
      <c r="A117" s="102">
        <v>40387</v>
      </c>
      <c r="B117" t="s">
        <v>868</v>
      </c>
      <c r="C117">
        <v>1.883</v>
      </c>
      <c r="D117">
        <v>102.096</v>
      </c>
      <c r="E117">
        <v>29.93</v>
      </c>
      <c r="F117">
        <v>3620</v>
      </c>
      <c r="G117">
        <v>17.100000000000001</v>
      </c>
      <c r="I117" s="103">
        <f t="shared" si="14"/>
        <v>102.11792467257511</v>
      </c>
      <c r="J117" s="104">
        <f t="shared" si="11"/>
        <v>21.342646256568194</v>
      </c>
      <c r="K117" s="76">
        <f t="shared" si="15"/>
        <v>214.03298036641556</v>
      </c>
      <c r="L117" s="76">
        <f t="shared" si="12"/>
        <v>160.53838103719983</v>
      </c>
      <c r="M117" s="103">
        <f t="shared" si="16"/>
        <v>8.2900910302580169</v>
      </c>
      <c r="N117" s="103">
        <f t="shared" si="13"/>
        <v>259.065344695563</v>
      </c>
    </row>
    <row r="118" spans="1:14">
      <c r="A118" s="102">
        <v>40387</v>
      </c>
      <c r="B118" t="s">
        <v>869</v>
      </c>
      <c r="C118">
        <v>1.901</v>
      </c>
      <c r="D118">
        <v>101.962</v>
      </c>
      <c r="E118">
        <v>29.95</v>
      </c>
      <c r="F118">
        <v>3628</v>
      </c>
      <c r="G118">
        <v>17.100000000000001</v>
      </c>
      <c r="I118" s="103">
        <f t="shared" si="14"/>
        <v>101.9391106406305</v>
      </c>
      <c r="J118" s="104">
        <f t="shared" si="11"/>
        <v>21.305274123891774</v>
      </c>
      <c r="K118" s="76">
        <f t="shared" si="15"/>
        <v>213.65819699404332</v>
      </c>
      <c r="L118" s="76">
        <f t="shared" si="12"/>
        <v>160.25726961344964</v>
      </c>
      <c r="M118" s="103">
        <f t="shared" si="16"/>
        <v>8.2755746306439306</v>
      </c>
      <c r="N118" s="103">
        <f t="shared" si="13"/>
        <v>258.61170720762283</v>
      </c>
    </row>
    <row r="119" spans="1:14">
      <c r="A119" s="102">
        <v>40387</v>
      </c>
      <c r="B119" t="s">
        <v>870</v>
      </c>
      <c r="C119">
        <v>1.92</v>
      </c>
      <c r="D119">
        <v>101.962</v>
      </c>
      <c r="E119">
        <v>29.95</v>
      </c>
      <c r="F119">
        <v>3626</v>
      </c>
      <c r="G119">
        <v>17.100000000000001</v>
      </c>
      <c r="I119" s="103">
        <f t="shared" si="14"/>
        <v>101.9391106406305</v>
      </c>
      <c r="J119" s="104">
        <f t="shared" si="11"/>
        <v>21.305274123891774</v>
      </c>
      <c r="K119" s="76">
        <f t="shared" si="15"/>
        <v>213.65819699404332</v>
      </c>
      <c r="L119" s="76">
        <f t="shared" si="12"/>
        <v>160.25726961344964</v>
      </c>
      <c r="M119" s="103">
        <f t="shared" si="16"/>
        <v>8.2755746306439306</v>
      </c>
      <c r="N119" s="103">
        <f t="shared" si="13"/>
        <v>258.61170720762283</v>
      </c>
    </row>
    <row r="120" spans="1:14">
      <c r="A120" s="102">
        <v>40387</v>
      </c>
      <c r="B120" t="s">
        <v>871</v>
      </c>
      <c r="C120">
        <v>1.9390000000000001</v>
      </c>
      <c r="D120">
        <v>101.94</v>
      </c>
      <c r="E120">
        <v>29.95</v>
      </c>
      <c r="F120">
        <v>3627</v>
      </c>
      <c r="G120">
        <v>17.100000000000001</v>
      </c>
      <c r="I120" s="103">
        <f t="shared" si="14"/>
        <v>101.9391106406305</v>
      </c>
      <c r="J120" s="104">
        <f t="shared" si="11"/>
        <v>21.305274123891774</v>
      </c>
      <c r="K120" s="76">
        <f t="shared" si="15"/>
        <v>213.65819699404332</v>
      </c>
      <c r="L120" s="76">
        <f t="shared" si="12"/>
        <v>160.25726961344964</v>
      </c>
      <c r="M120" s="103">
        <f t="shared" si="16"/>
        <v>8.2755746306439306</v>
      </c>
      <c r="N120" s="103">
        <f t="shared" si="13"/>
        <v>258.61170720762283</v>
      </c>
    </row>
    <row r="121" spans="1:14">
      <c r="A121" s="102">
        <v>40387</v>
      </c>
      <c r="B121" t="s">
        <v>872</v>
      </c>
      <c r="C121">
        <v>1.958</v>
      </c>
      <c r="D121">
        <v>101.94</v>
      </c>
      <c r="E121">
        <v>29.95</v>
      </c>
      <c r="F121">
        <v>3628</v>
      </c>
      <c r="G121">
        <v>17.100000000000001</v>
      </c>
      <c r="I121" s="103">
        <f t="shared" si="14"/>
        <v>101.9391106406305</v>
      </c>
      <c r="J121" s="104">
        <f t="shared" si="11"/>
        <v>21.305274123891774</v>
      </c>
      <c r="K121" s="76">
        <f t="shared" si="15"/>
        <v>213.65819699404332</v>
      </c>
      <c r="L121" s="76">
        <f t="shared" si="12"/>
        <v>160.25726961344964</v>
      </c>
      <c r="M121" s="103">
        <f t="shared" si="16"/>
        <v>8.2755746306439306</v>
      </c>
      <c r="N121" s="103">
        <f t="shared" si="13"/>
        <v>258.61170720762283</v>
      </c>
    </row>
    <row r="122" spans="1:14">
      <c r="A122" s="102">
        <v>40387</v>
      </c>
      <c r="B122" t="s">
        <v>873</v>
      </c>
      <c r="C122">
        <v>1.9770000000000001</v>
      </c>
      <c r="D122">
        <v>101.962</v>
      </c>
      <c r="E122">
        <v>29.95</v>
      </c>
      <c r="F122">
        <v>3625</v>
      </c>
      <c r="G122">
        <v>17.100000000000001</v>
      </c>
      <c r="I122" s="103">
        <f t="shared" si="14"/>
        <v>101.9391106406305</v>
      </c>
      <c r="J122" s="104">
        <f t="shared" si="11"/>
        <v>21.305274123891774</v>
      </c>
      <c r="K122" s="76">
        <f t="shared" si="15"/>
        <v>213.65819699404332</v>
      </c>
      <c r="L122" s="76">
        <f t="shared" si="12"/>
        <v>160.25726961344964</v>
      </c>
      <c r="M122" s="103">
        <f t="shared" si="16"/>
        <v>8.2755746306439306</v>
      </c>
      <c r="N122" s="103">
        <f t="shared" si="13"/>
        <v>258.61170720762283</v>
      </c>
    </row>
    <row r="123" spans="1:14">
      <c r="A123" s="102">
        <v>40387</v>
      </c>
      <c r="B123" t="s">
        <v>874</v>
      </c>
      <c r="C123">
        <v>1.9950000000000001</v>
      </c>
      <c r="D123">
        <v>101.806</v>
      </c>
      <c r="E123">
        <v>29.96</v>
      </c>
      <c r="F123">
        <v>3626</v>
      </c>
      <c r="G123">
        <v>17.100000000000001</v>
      </c>
      <c r="I123" s="103">
        <f t="shared" si="14"/>
        <v>101.84983798526234</v>
      </c>
      <c r="J123" s="104">
        <f t="shared" si="11"/>
        <v>21.286616138919825</v>
      </c>
      <c r="K123" s="76">
        <f t="shared" si="15"/>
        <v>213.4710869195394</v>
      </c>
      <c r="L123" s="76">
        <f t="shared" si="12"/>
        <v>160.11692512829046</v>
      </c>
      <c r="M123" s="103">
        <f t="shared" si="16"/>
        <v>8.2683273384384943</v>
      </c>
      <c r="N123" s="103">
        <f t="shared" si="13"/>
        <v>258.38522932620293</v>
      </c>
    </row>
    <row r="124" spans="1:14">
      <c r="A124" s="102">
        <v>40387</v>
      </c>
      <c r="B124" t="s">
        <v>875</v>
      </c>
      <c r="C124">
        <v>2.0139999999999998</v>
      </c>
      <c r="D124">
        <v>102.00700000000001</v>
      </c>
      <c r="E124">
        <v>29.94</v>
      </c>
      <c r="F124">
        <v>3636</v>
      </c>
      <c r="G124">
        <v>17.100000000000001</v>
      </c>
      <c r="I124" s="103">
        <f t="shared" si="14"/>
        <v>102.02847283003331</v>
      </c>
      <c r="J124" s="104">
        <f t="shared" si="11"/>
        <v>21.323950821476959</v>
      </c>
      <c r="K124" s="76">
        <f t="shared" si="15"/>
        <v>213.84549472645688</v>
      </c>
      <c r="L124" s="76">
        <f t="shared" si="12"/>
        <v>160.39775485400523</v>
      </c>
      <c r="M124" s="103">
        <f t="shared" si="16"/>
        <v>8.2828291913607455</v>
      </c>
      <c r="N124" s="103">
        <f t="shared" si="13"/>
        <v>258.83841223002332</v>
      </c>
    </row>
    <row r="125" spans="1:14">
      <c r="A125" s="102">
        <v>40387</v>
      </c>
      <c r="B125" t="s">
        <v>876</v>
      </c>
      <c r="C125">
        <v>2.0329999999999999</v>
      </c>
      <c r="D125">
        <v>101.94</v>
      </c>
      <c r="E125">
        <v>29.95</v>
      </c>
      <c r="F125">
        <v>3621</v>
      </c>
      <c r="G125">
        <v>17.100000000000001</v>
      </c>
      <c r="I125" s="103">
        <f t="shared" si="14"/>
        <v>101.9391106406305</v>
      </c>
      <c r="J125" s="104">
        <f t="shared" si="11"/>
        <v>21.305274123891774</v>
      </c>
      <c r="K125" s="76">
        <f t="shared" si="15"/>
        <v>213.65819699404332</v>
      </c>
      <c r="L125" s="76">
        <f t="shared" si="12"/>
        <v>160.25726961344964</v>
      </c>
      <c r="M125" s="103">
        <f t="shared" si="16"/>
        <v>8.2755746306439306</v>
      </c>
      <c r="N125" s="103">
        <f t="shared" si="13"/>
        <v>258.61170720762283</v>
      </c>
    </row>
    <row r="126" spans="1:14">
      <c r="A126" s="102">
        <v>40387</v>
      </c>
      <c r="B126" t="s">
        <v>877</v>
      </c>
      <c r="C126">
        <v>2.0699999999999998</v>
      </c>
      <c r="D126">
        <v>101.78400000000001</v>
      </c>
      <c r="E126">
        <v>29.97</v>
      </c>
      <c r="F126">
        <v>3633</v>
      </c>
      <c r="G126">
        <v>17.100000000000001</v>
      </c>
      <c r="I126" s="103">
        <f t="shared" si="14"/>
        <v>101.76065474500625</v>
      </c>
      <c r="J126" s="104">
        <f t="shared" si="11"/>
        <v>21.267976841706304</v>
      </c>
      <c r="K126" s="76">
        <f t="shared" si="15"/>
        <v>213.28416425369062</v>
      </c>
      <c r="L126" s="76">
        <f t="shared" si="12"/>
        <v>159.97672121157095</v>
      </c>
      <c r="M126" s="103">
        <f t="shared" si="16"/>
        <v>8.2610873050901183</v>
      </c>
      <c r="N126" s="103">
        <f t="shared" si="13"/>
        <v>258.15897828406622</v>
      </c>
    </row>
    <row r="127" spans="1:14">
      <c r="A127" s="102">
        <v>40387</v>
      </c>
      <c r="B127" t="s">
        <v>878</v>
      </c>
      <c r="C127">
        <v>2.089</v>
      </c>
      <c r="D127">
        <v>101.91800000000001</v>
      </c>
      <c r="E127">
        <v>29.95</v>
      </c>
      <c r="F127">
        <v>3628</v>
      </c>
      <c r="G127">
        <v>17.100000000000001</v>
      </c>
      <c r="I127" s="103">
        <f t="shared" si="14"/>
        <v>101.9391106406305</v>
      </c>
      <c r="J127" s="104">
        <f t="shared" si="11"/>
        <v>21.305274123891774</v>
      </c>
      <c r="K127" s="76">
        <f t="shared" si="15"/>
        <v>213.65819699404332</v>
      </c>
      <c r="L127" s="76">
        <f t="shared" si="12"/>
        <v>160.25726961344964</v>
      </c>
      <c r="M127" s="103">
        <f t="shared" si="16"/>
        <v>8.2755746306439306</v>
      </c>
      <c r="N127" s="103">
        <f t="shared" si="13"/>
        <v>258.61170720762283</v>
      </c>
    </row>
    <row r="128" spans="1:14">
      <c r="A128" s="102">
        <v>40387</v>
      </c>
      <c r="B128" t="s">
        <v>879</v>
      </c>
      <c r="C128">
        <v>2.1080000000000001</v>
      </c>
      <c r="D128">
        <v>101.65</v>
      </c>
      <c r="E128">
        <v>29.98</v>
      </c>
      <c r="F128">
        <v>3630</v>
      </c>
      <c r="G128">
        <v>17.100000000000001</v>
      </c>
      <c r="I128" s="103">
        <f t="shared" si="14"/>
        <v>101.6715608011213</v>
      </c>
      <c r="J128" s="104">
        <f t="shared" si="11"/>
        <v>21.249356207434353</v>
      </c>
      <c r="K128" s="76">
        <f t="shared" si="15"/>
        <v>213.09742874762313</v>
      </c>
      <c r="L128" s="76">
        <f t="shared" si="12"/>
        <v>159.83665767661984</v>
      </c>
      <c r="M128" s="103">
        <f t="shared" si="16"/>
        <v>8.25385452095923</v>
      </c>
      <c r="N128" s="103">
        <f t="shared" si="13"/>
        <v>257.93295377997595</v>
      </c>
    </row>
    <row r="129" spans="1:14">
      <c r="A129" s="102">
        <v>40387</v>
      </c>
      <c r="B129" t="s">
        <v>880</v>
      </c>
      <c r="C129">
        <v>2.1269999999999998</v>
      </c>
      <c r="D129">
        <v>101.78400000000001</v>
      </c>
      <c r="E129">
        <v>29.97</v>
      </c>
      <c r="F129">
        <v>3630</v>
      </c>
      <c r="G129">
        <v>17.100000000000001</v>
      </c>
      <c r="I129" s="103">
        <f t="shared" si="14"/>
        <v>101.76065474500625</v>
      </c>
      <c r="J129" s="104">
        <f t="shared" si="11"/>
        <v>21.267976841706304</v>
      </c>
      <c r="K129" s="76">
        <f t="shared" si="15"/>
        <v>213.28416425369062</v>
      </c>
      <c r="L129" s="76">
        <f t="shared" si="12"/>
        <v>159.97672121157095</v>
      </c>
      <c r="M129" s="103">
        <f t="shared" si="16"/>
        <v>8.2610873050901183</v>
      </c>
      <c r="N129" s="103">
        <f t="shared" si="13"/>
        <v>258.15897828406622</v>
      </c>
    </row>
    <row r="130" spans="1:14">
      <c r="A130" s="102">
        <v>40387</v>
      </c>
      <c r="B130" t="s">
        <v>881</v>
      </c>
      <c r="C130">
        <v>2.1459999999999999</v>
      </c>
      <c r="D130">
        <v>101.94</v>
      </c>
      <c r="E130">
        <v>29.95</v>
      </c>
      <c r="F130">
        <v>3634</v>
      </c>
      <c r="G130">
        <v>17.100000000000001</v>
      </c>
      <c r="I130" s="103">
        <f t="shared" si="14"/>
        <v>101.9391106406305</v>
      </c>
      <c r="J130" s="104">
        <f t="shared" si="11"/>
        <v>21.305274123891774</v>
      </c>
      <c r="K130" s="76">
        <f t="shared" si="15"/>
        <v>213.65819699404332</v>
      </c>
      <c r="L130" s="76">
        <f t="shared" si="12"/>
        <v>160.25726961344964</v>
      </c>
      <c r="M130" s="103">
        <f t="shared" si="16"/>
        <v>8.2755746306439306</v>
      </c>
      <c r="N130" s="103">
        <f t="shared" si="13"/>
        <v>258.61170720762283</v>
      </c>
    </row>
    <row r="131" spans="1:14">
      <c r="A131" s="102">
        <v>40387</v>
      </c>
      <c r="B131" t="s">
        <v>882</v>
      </c>
      <c r="C131">
        <v>2.1640000000000001</v>
      </c>
      <c r="D131">
        <v>101.60599999999999</v>
      </c>
      <c r="E131">
        <v>29.99</v>
      </c>
      <c r="F131">
        <v>3637</v>
      </c>
      <c r="G131">
        <v>17.100000000000001</v>
      </c>
      <c r="I131" s="103">
        <f t="shared" si="14"/>
        <v>101.5825560350476</v>
      </c>
      <c r="J131" s="104">
        <f t="shared" si="11"/>
        <v>21.230754211324946</v>
      </c>
      <c r="K131" s="76">
        <f t="shared" si="15"/>
        <v>212.91088015284265</v>
      </c>
      <c r="L131" s="76">
        <f t="shared" si="12"/>
        <v>159.69673433705063</v>
      </c>
      <c r="M131" s="103">
        <f t="shared" si="16"/>
        <v>8.2466289764209577</v>
      </c>
      <c r="N131" s="103">
        <f t="shared" si="13"/>
        <v>257.70715551315493</v>
      </c>
    </row>
    <row r="132" spans="1:14">
      <c r="A132" s="102">
        <v>40387</v>
      </c>
      <c r="B132" t="s">
        <v>883</v>
      </c>
      <c r="C132">
        <v>2.1829999999999998</v>
      </c>
      <c r="D132">
        <v>101.428</v>
      </c>
      <c r="E132">
        <v>30.01</v>
      </c>
      <c r="F132">
        <v>3638</v>
      </c>
      <c r="G132">
        <v>17.100000000000001</v>
      </c>
      <c r="I132" s="103">
        <f t="shared" si="14"/>
        <v>101.40481356299881</v>
      </c>
      <c r="J132" s="104">
        <f t="shared" si="11"/>
        <v>21.19360603466675</v>
      </c>
      <c r="K132" s="76">
        <f t="shared" si="15"/>
        <v>212.53834270506078</v>
      </c>
      <c r="L132" s="76">
        <f t="shared" si="12"/>
        <v>159.41730749993309</v>
      </c>
      <c r="M132" s="103">
        <f t="shared" si="16"/>
        <v>8.2321995676961688</v>
      </c>
      <c r="N132" s="103">
        <f t="shared" si="13"/>
        <v>257.25623649050527</v>
      </c>
    </row>
    <row r="133" spans="1:14">
      <c r="A133" s="102">
        <v>40387</v>
      </c>
      <c r="B133" t="s">
        <v>884</v>
      </c>
      <c r="C133">
        <v>2.202</v>
      </c>
      <c r="D133">
        <v>101.428</v>
      </c>
      <c r="E133">
        <v>30.01</v>
      </c>
      <c r="F133">
        <v>3634</v>
      </c>
      <c r="G133">
        <v>17.100000000000001</v>
      </c>
      <c r="I133" s="103">
        <f t="shared" si="14"/>
        <v>101.40481356299881</v>
      </c>
      <c r="J133" s="104">
        <f t="shared" si="11"/>
        <v>21.19360603466675</v>
      </c>
      <c r="K133" s="76">
        <f t="shared" si="15"/>
        <v>212.53834270506078</v>
      </c>
      <c r="L133" s="76">
        <f t="shared" si="12"/>
        <v>159.41730749993309</v>
      </c>
      <c r="M133" s="103">
        <f t="shared" si="16"/>
        <v>8.2321995676961688</v>
      </c>
      <c r="N133" s="103">
        <f t="shared" si="13"/>
        <v>257.25623649050527</v>
      </c>
    </row>
    <row r="134" spans="1:14">
      <c r="A134" s="102">
        <v>40387</v>
      </c>
      <c r="B134" t="s">
        <v>885</v>
      </c>
      <c r="C134">
        <v>2.2210000000000001</v>
      </c>
      <c r="D134">
        <v>101.47199999999999</v>
      </c>
      <c r="E134">
        <v>30</v>
      </c>
      <c r="F134">
        <v>3636</v>
      </c>
      <c r="G134">
        <v>17.100000000000001</v>
      </c>
      <c r="I134" s="103">
        <f t="shared" si="14"/>
        <v>101.49364032840627</v>
      </c>
      <c r="J134" s="104">
        <f t="shared" si="11"/>
        <v>21.212170828636907</v>
      </c>
      <c r="K134" s="76">
        <f t="shared" si="15"/>
        <v>212.72451822123418</v>
      </c>
      <c r="L134" s="76">
        <f t="shared" si="12"/>
        <v>159.55695100676121</v>
      </c>
      <c r="M134" s="103">
        <f t="shared" si="16"/>
        <v>8.2394106618651168</v>
      </c>
      <c r="N134" s="103">
        <f t="shared" si="13"/>
        <v>257.4815831832849</v>
      </c>
    </row>
    <row r="135" spans="1:14">
      <c r="A135" s="102">
        <v>40387</v>
      </c>
      <c r="B135" t="s">
        <v>886</v>
      </c>
      <c r="C135">
        <v>2.2400000000000002</v>
      </c>
      <c r="D135">
        <v>101.895</v>
      </c>
      <c r="E135">
        <v>29.95</v>
      </c>
      <c r="F135">
        <v>3630</v>
      </c>
      <c r="G135">
        <v>17.100000000000001</v>
      </c>
      <c r="I135" s="103">
        <f t="shared" si="14"/>
        <v>101.9391106406305</v>
      </c>
      <c r="J135" s="104">
        <f t="shared" si="11"/>
        <v>21.305274123891774</v>
      </c>
      <c r="K135" s="76">
        <f t="shared" si="15"/>
        <v>213.65819699404332</v>
      </c>
      <c r="L135" s="76">
        <f t="shared" si="12"/>
        <v>160.25726961344964</v>
      </c>
      <c r="M135" s="103">
        <f t="shared" si="16"/>
        <v>8.2755746306439306</v>
      </c>
      <c r="N135" s="103">
        <f t="shared" si="13"/>
        <v>258.61170720762283</v>
      </c>
    </row>
    <row r="136" spans="1:14">
      <c r="A136" s="102">
        <v>40387</v>
      </c>
      <c r="B136" t="s">
        <v>887</v>
      </c>
      <c r="C136">
        <v>2.258</v>
      </c>
      <c r="D136">
        <v>102.18600000000001</v>
      </c>
      <c r="E136">
        <v>29.92</v>
      </c>
      <c r="F136">
        <v>3635</v>
      </c>
      <c r="G136">
        <v>17.100000000000001</v>
      </c>
      <c r="I136" s="103">
        <f t="shared" si="14"/>
        <v>102.20746628754205</v>
      </c>
      <c r="J136" s="104">
        <f t="shared" si="11"/>
        <v>21.361360454096285</v>
      </c>
      <c r="K136" s="76">
        <f t="shared" si="15"/>
        <v>214.22065416393588</v>
      </c>
      <c r="L136" s="76">
        <f t="shared" si="12"/>
        <v>160.67914835056169</v>
      </c>
      <c r="M136" s="103">
        <f t="shared" si="16"/>
        <v>8.2973601570195736</v>
      </c>
      <c r="N136" s="103">
        <f t="shared" si="13"/>
        <v>259.29250490686167</v>
      </c>
    </row>
    <row r="137" spans="1:14">
      <c r="A137" s="102">
        <v>40387</v>
      </c>
      <c r="B137" t="s">
        <v>888</v>
      </c>
      <c r="C137">
        <v>2.2770000000000001</v>
      </c>
      <c r="D137">
        <v>101.806</v>
      </c>
      <c r="E137">
        <v>29.96</v>
      </c>
      <c r="F137">
        <v>3634</v>
      </c>
      <c r="G137">
        <v>17.100000000000001</v>
      </c>
      <c r="I137" s="103">
        <f t="shared" si="14"/>
        <v>101.84983798526234</v>
      </c>
      <c r="J137" s="104">
        <f t="shared" si="11"/>
        <v>21.286616138919825</v>
      </c>
      <c r="K137" s="76">
        <f t="shared" si="15"/>
        <v>213.4710869195394</v>
      </c>
      <c r="L137" s="76">
        <f t="shared" si="12"/>
        <v>160.11692512829046</v>
      </c>
      <c r="M137" s="103">
        <f t="shared" si="16"/>
        <v>8.2683273384384943</v>
      </c>
      <c r="N137" s="103">
        <f t="shared" si="13"/>
        <v>258.38522932620293</v>
      </c>
    </row>
    <row r="138" spans="1:14">
      <c r="A138" s="102">
        <v>40387</v>
      </c>
      <c r="B138" t="s">
        <v>889</v>
      </c>
      <c r="C138">
        <v>2.2959999999999998</v>
      </c>
      <c r="D138">
        <v>102.00700000000001</v>
      </c>
      <c r="E138">
        <v>29.94</v>
      </c>
      <c r="F138">
        <v>3644</v>
      </c>
      <c r="G138">
        <v>17.100000000000001</v>
      </c>
      <c r="I138" s="103">
        <f t="shared" si="14"/>
        <v>102.02847283003331</v>
      </c>
      <c r="J138" s="104">
        <f t="shared" si="11"/>
        <v>21.323950821476959</v>
      </c>
      <c r="K138" s="76">
        <f t="shared" si="15"/>
        <v>213.84549472645688</v>
      </c>
      <c r="L138" s="76">
        <f t="shared" si="12"/>
        <v>160.39775485400523</v>
      </c>
      <c r="M138" s="103">
        <f t="shared" si="16"/>
        <v>8.2828291913607455</v>
      </c>
      <c r="N138" s="103">
        <f t="shared" si="13"/>
        <v>258.83841223002332</v>
      </c>
    </row>
    <row r="139" spans="1:14">
      <c r="A139" s="102">
        <v>40387</v>
      </c>
      <c r="B139" t="s">
        <v>890</v>
      </c>
      <c r="C139">
        <v>2.3149999999999999</v>
      </c>
      <c r="D139">
        <v>101.895</v>
      </c>
      <c r="E139">
        <v>29.96</v>
      </c>
      <c r="F139">
        <v>3634</v>
      </c>
      <c r="G139">
        <v>17.100000000000001</v>
      </c>
      <c r="I139" s="103">
        <f t="shared" si="14"/>
        <v>101.84983798526234</v>
      </c>
      <c r="J139" s="104">
        <f t="shared" si="11"/>
        <v>21.286616138919825</v>
      </c>
      <c r="K139" s="76">
        <f t="shared" si="15"/>
        <v>213.4710869195394</v>
      </c>
      <c r="L139" s="76">
        <f t="shared" si="12"/>
        <v>160.11692512829046</v>
      </c>
      <c r="M139" s="103">
        <f t="shared" si="16"/>
        <v>8.2683273384384943</v>
      </c>
      <c r="N139" s="103">
        <f t="shared" si="13"/>
        <v>258.38522932620293</v>
      </c>
    </row>
    <row r="140" spans="1:14">
      <c r="A140" s="102">
        <v>40387</v>
      </c>
      <c r="B140" t="s">
        <v>891</v>
      </c>
      <c r="C140">
        <v>2.3340000000000001</v>
      </c>
      <c r="D140">
        <v>102.029</v>
      </c>
      <c r="E140">
        <v>29.94</v>
      </c>
      <c r="F140">
        <v>3626</v>
      </c>
      <c r="G140">
        <v>17.100000000000001</v>
      </c>
      <c r="I140" s="103">
        <f t="shared" si="14"/>
        <v>102.02847283003331</v>
      </c>
      <c r="J140" s="104">
        <f t="shared" si="11"/>
        <v>21.323950821476959</v>
      </c>
      <c r="K140" s="76">
        <f t="shared" si="15"/>
        <v>213.84549472645688</v>
      </c>
      <c r="L140" s="76">
        <f t="shared" si="12"/>
        <v>160.39775485400523</v>
      </c>
      <c r="M140" s="103">
        <f t="shared" si="16"/>
        <v>8.2828291913607455</v>
      </c>
      <c r="N140" s="103">
        <f t="shared" si="13"/>
        <v>258.83841223002332</v>
      </c>
    </row>
    <row r="141" spans="1:14">
      <c r="A141" s="102">
        <v>40387</v>
      </c>
      <c r="B141" t="s">
        <v>892</v>
      </c>
      <c r="C141">
        <v>2.3519999999999999</v>
      </c>
      <c r="D141">
        <v>102.41</v>
      </c>
      <c r="E141">
        <v>29.9</v>
      </c>
      <c r="F141">
        <v>3643</v>
      </c>
      <c r="G141">
        <v>17.100000000000001</v>
      </c>
      <c r="I141" s="103">
        <f t="shared" si="14"/>
        <v>102.38681931280938</v>
      </c>
      <c r="J141" s="104">
        <f t="shared" si="11"/>
        <v>21.398845236377159</v>
      </c>
      <c r="K141" s="76">
        <f t="shared" si="15"/>
        <v>214.59656723364211</v>
      </c>
      <c r="L141" s="76">
        <f t="shared" si="12"/>
        <v>160.9611071193367</v>
      </c>
      <c r="M141" s="103">
        <f t="shared" si="16"/>
        <v>8.3119203129450483</v>
      </c>
      <c r="N141" s="103">
        <f t="shared" si="13"/>
        <v>259.74750977953278</v>
      </c>
    </row>
    <row r="142" spans="1:14">
      <c r="A142" s="102">
        <v>40387</v>
      </c>
      <c r="B142" t="s">
        <v>893</v>
      </c>
      <c r="C142">
        <v>2.371</v>
      </c>
      <c r="D142">
        <v>102.074</v>
      </c>
      <c r="E142">
        <v>29.93</v>
      </c>
      <c r="F142">
        <v>3633</v>
      </c>
      <c r="G142">
        <v>17.100000000000001</v>
      </c>
      <c r="I142" s="103">
        <f t="shared" si="14"/>
        <v>102.11792467257511</v>
      </c>
      <c r="J142" s="104">
        <f t="shared" si="11"/>
        <v>21.342646256568194</v>
      </c>
      <c r="K142" s="76">
        <f t="shared" si="15"/>
        <v>214.03298036641556</v>
      </c>
      <c r="L142" s="76">
        <f t="shared" si="12"/>
        <v>160.53838103719983</v>
      </c>
      <c r="M142" s="103">
        <f t="shared" si="16"/>
        <v>8.2900910302580169</v>
      </c>
      <c r="N142" s="103">
        <f t="shared" si="13"/>
        <v>259.065344695563</v>
      </c>
    </row>
    <row r="143" spans="1:14">
      <c r="A143" s="102">
        <v>40387</v>
      </c>
      <c r="B143" t="s">
        <v>894</v>
      </c>
      <c r="C143">
        <v>2.39</v>
      </c>
      <c r="D143">
        <v>101.91800000000001</v>
      </c>
      <c r="E143">
        <v>29.95</v>
      </c>
      <c r="F143">
        <v>3639</v>
      </c>
      <c r="G143">
        <v>17.100000000000001</v>
      </c>
      <c r="I143" s="103">
        <f t="shared" si="14"/>
        <v>101.9391106406305</v>
      </c>
      <c r="J143" s="104">
        <f t="shared" si="11"/>
        <v>21.305274123891774</v>
      </c>
      <c r="K143" s="76">
        <f t="shared" si="15"/>
        <v>213.65819699404332</v>
      </c>
      <c r="L143" s="76">
        <f t="shared" si="12"/>
        <v>160.25726961344964</v>
      </c>
      <c r="M143" s="103">
        <f t="shared" si="16"/>
        <v>8.2755746306439306</v>
      </c>
      <c r="N143" s="103">
        <f t="shared" si="13"/>
        <v>258.61170720762283</v>
      </c>
    </row>
    <row r="144" spans="1:14">
      <c r="A144" s="102">
        <v>40387</v>
      </c>
      <c r="B144" t="s">
        <v>895</v>
      </c>
      <c r="C144">
        <v>2.4089999999999998</v>
      </c>
      <c r="D144">
        <v>101.628</v>
      </c>
      <c r="E144">
        <v>29.98</v>
      </c>
      <c r="F144">
        <v>3633</v>
      </c>
      <c r="G144">
        <v>17.100000000000001</v>
      </c>
      <c r="I144" s="103">
        <f t="shared" ref="I144:I207" si="17">(-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+(SQRT((POWER(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,2))-4*((TAN(E144*PI()/180))/(TAN(($B$7+($B$14*(G144-$E$7)))*PI()/180))*1/$B$16*POWER(($H$13+($B$15*(G144-$E$8))),2))*((TAN(E144*PI()/180))/(TAN(($B$7+($B$14*(G144-$E$7)))*PI()/180))-1))))/(2*((TAN(E144*PI()/180))/(TAN(($B$7+($B$14*(G144-$E$7)))*PI()/180))*1/$B$16*POWER(($H$13+($B$15*(G144-$E$8))),2)))</f>
        <v>101.6715608011213</v>
      </c>
      <c r="J144" s="104">
        <f t="shared" si="11"/>
        <v>21.249356207434353</v>
      </c>
      <c r="K144" s="76">
        <f t="shared" ref="K144:K207" si="18">($B$9-EXP(52.57-6690.9/(273.15+G144)-4.681*LN(273.15+G144)))*I144/100*0.2095</f>
        <v>213.09742874762313</v>
      </c>
      <c r="L144" s="76">
        <f t="shared" si="12"/>
        <v>159.83665767661984</v>
      </c>
      <c r="M144" s="103">
        <f t="shared" ref="M144:M207" si="19">(($B$9-EXP(52.57-6690.9/(273.15+G144)-4.681*LN(273.15+G144)))/1013)*I144/100*0.2095*((49-1.335*G144+0.02759*POWER(G144,2)-0.0003235*POWER(G144,3)+0.000001614*POWER(G144,4))
-($J$16*(5.516*10^-1-1.759*10^-2*G144+2.253*10^-4*POWER(G144,2)-2.654*10^-7*POWER(G144,3)+5.363*10^-8*POWER(G144,4))))*32/22.414</f>
        <v>8.25385452095923</v>
      </c>
      <c r="N144" s="103">
        <f t="shared" si="13"/>
        <v>257.93295377997595</v>
      </c>
    </row>
    <row r="145" spans="1:14">
      <c r="A145" s="102">
        <v>40387</v>
      </c>
      <c r="B145" t="s">
        <v>896</v>
      </c>
      <c r="C145">
        <v>2.4460000000000002</v>
      </c>
      <c r="D145">
        <v>101.56100000000001</v>
      </c>
      <c r="E145">
        <v>29.99</v>
      </c>
      <c r="F145">
        <v>3635</v>
      </c>
      <c r="G145">
        <v>17.100000000000001</v>
      </c>
      <c r="I145" s="103">
        <f t="shared" si="17"/>
        <v>101.5825560350476</v>
      </c>
      <c r="J145" s="104">
        <f t="shared" si="11"/>
        <v>21.230754211324946</v>
      </c>
      <c r="K145" s="76">
        <f t="shared" si="18"/>
        <v>212.91088015284265</v>
      </c>
      <c r="L145" s="76">
        <f t="shared" si="12"/>
        <v>159.69673433705063</v>
      </c>
      <c r="M145" s="103">
        <f t="shared" si="19"/>
        <v>8.2466289764209577</v>
      </c>
      <c r="N145" s="103">
        <f t="shared" si="13"/>
        <v>257.70715551315493</v>
      </c>
    </row>
    <row r="146" spans="1:14">
      <c r="A146" s="102">
        <v>40387</v>
      </c>
      <c r="B146" t="s">
        <v>897</v>
      </c>
      <c r="C146">
        <v>2.4649999999999999</v>
      </c>
      <c r="D146">
        <v>101.628</v>
      </c>
      <c r="E146">
        <v>29.98</v>
      </c>
      <c r="F146">
        <v>3641</v>
      </c>
      <c r="G146">
        <v>17.100000000000001</v>
      </c>
      <c r="I146" s="103">
        <f t="shared" si="17"/>
        <v>101.6715608011213</v>
      </c>
      <c r="J146" s="104">
        <f t="shared" si="11"/>
        <v>21.249356207434353</v>
      </c>
      <c r="K146" s="76">
        <f t="shared" si="18"/>
        <v>213.09742874762313</v>
      </c>
      <c r="L146" s="76">
        <f t="shared" si="12"/>
        <v>159.83665767661984</v>
      </c>
      <c r="M146" s="103">
        <f t="shared" si="19"/>
        <v>8.25385452095923</v>
      </c>
      <c r="N146" s="103">
        <f t="shared" si="13"/>
        <v>257.93295377997595</v>
      </c>
    </row>
    <row r="147" spans="1:14">
      <c r="A147" s="102">
        <v>40387</v>
      </c>
      <c r="B147" t="s">
        <v>898</v>
      </c>
      <c r="C147">
        <v>2.484</v>
      </c>
      <c r="D147">
        <v>101.672</v>
      </c>
      <c r="E147">
        <v>29.98</v>
      </c>
      <c r="F147">
        <v>3639</v>
      </c>
      <c r="G147">
        <v>17.100000000000001</v>
      </c>
      <c r="I147" s="103">
        <f t="shared" si="17"/>
        <v>101.6715608011213</v>
      </c>
      <c r="J147" s="104">
        <f t="shared" si="11"/>
        <v>21.249356207434353</v>
      </c>
      <c r="K147" s="76">
        <f t="shared" si="18"/>
        <v>213.09742874762313</v>
      </c>
      <c r="L147" s="76">
        <f t="shared" si="12"/>
        <v>159.83665767661984</v>
      </c>
      <c r="M147" s="103">
        <f t="shared" si="19"/>
        <v>8.25385452095923</v>
      </c>
      <c r="N147" s="103">
        <f t="shared" si="13"/>
        <v>257.93295377997595</v>
      </c>
    </row>
    <row r="148" spans="1:14">
      <c r="A148" s="102">
        <v>40387</v>
      </c>
      <c r="B148" t="s">
        <v>899</v>
      </c>
      <c r="C148">
        <v>2.5030000000000001</v>
      </c>
      <c r="D148">
        <v>101.762</v>
      </c>
      <c r="E148">
        <v>29.97</v>
      </c>
      <c r="F148">
        <v>3643</v>
      </c>
      <c r="G148">
        <v>17.100000000000001</v>
      </c>
      <c r="I148" s="103">
        <f t="shared" si="17"/>
        <v>101.76065474500625</v>
      </c>
      <c r="J148" s="104">
        <f t="shared" si="11"/>
        <v>21.267976841706304</v>
      </c>
      <c r="K148" s="76">
        <f t="shared" si="18"/>
        <v>213.28416425369062</v>
      </c>
      <c r="L148" s="76">
        <f t="shared" si="12"/>
        <v>159.97672121157095</v>
      </c>
      <c r="M148" s="103">
        <f t="shared" si="19"/>
        <v>8.2610873050901183</v>
      </c>
      <c r="N148" s="103">
        <f t="shared" si="13"/>
        <v>258.15897828406622</v>
      </c>
    </row>
    <row r="149" spans="1:14">
      <c r="A149" s="102">
        <v>40387</v>
      </c>
      <c r="B149" t="s">
        <v>900</v>
      </c>
      <c r="C149">
        <v>2.5209999999999999</v>
      </c>
      <c r="D149">
        <v>101.717</v>
      </c>
      <c r="E149">
        <v>29.98</v>
      </c>
      <c r="F149">
        <v>3645</v>
      </c>
      <c r="G149">
        <v>17.100000000000001</v>
      </c>
      <c r="I149" s="103">
        <f t="shared" si="17"/>
        <v>101.6715608011213</v>
      </c>
      <c r="J149" s="104">
        <f t="shared" ref="J149:J212" si="20">I149*20.9/100</f>
        <v>21.249356207434353</v>
      </c>
      <c r="K149" s="76">
        <f t="shared" si="18"/>
        <v>213.09742874762313</v>
      </c>
      <c r="L149" s="76">
        <f t="shared" ref="L149:L212" si="21">K149/1.33322</f>
        <v>159.83665767661984</v>
      </c>
      <c r="M149" s="103">
        <f t="shared" si="19"/>
        <v>8.25385452095923</v>
      </c>
      <c r="N149" s="103">
        <f t="shared" ref="N149:N212" si="22">M149*31.25</f>
        <v>257.93295377997595</v>
      </c>
    </row>
    <row r="150" spans="1:14">
      <c r="A150" s="102">
        <v>40387</v>
      </c>
      <c r="B150" t="s">
        <v>901</v>
      </c>
      <c r="C150">
        <v>2.54</v>
      </c>
      <c r="D150">
        <v>101.873</v>
      </c>
      <c r="E150">
        <v>29.96</v>
      </c>
      <c r="F150">
        <v>3643</v>
      </c>
      <c r="G150">
        <v>17.100000000000001</v>
      </c>
      <c r="I150" s="103">
        <f t="shared" si="17"/>
        <v>101.84983798526234</v>
      </c>
      <c r="J150" s="104">
        <f t="shared" si="20"/>
        <v>21.286616138919825</v>
      </c>
      <c r="K150" s="76">
        <f t="shared" si="18"/>
        <v>213.4710869195394</v>
      </c>
      <c r="L150" s="76">
        <f t="shared" si="21"/>
        <v>160.11692512829046</v>
      </c>
      <c r="M150" s="103">
        <f t="shared" si="19"/>
        <v>8.2683273384384943</v>
      </c>
      <c r="N150" s="103">
        <f t="shared" si="22"/>
        <v>258.38522932620293</v>
      </c>
    </row>
    <row r="151" spans="1:14">
      <c r="A151" s="102">
        <v>40387</v>
      </c>
      <c r="B151" t="s">
        <v>902</v>
      </c>
      <c r="C151">
        <v>2.5590000000000002</v>
      </c>
      <c r="D151">
        <v>101.91800000000001</v>
      </c>
      <c r="E151">
        <v>29.95</v>
      </c>
      <c r="F151">
        <v>3640</v>
      </c>
      <c r="G151">
        <v>17.100000000000001</v>
      </c>
      <c r="I151" s="103">
        <f t="shared" si="17"/>
        <v>101.9391106406305</v>
      </c>
      <c r="J151" s="104">
        <f t="shared" si="20"/>
        <v>21.305274123891774</v>
      </c>
      <c r="K151" s="76">
        <f t="shared" si="18"/>
        <v>213.65819699404332</v>
      </c>
      <c r="L151" s="76">
        <f t="shared" si="21"/>
        <v>160.25726961344964</v>
      </c>
      <c r="M151" s="103">
        <f t="shared" si="19"/>
        <v>8.2755746306439306</v>
      </c>
      <c r="N151" s="103">
        <f t="shared" si="22"/>
        <v>258.61170720762283</v>
      </c>
    </row>
    <row r="152" spans="1:14">
      <c r="A152" s="102">
        <v>40387</v>
      </c>
      <c r="B152" t="s">
        <v>903</v>
      </c>
      <c r="C152">
        <v>2.5779999999999998</v>
      </c>
      <c r="D152">
        <v>102.096</v>
      </c>
      <c r="E152">
        <v>29.93</v>
      </c>
      <c r="F152">
        <v>3637</v>
      </c>
      <c r="G152">
        <v>17.100000000000001</v>
      </c>
      <c r="I152" s="103">
        <f t="shared" si="17"/>
        <v>102.11792467257511</v>
      </c>
      <c r="J152" s="104">
        <f t="shared" si="20"/>
        <v>21.342646256568194</v>
      </c>
      <c r="K152" s="76">
        <f t="shared" si="18"/>
        <v>214.03298036641556</v>
      </c>
      <c r="L152" s="76">
        <f t="shared" si="21"/>
        <v>160.53838103719983</v>
      </c>
      <c r="M152" s="103">
        <f t="shared" si="19"/>
        <v>8.2900910302580169</v>
      </c>
      <c r="N152" s="103">
        <f t="shared" si="22"/>
        <v>259.065344695563</v>
      </c>
    </row>
    <row r="153" spans="1:14">
      <c r="A153" s="102">
        <v>40387</v>
      </c>
      <c r="B153" t="s">
        <v>904</v>
      </c>
      <c r="C153">
        <v>2.597</v>
      </c>
      <c r="D153">
        <v>102.32</v>
      </c>
      <c r="E153">
        <v>29.91</v>
      </c>
      <c r="F153">
        <v>3641</v>
      </c>
      <c r="G153">
        <v>17.100000000000001</v>
      </c>
      <c r="I153" s="103">
        <f t="shared" si="17"/>
        <v>102.29709779440299</v>
      </c>
      <c r="J153" s="104">
        <f t="shared" si="20"/>
        <v>21.380093439030226</v>
      </c>
      <c r="K153" s="76">
        <f t="shared" si="18"/>
        <v>214.4085163694173</v>
      </c>
      <c r="L153" s="76">
        <f t="shared" si="21"/>
        <v>160.82005698190642</v>
      </c>
      <c r="M153" s="103">
        <f t="shared" si="19"/>
        <v>8.3046365813440879</v>
      </c>
      <c r="N153" s="103">
        <f t="shared" si="22"/>
        <v>259.51989316700275</v>
      </c>
    </row>
    <row r="154" spans="1:14">
      <c r="A154" s="102">
        <v>40387</v>
      </c>
      <c r="B154" t="s">
        <v>905</v>
      </c>
      <c r="C154">
        <v>2.6150000000000002</v>
      </c>
      <c r="D154">
        <v>102.18600000000001</v>
      </c>
      <c r="E154">
        <v>29.92</v>
      </c>
      <c r="F154">
        <v>3639</v>
      </c>
      <c r="G154">
        <v>17.100000000000001</v>
      </c>
      <c r="I154" s="103">
        <f t="shared" si="17"/>
        <v>102.20746628754205</v>
      </c>
      <c r="J154" s="104">
        <f t="shared" si="20"/>
        <v>21.361360454096285</v>
      </c>
      <c r="K154" s="76">
        <f t="shared" si="18"/>
        <v>214.22065416393588</v>
      </c>
      <c r="L154" s="76">
        <f t="shared" si="21"/>
        <v>160.67914835056169</v>
      </c>
      <c r="M154" s="103">
        <f t="shared" si="19"/>
        <v>8.2973601570195736</v>
      </c>
      <c r="N154" s="103">
        <f t="shared" si="22"/>
        <v>259.29250490686167</v>
      </c>
    </row>
    <row r="155" spans="1:14">
      <c r="A155" s="102">
        <v>40387</v>
      </c>
      <c r="B155" t="s">
        <v>906</v>
      </c>
      <c r="C155">
        <v>2.6339999999999999</v>
      </c>
      <c r="D155">
        <v>102.32</v>
      </c>
      <c r="E155">
        <v>29.91</v>
      </c>
      <c r="F155">
        <v>3646</v>
      </c>
      <c r="G155">
        <v>17.100000000000001</v>
      </c>
      <c r="I155" s="103">
        <f t="shared" si="17"/>
        <v>102.29709779440299</v>
      </c>
      <c r="J155" s="104">
        <f t="shared" si="20"/>
        <v>21.380093439030226</v>
      </c>
      <c r="K155" s="76">
        <f t="shared" si="18"/>
        <v>214.4085163694173</v>
      </c>
      <c r="L155" s="76">
        <f t="shared" si="21"/>
        <v>160.82005698190642</v>
      </c>
      <c r="M155" s="103">
        <f t="shared" si="19"/>
        <v>8.3046365813440879</v>
      </c>
      <c r="N155" s="103">
        <f t="shared" si="22"/>
        <v>259.51989316700275</v>
      </c>
    </row>
    <row r="156" spans="1:14">
      <c r="A156" s="102">
        <v>40387</v>
      </c>
      <c r="B156" t="s">
        <v>907</v>
      </c>
      <c r="C156">
        <v>2.653</v>
      </c>
      <c r="D156">
        <v>102.071</v>
      </c>
      <c r="E156">
        <v>29.92</v>
      </c>
      <c r="F156">
        <v>3650</v>
      </c>
      <c r="G156">
        <v>17.2</v>
      </c>
      <c r="I156" s="103">
        <f t="shared" si="17"/>
        <v>102.02479747171155</v>
      </c>
      <c r="J156" s="104">
        <f t="shared" si="20"/>
        <v>21.323182671587709</v>
      </c>
      <c r="K156" s="76">
        <f t="shared" si="18"/>
        <v>213.81126713334126</v>
      </c>
      <c r="L156" s="76">
        <f t="shared" si="21"/>
        <v>160.37208197697399</v>
      </c>
      <c r="M156" s="103">
        <f t="shared" si="19"/>
        <v>8.2666514730614509</v>
      </c>
      <c r="N156" s="103">
        <f t="shared" si="22"/>
        <v>258.33285853317034</v>
      </c>
    </row>
    <row r="157" spans="1:14">
      <c r="A157" s="102">
        <v>40387</v>
      </c>
      <c r="B157" t="s">
        <v>908</v>
      </c>
      <c r="C157">
        <v>2.6720000000000002</v>
      </c>
      <c r="D157">
        <v>101.82599999999999</v>
      </c>
      <c r="E157">
        <v>29.94</v>
      </c>
      <c r="F157">
        <v>3652</v>
      </c>
      <c r="G157">
        <v>17.2</v>
      </c>
      <c r="I157" s="103">
        <f t="shared" si="17"/>
        <v>101.84611332616009</v>
      </c>
      <c r="J157" s="104">
        <f t="shared" si="20"/>
        <v>21.285837685167458</v>
      </c>
      <c r="K157" s="76">
        <f t="shared" si="18"/>
        <v>213.43680244903166</v>
      </c>
      <c r="L157" s="76">
        <f t="shared" si="21"/>
        <v>160.09120958958886</v>
      </c>
      <c r="M157" s="103">
        <f t="shared" si="19"/>
        <v>8.2521734285895132</v>
      </c>
      <c r="N157" s="103">
        <f t="shared" si="22"/>
        <v>257.88041964342227</v>
      </c>
    </row>
    <row r="158" spans="1:14">
      <c r="A158" s="102">
        <v>40387</v>
      </c>
      <c r="B158" t="s">
        <v>909</v>
      </c>
      <c r="C158">
        <v>2.6909999999999998</v>
      </c>
      <c r="D158">
        <v>101.87</v>
      </c>
      <c r="E158">
        <v>29.94</v>
      </c>
      <c r="F158">
        <v>3652</v>
      </c>
      <c r="G158">
        <v>17.2</v>
      </c>
      <c r="I158" s="103">
        <f t="shared" si="17"/>
        <v>101.84611332616009</v>
      </c>
      <c r="J158" s="104">
        <f t="shared" si="20"/>
        <v>21.285837685167458</v>
      </c>
      <c r="K158" s="76">
        <f t="shared" si="18"/>
        <v>213.43680244903166</v>
      </c>
      <c r="L158" s="76">
        <f t="shared" si="21"/>
        <v>160.09120958958886</v>
      </c>
      <c r="M158" s="103">
        <f t="shared" si="19"/>
        <v>8.2521734285895132</v>
      </c>
      <c r="N158" s="103">
        <f t="shared" si="22"/>
        <v>257.88041964342227</v>
      </c>
    </row>
    <row r="159" spans="1:14">
      <c r="A159" s="102">
        <v>40387</v>
      </c>
      <c r="B159" t="s">
        <v>910</v>
      </c>
      <c r="C159">
        <v>2.7090000000000001</v>
      </c>
      <c r="D159">
        <v>101.848</v>
      </c>
      <c r="E159">
        <v>29.94</v>
      </c>
      <c r="F159">
        <v>3636</v>
      </c>
      <c r="G159">
        <v>17.2</v>
      </c>
      <c r="I159" s="103">
        <f t="shared" si="17"/>
        <v>101.84611332616009</v>
      </c>
      <c r="J159" s="104">
        <f t="shared" si="20"/>
        <v>21.285837685167458</v>
      </c>
      <c r="K159" s="76">
        <f t="shared" si="18"/>
        <v>213.43680244903166</v>
      </c>
      <c r="L159" s="76">
        <f t="shared" si="21"/>
        <v>160.09120958958886</v>
      </c>
      <c r="M159" s="103">
        <f t="shared" si="19"/>
        <v>8.2521734285895132</v>
      </c>
      <c r="N159" s="103">
        <f t="shared" si="22"/>
        <v>257.88041964342227</v>
      </c>
    </row>
    <row r="160" spans="1:14">
      <c r="A160" s="102">
        <v>40387</v>
      </c>
      <c r="B160" t="s">
        <v>911</v>
      </c>
      <c r="C160">
        <v>2.7280000000000002</v>
      </c>
      <c r="D160">
        <v>101.69199999999999</v>
      </c>
      <c r="E160">
        <v>29.96</v>
      </c>
      <c r="F160">
        <v>3647</v>
      </c>
      <c r="G160">
        <v>17.2</v>
      </c>
      <c r="I160" s="103">
        <f t="shared" si="17"/>
        <v>101.66778717285533</v>
      </c>
      <c r="J160" s="104">
        <f t="shared" si="20"/>
        <v>21.248567519126762</v>
      </c>
      <c r="K160" s="76">
        <f t="shared" si="18"/>
        <v>213.06308800170154</v>
      </c>
      <c r="L160" s="76">
        <f t="shared" si="21"/>
        <v>159.81089992777001</v>
      </c>
      <c r="M160" s="103">
        <f t="shared" si="19"/>
        <v>8.2377243907630895</v>
      </c>
      <c r="N160" s="103">
        <f t="shared" si="22"/>
        <v>257.42888721134653</v>
      </c>
    </row>
    <row r="161" spans="1:14">
      <c r="A161" s="102">
        <v>40387</v>
      </c>
      <c r="B161" t="s">
        <v>912</v>
      </c>
      <c r="C161">
        <v>2.7469999999999999</v>
      </c>
      <c r="D161">
        <v>101.78100000000001</v>
      </c>
      <c r="E161">
        <v>29.95</v>
      </c>
      <c r="F161">
        <v>3650</v>
      </c>
      <c r="G161">
        <v>17.2</v>
      </c>
      <c r="I161" s="103">
        <f t="shared" si="17"/>
        <v>101.75690555995514</v>
      </c>
      <c r="J161" s="104">
        <f t="shared" si="20"/>
        <v>21.267193262030624</v>
      </c>
      <c r="K161" s="76">
        <f t="shared" si="18"/>
        <v>213.24985157039154</v>
      </c>
      <c r="L161" s="76">
        <f t="shared" si="21"/>
        <v>159.95098451147712</v>
      </c>
      <c r="M161" s="103">
        <f t="shared" si="19"/>
        <v>8.2449452886648924</v>
      </c>
      <c r="N161" s="103">
        <f t="shared" si="22"/>
        <v>257.65454027077789</v>
      </c>
    </row>
    <row r="162" spans="1:14">
      <c r="A162" s="102">
        <v>40387</v>
      </c>
      <c r="B162" t="s">
        <v>913</v>
      </c>
      <c r="C162">
        <v>2.766</v>
      </c>
      <c r="D162">
        <v>101.759</v>
      </c>
      <c r="E162">
        <v>29.95</v>
      </c>
      <c r="F162">
        <v>3648</v>
      </c>
      <c r="G162">
        <v>17.2</v>
      </c>
      <c r="I162" s="103">
        <f t="shared" si="17"/>
        <v>101.75690555995514</v>
      </c>
      <c r="J162" s="104">
        <f t="shared" si="20"/>
        <v>21.267193262030624</v>
      </c>
      <c r="K162" s="76">
        <f t="shared" si="18"/>
        <v>213.24985157039154</v>
      </c>
      <c r="L162" s="76">
        <f t="shared" si="21"/>
        <v>159.95098451147712</v>
      </c>
      <c r="M162" s="103">
        <f t="shared" si="19"/>
        <v>8.2449452886648924</v>
      </c>
      <c r="N162" s="103">
        <f t="shared" si="22"/>
        <v>257.65454027077789</v>
      </c>
    </row>
    <row r="163" spans="1:14">
      <c r="A163" s="102">
        <v>40387</v>
      </c>
      <c r="B163" t="s">
        <v>914</v>
      </c>
      <c r="C163">
        <v>2.7839999999999998</v>
      </c>
      <c r="D163">
        <v>101.714</v>
      </c>
      <c r="E163">
        <v>29.96</v>
      </c>
      <c r="F163">
        <v>3649</v>
      </c>
      <c r="G163">
        <v>17.2</v>
      </c>
      <c r="I163" s="103">
        <f t="shared" si="17"/>
        <v>101.66778717285533</v>
      </c>
      <c r="J163" s="104">
        <f t="shared" si="20"/>
        <v>21.248567519126762</v>
      </c>
      <c r="K163" s="76">
        <f t="shared" si="18"/>
        <v>213.06308800170154</v>
      </c>
      <c r="L163" s="76">
        <f t="shared" si="21"/>
        <v>159.81089992777001</v>
      </c>
      <c r="M163" s="103">
        <f t="shared" si="19"/>
        <v>8.2377243907630895</v>
      </c>
      <c r="N163" s="103">
        <f t="shared" si="22"/>
        <v>257.42888721134653</v>
      </c>
    </row>
    <row r="164" spans="1:14">
      <c r="A164" s="102">
        <v>40387</v>
      </c>
      <c r="B164" t="s">
        <v>915</v>
      </c>
      <c r="C164">
        <v>2.8029999999999999</v>
      </c>
      <c r="D164">
        <v>101.714</v>
      </c>
      <c r="E164">
        <v>29.96</v>
      </c>
      <c r="F164">
        <v>3648</v>
      </c>
      <c r="G164">
        <v>17.2</v>
      </c>
      <c r="I164" s="103">
        <f t="shared" si="17"/>
        <v>101.66778717285533</v>
      </c>
      <c r="J164" s="104">
        <f t="shared" si="20"/>
        <v>21.248567519126762</v>
      </c>
      <c r="K164" s="76">
        <f t="shared" si="18"/>
        <v>213.06308800170154</v>
      </c>
      <c r="L164" s="76">
        <f t="shared" si="21"/>
        <v>159.81089992777001</v>
      </c>
      <c r="M164" s="103">
        <f t="shared" si="19"/>
        <v>8.2377243907630895</v>
      </c>
      <c r="N164" s="103">
        <f t="shared" si="22"/>
        <v>257.42888721134653</v>
      </c>
    </row>
    <row r="165" spans="1:14">
      <c r="A165" s="102">
        <v>40387</v>
      </c>
      <c r="B165" t="s">
        <v>916</v>
      </c>
      <c r="C165">
        <v>2.8220000000000001</v>
      </c>
      <c r="D165">
        <v>101.536</v>
      </c>
      <c r="E165">
        <v>29.98</v>
      </c>
      <c r="F165">
        <v>3654</v>
      </c>
      <c r="G165">
        <v>17.2</v>
      </c>
      <c r="I165" s="103">
        <f t="shared" si="17"/>
        <v>101.48981806123388</v>
      </c>
      <c r="J165" s="104">
        <f t="shared" si="20"/>
        <v>21.211371974797881</v>
      </c>
      <c r="K165" s="76">
        <f t="shared" si="18"/>
        <v>212.69012179927483</v>
      </c>
      <c r="L165" s="76">
        <f t="shared" si="21"/>
        <v>159.53115149733338</v>
      </c>
      <c r="M165" s="103">
        <f t="shared" si="19"/>
        <v>8.223304282561914</v>
      </c>
      <c r="N165" s="103">
        <f t="shared" si="22"/>
        <v>256.97825883005981</v>
      </c>
    </row>
    <row r="166" spans="1:14">
      <c r="A166" s="102">
        <v>40387</v>
      </c>
      <c r="B166" t="s">
        <v>917</v>
      </c>
      <c r="C166">
        <v>2.8410000000000002</v>
      </c>
      <c r="D166">
        <v>101.492</v>
      </c>
      <c r="E166">
        <v>29.98</v>
      </c>
      <c r="F166">
        <v>3651</v>
      </c>
      <c r="G166">
        <v>17.2</v>
      </c>
      <c r="I166" s="103">
        <f t="shared" si="17"/>
        <v>101.48981806123388</v>
      </c>
      <c r="J166" s="104">
        <f t="shared" si="20"/>
        <v>21.211371974797881</v>
      </c>
      <c r="K166" s="76">
        <f t="shared" si="18"/>
        <v>212.69012179927483</v>
      </c>
      <c r="L166" s="76">
        <f t="shared" si="21"/>
        <v>159.53115149733338</v>
      </c>
      <c r="M166" s="103">
        <f t="shared" si="19"/>
        <v>8.223304282561914</v>
      </c>
      <c r="N166" s="103">
        <f t="shared" si="22"/>
        <v>256.97825883005981</v>
      </c>
    </row>
    <row r="167" spans="1:14">
      <c r="A167" s="102">
        <v>40387</v>
      </c>
      <c r="B167" t="s">
        <v>918</v>
      </c>
      <c r="C167">
        <v>2.86</v>
      </c>
      <c r="D167">
        <v>101.581</v>
      </c>
      <c r="E167">
        <v>29.97</v>
      </c>
      <c r="F167">
        <v>3645</v>
      </c>
      <c r="G167">
        <v>17.2</v>
      </c>
      <c r="I167" s="103">
        <f t="shared" si="17"/>
        <v>101.57875804613101</v>
      </c>
      <c r="J167" s="104">
        <f t="shared" si="20"/>
        <v>21.229960431641381</v>
      </c>
      <c r="K167" s="76">
        <f t="shared" si="18"/>
        <v>212.87651149414239</v>
      </c>
      <c r="L167" s="76">
        <f t="shared" si="21"/>
        <v>159.6709556518372</v>
      </c>
      <c r="M167" s="103">
        <f t="shared" si="19"/>
        <v>8.2305107252639225</v>
      </c>
      <c r="N167" s="103">
        <f t="shared" si="22"/>
        <v>257.20346016449759</v>
      </c>
    </row>
    <row r="168" spans="1:14">
      <c r="A168" s="102">
        <v>40387</v>
      </c>
      <c r="B168" t="s">
        <v>919</v>
      </c>
      <c r="C168">
        <v>2.8780000000000001</v>
      </c>
      <c r="D168">
        <v>101.759</v>
      </c>
      <c r="E168">
        <v>29.95</v>
      </c>
      <c r="F168">
        <v>3648</v>
      </c>
      <c r="G168">
        <v>17.2</v>
      </c>
      <c r="I168" s="103">
        <f t="shared" si="17"/>
        <v>101.75690555995514</v>
      </c>
      <c r="J168" s="104">
        <f t="shared" si="20"/>
        <v>21.267193262030624</v>
      </c>
      <c r="K168" s="76">
        <f t="shared" si="18"/>
        <v>213.24985157039154</v>
      </c>
      <c r="L168" s="76">
        <f t="shared" si="21"/>
        <v>159.95098451147712</v>
      </c>
      <c r="M168" s="103">
        <f t="shared" si="19"/>
        <v>8.2449452886648924</v>
      </c>
      <c r="N168" s="103">
        <f t="shared" si="22"/>
        <v>257.65454027077789</v>
      </c>
    </row>
    <row r="169" spans="1:14">
      <c r="A169" s="102">
        <v>40387</v>
      </c>
      <c r="B169" t="s">
        <v>920</v>
      </c>
      <c r="C169">
        <v>2.8969999999999998</v>
      </c>
      <c r="D169">
        <v>101.87</v>
      </c>
      <c r="E169">
        <v>29.94</v>
      </c>
      <c r="F169">
        <v>3652</v>
      </c>
      <c r="G169">
        <v>17.2</v>
      </c>
      <c r="I169" s="103">
        <f t="shared" si="17"/>
        <v>101.84611332616009</v>
      </c>
      <c r="J169" s="104">
        <f t="shared" si="20"/>
        <v>21.285837685167458</v>
      </c>
      <c r="K169" s="76">
        <f t="shared" si="18"/>
        <v>213.43680244903166</v>
      </c>
      <c r="L169" s="76">
        <f t="shared" si="21"/>
        <v>160.09120958958886</v>
      </c>
      <c r="M169" s="103">
        <f t="shared" si="19"/>
        <v>8.2521734285895132</v>
      </c>
      <c r="N169" s="103">
        <f t="shared" si="22"/>
        <v>257.88041964342227</v>
      </c>
    </row>
    <row r="170" spans="1:14">
      <c r="A170" s="102">
        <v>40387</v>
      </c>
      <c r="B170" t="s">
        <v>921</v>
      </c>
      <c r="C170">
        <v>2.9159999999999999</v>
      </c>
      <c r="D170">
        <v>101.736</v>
      </c>
      <c r="E170">
        <v>29.95</v>
      </c>
      <c r="F170">
        <v>3653</v>
      </c>
      <c r="G170">
        <v>17.2</v>
      </c>
      <c r="I170" s="103">
        <f t="shared" si="17"/>
        <v>101.75690555995514</v>
      </c>
      <c r="J170" s="104">
        <f t="shared" si="20"/>
        <v>21.267193262030624</v>
      </c>
      <c r="K170" s="76">
        <f t="shared" si="18"/>
        <v>213.24985157039154</v>
      </c>
      <c r="L170" s="76">
        <f t="shared" si="21"/>
        <v>159.95098451147712</v>
      </c>
      <c r="M170" s="103">
        <f t="shared" si="19"/>
        <v>8.2449452886648924</v>
      </c>
      <c r="N170" s="103">
        <f t="shared" si="22"/>
        <v>257.65454027077789</v>
      </c>
    </row>
    <row r="171" spans="1:14">
      <c r="A171" s="102">
        <v>40387</v>
      </c>
      <c r="B171" t="s">
        <v>922</v>
      </c>
      <c r="C171">
        <v>2.9350000000000001</v>
      </c>
      <c r="D171">
        <v>101.492</v>
      </c>
      <c r="E171">
        <v>29.98</v>
      </c>
      <c r="F171">
        <v>3654</v>
      </c>
      <c r="G171">
        <v>17.2</v>
      </c>
      <c r="I171" s="103">
        <f t="shared" si="17"/>
        <v>101.48981806123388</v>
      </c>
      <c r="J171" s="104">
        <f t="shared" si="20"/>
        <v>21.211371974797881</v>
      </c>
      <c r="K171" s="76">
        <f t="shared" si="18"/>
        <v>212.69012179927483</v>
      </c>
      <c r="L171" s="76">
        <f t="shared" si="21"/>
        <v>159.53115149733338</v>
      </c>
      <c r="M171" s="103">
        <f t="shared" si="19"/>
        <v>8.223304282561914</v>
      </c>
      <c r="N171" s="103">
        <f t="shared" si="22"/>
        <v>256.97825883005981</v>
      </c>
    </row>
    <row r="172" spans="1:14">
      <c r="A172" s="102">
        <v>40387</v>
      </c>
      <c r="B172" t="s">
        <v>923</v>
      </c>
      <c r="C172">
        <v>2.9540000000000002</v>
      </c>
      <c r="D172">
        <v>101.514</v>
      </c>
      <c r="E172">
        <v>29.98</v>
      </c>
      <c r="F172">
        <v>3656</v>
      </c>
      <c r="G172">
        <v>17.2</v>
      </c>
      <c r="I172" s="103">
        <f t="shared" si="17"/>
        <v>101.48981806123388</v>
      </c>
      <c r="J172" s="104">
        <f t="shared" si="20"/>
        <v>21.211371974797881</v>
      </c>
      <c r="K172" s="76">
        <f t="shared" si="18"/>
        <v>212.69012179927483</v>
      </c>
      <c r="L172" s="76">
        <f t="shared" si="21"/>
        <v>159.53115149733338</v>
      </c>
      <c r="M172" s="103">
        <f t="shared" si="19"/>
        <v>8.223304282561914</v>
      </c>
      <c r="N172" s="103">
        <f t="shared" si="22"/>
        <v>256.97825883005981</v>
      </c>
    </row>
    <row r="173" spans="1:14">
      <c r="A173" s="102">
        <v>40387</v>
      </c>
      <c r="B173" t="s">
        <v>924</v>
      </c>
      <c r="C173">
        <v>2.9910000000000001</v>
      </c>
      <c r="D173">
        <v>101.536</v>
      </c>
      <c r="E173">
        <v>29.97</v>
      </c>
      <c r="F173">
        <v>3655</v>
      </c>
      <c r="G173">
        <v>17.2</v>
      </c>
      <c r="I173" s="103">
        <f t="shared" si="17"/>
        <v>101.57875804613101</v>
      </c>
      <c r="J173" s="104">
        <f t="shared" si="20"/>
        <v>21.229960431641381</v>
      </c>
      <c r="K173" s="76">
        <f t="shared" si="18"/>
        <v>212.87651149414239</v>
      </c>
      <c r="L173" s="76">
        <f t="shared" si="21"/>
        <v>159.6709556518372</v>
      </c>
      <c r="M173" s="103">
        <f t="shared" si="19"/>
        <v>8.2305107252639225</v>
      </c>
      <c r="N173" s="103">
        <f t="shared" si="22"/>
        <v>257.20346016449759</v>
      </c>
    </row>
    <row r="174" spans="1:14">
      <c r="A174" s="102">
        <v>40387</v>
      </c>
      <c r="B174" t="s">
        <v>925</v>
      </c>
      <c r="C174">
        <v>3.01</v>
      </c>
      <c r="D174">
        <v>101.67</v>
      </c>
      <c r="E174">
        <v>29.96</v>
      </c>
      <c r="F174">
        <v>3652</v>
      </c>
      <c r="G174">
        <v>17.2</v>
      </c>
      <c r="I174" s="103">
        <f t="shared" si="17"/>
        <v>101.66778717285533</v>
      </c>
      <c r="J174" s="104">
        <f t="shared" si="20"/>
        <v>21.248567519126762</v>
      </c>
      <c r="K174" s="76">
        <f t="shared" si="18"/>
        <v>213.06308800170154</v>
      </c>
      <c r="L174" s="76">
        <f t="shared" si="21"/>
        <v>159.81089992777001</v>
      </c>
      <c r="M174" s="103">
        <f t="shared" si="19"/>
        <v>8.2377243907630895</v>
      </c>
      <c r="N174" s="103">
        <f t="shared" si="22"/>
        <v>257.42888721134653</v>
      </c>
    </row>
    <row r="175" spans="1:14">
      <c r="A175" s="102">
        <v>40387</v>
      </c>
      <c r="B175" t="s">
        <v>926</v>
      </c>
      <c r="C175">
        <v>3.0289999999999999</v>
      </c>
      <c r="D175">
        <v>101.714</v>
      </c>
      <c r="E175">
        <v>29.95</v>
      </c>
      <c r="F175">
        <v>3654</v>
      </c>
      <c r="G175">
        <v>17.2</v>
      </c>
      <c r="I175" s="103">
        <f t="shared" si="17"/>
        <v>101.75690555995514</v>
      </c>
      <c r="J175" s="104">
        <f t="shared" si="20"/>
        <v>21.267193262030624</v>
      </c>
      <c r="K175" s="76">
        <f t="shared" si="18"/>
        <v>213.24985157039154</v>
      </c>
      <c r="L175" s="76">
        <f t="shared" si="21"/>
        <v>159.95098451147712</v>
      </c>
      <c r="M175" s="103">
        <f t="shared" si="19"/>
        <v>8.2449452886648924</v>
      </c>
      <c r="N175" s="103">
        <f t="shared" si="22"/>
        <v>257.65454027077789</v>
      </c>
    </row>
    <row r="176" spans="1:14">
      <c r="A176" s="102">
        <v>40387</v>
      </c>
      <c r="B176" t="s">
        <v>927</v>
      </c>
      <c r="C176">
        <v>3.0470000000000002</v>
      </c>
      <c r="D176">
        <v>101.893</v>
      </c>
      <c r="E176">
        <v>29.93</v>
      </c>
      <c r="F176">
        <v>3652</v>
      </c>
      <c r="G176">
        <v>17.2</v>
      </c>
      <c r="I176" s="103">
        <f t="shared" si="17"/>
        <v>101.93541059038132</v>
      </c>
      <c r="J176" s="104">
        <f t="shared" si="20"/>
        <v>21.304500813389694</v>
      </c>
      <c r="K176" s="76">
        <f t="shared" si="18"/>
        <v>213.62394088682152</v>
      </c>
      <c r="L176" s="76">
        <f t="shared" si="21"/>
        <v>160.2315753490208</v>
      </c>
      <c r="M176" s="103">
        <f t="shared" si="19"/>
        <v>8.259408820171835</v>
      </c>
      <c r="N176" s="103">
        <f t="shared" si="22"/>
        <v>258.10652563036984</v>
      </c>
    </row>
    <row r="177" spans="1:14">
      <c r="A177" s="102">
        <v>40387</v>
      </c>
      <c r="B177" t="s">
        <v>928</v>
      </c>
      <c r="C177">
        <v>3.0659999999999998</v>
      </c>
      <c r="D177">
        <v>101.714</v>
      </c>
      <c r="E177">
        <v>29.95</v>
      </c>
      <c r="F177">
        <v>3654</v>
      </c>
      <c r="G177">
        <v>17.2</v>
      </c>
      <c r="I177" s="103">
        <f t="shared" si="17"/>
        <v>101.75690555995514</v>
      </c>
      <c r="J177" s="104">
        <f t="shared" si="20"/>
        <v>21.267193262030624</v>
      </c>
      <c r="K177" s="76">
        <f t="shared" si="18"/>
        <v>213.24985157039154</v>
      </c>
      <c r="L177" s="76">
        <f t="shared" si="21"/>
        <v>159.95098451147712</v>
      </c>
      <c r="M177" s="103">
        <f t="shared" si="19"/>
        <v>8.2449452886648924</v>
      </c>
      <c r="N177" s="103">
        <f t="shared" si="22"/>
        <v>257.65454027077789</v>
      </c>
    </row>
    <row r="178" spans="1:14">
      <c r="A178" s="102">
        <v>40387</v>
      </c>
      <c r="B178" t="s">
        <v>929</v>
      </c>
      <c r="C178">
        <v>3.085</v>
      </c>
      <c r="D178">
        <v>101.714</v>
      </c>
      <c r="E178">
        <v>29.95</v>
      </c>
      <c r="F178">
        <v>3661</v>
      </c>
      <c r="G178">
        <v>17.2</v>
      </c>
      <c r="I178" s="103">
        <f t="shared" si="17"/>
        <v>101.75690555995514</v>
      </c>
      <c r="J178" s="104">
        <f t="shared" si="20"/>
        <v>21.267193262030624</v>
      </c>
      <c r="K178" s="76">
        <f t="shared" si="18"/>
        <v>213.24985157039154</v>
      </c>
      <c r="L178" s="76">
        <f t="shared" si="21"/>
        <v>159.95098451147712</v>
      </c>
      <c r="M178" s="103">
        <f t="shared" si="19"/>
        <v>8.2449452886648924</v>
      </c>
      <c r="N178" s="103">
        <f t="shared" si="22"/>
        <v>257.65454027077789</v>
      </c>
    </row>
    <row r="179" spans="1:14">
      <c r="A179" s="102">
        <v>40387</v>
      </c>
      <c r="B179" t="s">
        <v>930</v>
      </c>
      <c r="C179">
        <v>3.1040000000000001</v>
      </c>
      <c r="D179">
        <v>101.67</v>
      </c>
      <c r="E179">
        <v>29.96</v>
      </c>
      <c r="F179">
        <v>3666</v>
      </c>
      <c r="G179">
        <v>17.2</v>
      </c>
      <c r="I179" s="103">
        <f t="shared" si="17"/>
        <v>101.66778717285533</v>
      </c>
      <c r="J179" s="104">
        <f t="shared" si="20"/>
        <v>21.248567519126762</v>
      </c>
      <c r="K179" s="76">
        <f t="shared" si="18"/>
        <v>213.06308800170154</v>
      </c>
      <c r="L179" s="76">
        <f t="shared" si="21"/>
        <v>159.81089992777001</v>
      </c>
      <c r="M179" s="103">
        <f t="shared" si="19"/>
        <v>8.2377243907630895</v>
      </c>
      <c r="N179" s="103">
        <f t="shared" si="22"/>
        <v>257.42888721134653</v>
      </c>
    </row>
    <row r="180" spans="1:14">
      <c r="A180" s="102">
        <v>40387</v>
      </c>
      <c r="B180" t="s">
        <v>931</v>
      </c>
      <c r="C180">
        <v>3.1230000000000002</v>
      </c>
      <c r="D180">
        <v>101.27</v>
      </c>
      <c r="E180">
        <v>30</v>
      </c>
      <c r="F180">
        <v>3654</v>
      </c>
      <c r="G180">
        <v>17.2</v>
      </c>
      <c r="I180" s="103">
        <f t="shared" si="17"/>
        <v>101.31220504363186</v>
      </c>
      <c r="J180" s="104">
        <f t="shared" si="20"/>
        <v>21.174250854119059</v>
      </c>
      <c r="K180" s="76">
        <f t="shared" si="18"/>
        <v>212.31790185575187</v>
      </c>
      <c r="L180" s="76">
        <f t="shared" si="21"/>
        <v>159.25196280865262</v>
      </c>
      <c r="M180" s="103">
        <f t="shared" si="19"/>
        <v>8.208913027200671</v>
      </c>
      <c r="N180" s="103">
        <f t="shared" si="22"/>
        <v>256.52853210002098</v>
      </c>
    </row>
    <row r="181" spans="1:14">
      <c r="A181" s="102">
        <v>40387</v>
      </c>
      <c r="B181" t="s">
        <v>932</v>
      </c>
      <c r="C181">
        <v>3.1419999999999999</v>
      </c>
      <c r="D181">
        <v>101.358</v>
      </c>
      <c r="E181">
        <v>30</v>
      </c>
      <c r="F181">
        <v>3665</v>
      </c>
      <c r="G181">
        <v>17.2</v>
      </c>
      <c r="I181" s="103">
        <f t="shared" si="17"/>
        <v>101.31220504363186</v>
      </c>
      <c r="J181" s="104">
        <f t="shared" si="20"/>
        <v>21.174250854119059</v>
      </c>
      <c r="K181" s="76">
        <f t="shared" si="18"/>
        <v>212.31790185575187</v>
      </c>
      <c r="L181" s="76">
        <f t="shared" si="21"/>
        <v>159.25196280865262</v>
      </c>
      <c r="M181" s="103">
        <f t="shared" si="19"/>
        <v>8.208913027200671</v>
      </c>
      <c r="N181" s="103">
        <f t="shared" si="22"/>
        <v>256.52853210002098</v>
      </c>
    </row>
    <row r="182" spans="1:14">
      <c r="A182" s="102">
        <v>40387</v>
      </c>
      <c r="B182" t="s">
        <v>933</v>
      </c>
      <c r="C182">
        <v>3.16</v>
      </c>
      <c r="D182">
        <v>101.092</v>
      </c>
      <c r="E182">
        <v>30.02</v>
      </c>
      <c r="F182">
        <v>3665</v>
      </c>
      <c r="G182">
        <v>17.2</v>
      </c>
      <c r="I182" s="103">
        <f t="shared" si="17"/>
        <v>101.13494717527568</v>
      </c>
      <c r="J182" s="104">
        <f t="shared" si="20"/>
        <v>21.137203959632615</v>
      </c>
      <c r="K182" s="76">
        <f t="shared" si="18"/>
        <v>211.94642619119006</v>
      </c>
      <c r="L182" s="76">
        <f t="shared" si="21"/>
        <v>158.97333237664455</v>
      </c>
      <c r="M182" s="103">
        <f t="shared" si="19"/>
        <v>8.1945505481282233</v>
      </c>
      <c r="N182" s="103">
        <f t="shared" si="22"/>
        <v>256.07970462900698</v>
      </c>
    </row>
    <row r="183" spans="1:14">
      <c r="A183" s="102">
        <v>40387</v>
      </c>
      <c r="B183" t="s">
        <v>934</v>
      </c>
      <c r="C183">
        <v>3.1789999999999998</v>
      </c>
      <c r="D183">
        <v>101.11499999999999</v>
      </c>
      <c r="E183">
        <v>30.02</v>
      </c>
      <c r="F183">
        <v>3664</v>
      </c>
      <c r="G183">
        <v>17.2</v>
      </c>
      <c r="I183" s="103">
        <f t="shared" si="17"/>
        <v>101.13494717527568</v>
      </c>
      <c r="J183" s="104">
        <f t="shared" si="20"/>
        <v>21.137203959632615</v>
      </c>
      <c r="K183" s="76">
        <f t="shared" si="18"/>
        <v>211.94642619119006</v>
      </c>
      <c r="L183" s="76">
        <f t="shared" si="21"/>
        <v>158.97333237664455</v>
      </c>
      <c r="M183" s="103">
        <f t="shared" si="19"/>
        <v>8.1945505481282233</v>
      </c>
      <c r="N183" s="103">
        <f t="shared" si="22"/>
        <v>256.07970462900698</v>
      </c>
    </row>
    <row r="184" spans="1:14">
      <c r="A184" s="102">
        <v>40387</v>
      </c>
      <c r="B184" t="s">
        <v>935</v>
      </c>
      <c r="C184">
        <v>3.198</v>
      </c>
      <c r="D184">
        <v>100.916</v>
      </c>
      <c r="E184">
        <v>30.05</v>
      </c>
      <c r="F184">
        <v>3664</v>
      </c>
      <c r="G184">
        <v>17.2</v>
      </c>
      <c r="I184" s="103">
        <f t="shared" si="17"/>
        <v>100.86972421797186</v>
      </c>
      <c r="J184" s="104">
        <f t="shared" si="20"/>
        <v>21.081772361556119</v>
      </c>
      <c r="K184" s="76">
        <f t="shared" si="18"/>
        <v>211.39060390112667</v>
      </c>
      <c r="L184" s="76">
        <f t="shared" si="21"/>
        <v>158.55643022241389</v>
      </c>
      <c r="M184" s="103">
        <f t="shared" si="19"/>
        <v>8.1730606181796404</v>
      </c>
      <c r="N184" s="103">
        <f t="shared" si="22"/>
        <v>255.40814431811376</v>
      </c>
    </row>
    <row r="185" spans="1:14">
      <c r="A185" s="102">
        <v>40387</v>
      </c>
      <c r="B185" t="s">
        <v>936</v>
      </c>
      <c r="C185">
        <v>3.2160000000000002</v>
      </c>
      <c r="D185">
        <v>100.89400000000001</v>
      </c>
      <c r="E185">
        <v>30.05</v>
      </c>
      <c r="F185">
        <v>3664</v>
      </c>
      <c r="G185">
        <v>17.2</v>
      </c>
      <c r="I185" s="103">
        <f t="shared" si="17"/>
        <v>100.86972421797186</v>
      </c>
      <c r="J185" s="104">
        <f t="shared" si="20"/>
        <v>21.081772361556119</v>
      </c>
      <c r="K185" s="76">
        <f t="shared" si="18"/>
        <v>211.39060390112667</v>
      </c>
      <c r="L185" s="76">
        <f t="shared" si="21"/>
        <v>158.55643022241389</v>
      </c>
      <c r="M185" s="103">
        <f t="shared" si="19"/>
        <v>8.1730606181796404</v>
      </c>
      <c r="N185" s="103">
        <f t="shared" si="22"/>
        <v>255.40814431811376</v>
      </c>
    </row>
    <row r="186" spans="1:14">
      <c r="A186" s="102">
        <v>40387</v>
      </c>
      <c r="B186" t="s">
        <v>937</v>
      </c>
      <c r="C186">
        <v>3.2349999999999999</v>
      </c>
      <c r="D186">
        <v>101.07</v>
      </c>
      <c r="E186">
        <v>30.03</v>
      </c>
      <c r="F186">
        <v>3663</v>
      </c>
      <c r="G186">
        <v>17.2</v>
      </c>
      <c r="I186" s="103">
        <f t="shared" si="17"/>
        <v>101.04645112761092</v>
      </c>
      <c r="J186" s="104">
        <f t="shared" si="20"/>
        <v>21.118708285670682</v>
      </c>
      <c r="K186" s="76">
        <f t="shared" si="18"/>
        <v>211.76096684643869</v>
      </c>
      <c r="L186" s="76">
        <f t="shared" si="21"/>
        <v>158.83422604404277</v>
      </c>
      <c r="M186" s="103">
        <f t="shared" si="19"/>
        <v>8.1873800758419062</v>
      </c>
      <c r="N186" s="103">
        <f t="shared" si="22"/>
        <v>255.85562737005958</v>
      </c>
    </row>
    <row r="187" spans="1:14">
      <c r="A187" s="102">
        <v>40387</v>
      </c>
      <c r="B187" t="s">
        <v>938</v>
      </c>
      <c r="C187">
        <v>3.254</v>
      </c>
      <c r="D187">
        <v>100.96</v>
      </c>
      <c r="E187">
        <v>30.04</v>
      </c>
      <c r="F187">
        <v>3668</v>
      </c>
      <c r="G187">
        <v>17.2</v>
      </c>
      <c r="I187" s="103">
        <f t="shared" si="17"/>
        <v>100.95804351427236</v>
      </c>
      <c r="J187" s="104">
        <f t="shared" si="20"/>
        <v>21.100231094482925</v>
      </c>
      <c r="K187" s="76">
        <f t="shared" si="18"/>
        <v>211.57569283168368</v>
      </c>
      <c r="L187" s="76">
        <f t="shared" si="21"/>
        <v>158.69525872075403</v>
      </c>
      <c r="M187" s="103">
        <f t="shared" si="19"/>
        <v>8.1802167690268348</v>
      </c>
      <c r="N187" s="103">
        <f t="shared" si="22"/>
        <v>255.6317740320886</v>
      </c>
    </row>
    <row r="188" spans="1:14">
      <c r="A188" s="102">
        <v>40387</v>
      </c>
      <c r="B188" t="s">
        <v>939</v>
      </c>
      <c r="C188">
        <v>3.2730000000000001</v>
      </c>
      <c r="D188">
        <v>101.11499999999999</v>
      </c>
      <c r="E188">
        <v>30.02</v>
      </c>
      <c r="F188">
        <v>3666</v>
      </c>
      <c r="G188">
        <v>17.2</v>
      </c>
      <c r="I188" s="103">
        <f t="shared" si="17"/>
        <v>101.13494717527568</v>
      </c>
      <c r="J188" s="104">
        <f t="shared" si="20"/>
        <v>21.137203959632615</v>
      </c>
      <c r="K188" s="76">
        <f t="shared" si="18"/>
        <v>211.94642619119006</v>
      </c>
      <c r="L188" s="76">
        <f t="shared" si="21"/>
        <v>158.97333237664455</v>
      </c>
      <c r="M188" s="103">
        <f t="shared" si="19"/>
        <v>8.1945505481282233</v>
      </c>
      <c r="N188" s="103">
        <f t="shared" si="22"/>
        <v>256.07970462900698</v>
      </c>
    </row>
    <row r="189" spans="1:14">
      <c r="A189" s="102">
        <v>40387</v>
      </c>
      <c r="B189" t="s">
        <v>940</v>
      </c>
      <c r="C189">
        <v>3.2919999999999998</v>
      </c>
      <c r="D189">
        <v>101.11499999999999</v>
      </c>
      <c r="E189">
        <v>30.02</v>
      </c>
      <c r="F189">
        <v>3671</v>
      </c>
      <c r="G189">
        <v>17.2</v>
      </c>
      <c r="I189" s="103">
        <f t="shared" si="17"/>
        <v>101.13494717527568</v>
      </c>
      <c r="J189" s="104">
        <f t="shared" si="20"/>
        <v>21.137203959632615</v>
      </c>
      <c r="K189" s="76">
        <f t="shared" si="18"/>
        <v>211.94642619119006</v>
      </c>
      <c r="L189" s="76">
        <f t="shared" si="21"/>
        <v>158.97333237664455</v>
      </c>
      <c r="M189" s="103">
        <f t="shared" si="19"/>
        <v>8.1945505481282233</v>
      </c>
      <c r="N189" s="103">
        <f t="shared" si="22"/>
        <v>256.07970462900698</v>
      </c>
    </row>
    <row r="190" spans="1:14">
      <c r="A190" s="102">
        <v>40387</v>
      </c>
      <c r="B190" t="s">
        <v>941</v>
      </c>
      <c r="C190">
        <v>3.3109999999999999</v>
      </c>
      <c r="D190">
        <v>101.092</v>
      </c>
      <c r="E190">
        <v>30.02</v>
      </c>
      <c r="F190">
        <v>3662</v>
      </c>
      <c r="G190">
        <v>17.2</v>
      </c>
      <c r="I190" s="103">
        <f t="shared" si="17"/>
        <v>101.13494717527568</v>
      </c>
      <c r="J190" s="104">
        <f t="shared" si="20"/>
        <v>21.137203959632615</v>
      </c>
      <c r="K190" s="76">
        <f t="shared" si="18"/>
        <v>211.94642619119006</v>
      </c>
      <c r="L190" s="76">
        <f t="shared" si="21"/>
        <v>158.97333237664455</v>
      </c>
      <c r="M190" s="103">
        <f t="shared" si="19"/>
        <v>8.1945505481282233</v>
      </c>
      <c r="N190" s="103">
        <f t="shared" si="22"/>
        <v>256.07970462900698</v>
      </c>
    </row>
    <row r="191" spans="1:14">
      <c r="A191" s="102">
        <v>40387</v>
      </c>
      <c r="B191" t="s">
        <v>942</v>
      </c>
      <c r="C191">
        <v>3.3290000000000002</v>
      </c>
      <c r="D191">
        <v>101.40300000000001</v>
      </c>
      <c r="E191">
        <v>29.99</v>
      </c>
      <c r="F191">
        <v>3665</v>
      </c>
      <c r="G191">
        <v>17.2</v>
      </c>
      <c r="I191" s="103">
        <f t="shared" si="17"/>
        <v>101.4009670997964</v>
      </c>
      <c r="J191" s="104">
        <f t="shared" si="20"/>
        <v>21.192802123857447</v>
      </c>
      <c r="K191" s="76">
        <f t="shared" si="18"/>
        <v>212.50391866903851</v>
      </c>
      <c r="L191" s="76">
        <f t="shared" si="21"/>
        <v>159.39148727819753</v>
      </c>
      <c r="M191" s="103">
        <f t="shared" si="19"/>
        <v>8.2161050530662276</v>
      </c>
      <c r="N191" s="103">
        <f t="shared" si="22"/>
        <v>256.75328290831959</v>
      </c>
    </row>
    <row r="192" spans="1:14">
      <c r="A192" s="102">
        <v>40387</v>
      </c>
      <c r="B192" t="s">
        <v>943</v>
      </c>
      <c r="C192">
        <v>3.367</v>
      </c>
      <c r="D192">
        <v>101.64700000000001</v>
      </c>
      <c r="E192">
        <v>29.96</v>
      </c>
      <c r="F192">
        <v>3666</v>
      </c>
      <c r="G192">
        <v>17.2</v>
      </c>
      <c r="I192" s="103">
        <f t="shared" si="17"/>
        <v>101.66778717285533</v>
      </c>
      <c r="J192" s="104">
        <f t="shared" si="20"/>
        <v>21.248567519126762</v>
      </c>
      <c r="K192" s="76">
        <f t="shared" si="18"/>
        <v>213.06308800170154</v>
      </c>
      <c r="L192" s="76">
        <f t="shared" si="21"/>
        <v>159.81089992777001</v>
      </c>
      <c r="M192" s="103">
        <f t="shared" si="19"/>
        <v>8.2377243907630895</v>
      </c>
      <c r="N192" s="103">
        <f t="shared" si="22"/>
        <v>257.42888721134653</v>
      </c>
    </row>
    <row r="193" spans="1:14">
      <c r="A193" s="102">
        <v>40387</v>
      </c>
      <c r="B193" t="s">
        <v>944</v>
      </c>
      <c r="C193">
        <v>3.3860000000000001</v>
      </c>
      <c r="D193">
        <v>101.714</v>
      </c>
      <c r="E193">
        <v>29.96</v>
      </c>
      <c r="F193">
        <v>3668</v>
      </c>
      <c r="G193">
        <v>17.2</v>
      </c>
      <c r="I193" s="103">
        <f t="shared" si="17"/>
        <v>101.66778717285533</v>
      </c>
      <c r="J193" s="104">
        <f t="shared" si="20"/>
        <v>21.248567519126762</v>
      </c>
      <c r="K193" s="76">
        <f t="shared" si="18"/>
        <v>213.06308800170154</v>
      </c>
      <c r="L193" s="76">
        <f t="shared" si="21"/>
        <v>159.81089992777001</v>
      </c>
      <c r="M193" s="103">
        <f t="shared" si="19"/>
        <v>8.2377243907630895</v>
      </c>
      <c r="N193" s="103">
        <f t="shared" si="22"/>
        <v>257.42888721134653</v>
      </c>
    </row>
    <row r="194" spans="1:14">
      <c r="A194" s="102">
        <v>40387</v>
      </c>
      <c r="B194" t="s">
        <v>945</v>
      </c>
      <c r="C194">
        <v>3.4039999999999999</v>
      </c>
      <c r="D194">
        <v>101.91500000000001</v>
      </c>
      <c r="E194">
        <v>29.93</v>
      </c>
      <c r="F194">
        <v>3672</v>
      </c>
      <c r="G194">
        <v>17.2</v>
      </c>
      <c r="I194" s="103">
        <f t="shared" si="17"/>
        <v>101.93541059038132</v>
      </c>
      <c r="J194" s="104">
        <f t="shared" si="20"/>
        <v>21.304500813389694</v>
      </c>
      <c r="K194" s="76">
        <f t="shared" si="18"/>
        <v>213.62394088682152</v>
      </c>
      <c r="L194" s="76">
        <f t="shared" si="21"/>
        <v>160.2315753490208</v>
      </c>
      <c r="M194" s="103">
        <f t="shared" si="19"/>
        <v>8.259408820171835</v>
      </c>
      <c r="N194" s="103">
        <f t="shared" si="22"/>
        <v>258.10652563036984</v>
      </c>
    </row>
    <row r="195" spans="1:14">
      <c r="A195" s="102">
        <v>40387</v>
      </c>
      <c r="B195" t="s">
        <v>946</v>
      </c>
      <c r="C195">
        <v>3.423</v>
      </c>
      <c r="D195">
        <v>101.848</v>
      </c>
      <c r="E195">
        <v>29.94</v>
      </c>
      <c r="F195">
        <v>3669</v>
      </c>
      <c r="G195">
        <v>17.2</v>
      </c>
      <c r="I195" s="103">
        <f t="shared" si="17"/>
        <v>101.84611332616009</v>
      </c>
      <c r="J195" s="104">
        <f t="shared" si="20"/>
        <v>21.285837685167458</v>
      </c>
      <c r="K195" s="76">
        <f t="shared" si="18"/>
        <v>213.43680244903166</v>
      </c>
      <c r="L195" s="76">
        <f t="shared" si="21"/>
        <v>160.09120958958886</v>
      </c>
      <c r="M195" s="103">
        <f t="shared" si="19"/>
        <v>8.2521734285895132</v>
      </c>
      <c r="N195" s="103">
        <f t="shared" si="22"/>
        <v>257.88041964342227</v>
      </c>
    </row>
    <row r="196" spans="1:14">
      <c r="A196" s="102">
        <v>40387</v>
      </c>
      <c r="B196" t="s">
        <v>947</v>
      </c>
      <c r="C196">
        <v>3.4420000000000002</v>
      </c>
      <c r="D196">
        <v>101.78100000000001</v>
      </c>
      <c r="E196">
        <v>29.95</v>
      </c>
      <c r="F196">
        <v>3671</v>
      </c>
      <c r="G196">
        <v>17.2</v>
      </c>
      <c r="I196" s="103">
        <f t="shared" si="17"/>
        <v>101.75690555995514</v>
      </c>
      <c r="J196" s="104">
        <f t="shared" si="20"/>
        <v>21.267193262030624</v>
      </c>
      <c r="K196" s="76">
        <f t="shared" si="18"/>
        <v>213.24985157039154</v>
      </c>
      <c r="L196" s="76">
        <f t="shared" si="21"/>
        <v>159.95098451147712</v>
      </c>
      <c r="M196" s="103">
        <f t="shared" si="19"/>
        <v>8.2449452886648924</v>
      </c>
      <c r="N196" s="103">
        <f t="shared" si="22"/>
        <v>257.65454027077789</v>
      </c>
    </row>
    <row r="197" spans="1:14">
      <c r="A197" s="102">
        <v>40387</v>
      </c>
      <c r="B197" t="s">
        <v>948</v>
      </c>
      <c r="C197">
        <v>3.4609999999999999</v>
      </c>
      <c r="D197">
        <v>101.67</v>
      </c>
      <c r="E197">
        <v>29.96</v>
      </c>
      <c r="F197">
        <v>3673</v>
      </c>
      <c r="G197">
        <v>17.2</v>
      </c>
      <c r="I197" s="103">
        <f t="shared" si="17"/>
        <v>101.66778717285533</v>
      </c>
      <c r="J197" s="104">
        <f t="shared" si="20"/>
        <v>21.248567519126762</v>
      </c>
      <c r="K197" s="76">
        <f t="shared" si="18"/>
        <v>213.06308800170154</v>
      </c>
      <c r="L197" s="76">
        <f t="shared" si="21"/>
        <v>159.81089992777001</v>
      </c>
      <c r="M197" s="103">
        <f t="shared" si="19"/>
        <v>8.2377243907630895</v>
      </c>
      <c r="N197" s="103">
        <f t="shared" si="22"/>
        <v>257.42888721134653</v>
      </c>
    </row>
    <row r="198" spans="1:14">
      <c r="A198" s="102">
        <v>40387</v>
      </c>
      <c r="B198" t="s">
        <v>949</v>
      </c>
      <c r="C198">
        <v>3.48</v>
      </c>
      <c r="D198">
        <v>101.336</v>
      </c>
      <c r="E198">
        <v>30</v>
      </c>
      <c r="F198">
        <v>3672</v>
      </c>
      <c r="G198">
        <v>17.2</v>
      </c>
      <c r="I198" s="103">
        <f t="shared" si="17"/>
        <v>101.31220504363186</v>
      </c>
      <c r="J198" s="104">
        <f t="shared" si="20"/>
        <v>21.174250854119059</v>
      </c>
      <c r="K198" s="76">
        <f t="shared" si="18"/>
        <v>212.31790185575187</v>
      </c>
      <c r="L198" s="76">
        <f t="shared" si="21"/>
        <v>159.25196280865262</v>
      </c>
      <c r="M198" s="103">
        <f t="shared" si="19"/>
        <v>8.208913027200671</v>
      </c>
      <c r="N198" s="103">
        <f t="shared" si="22"/>
        <v>256.52853210002098</v>
      </c>
    </row>
    <row r="199" spans="1:14">
      <c r="A199" s="102">
        <v>40387</v>
      </c>
      <c r="B199" t="s">
        <v>950</v>
      </c>
      <c r="C199">
        <v>3.4980000000000002</v>
      </c>
      <c r="D199">
        <v>101.181</v>
      </c>
      <c r="E199">
        <v>30.01</v>
      </c>
      <c r="F199">
        <v>3676</v>
      </c>
      <c r="G199">
        <v>17.2</v>
      </c>
      <c r="I199" s="103">
        <f t="shared" si="17"/>
        <v>101.22353177473369</v>
      </c>
      <c r="J199" s="104">
        <f t="shared" si="20"/>
        <v>21.15571814091934</v>
      </c>
      <c r="K199" s="76">
        <f t="shared" si="18"/>
        <v>212.13207111211105</v>
      </c>
      <c r="L199" s="76">
        <f t="shared" si="21"/>
        <v>159.11257790320505</v>
      </c>
      <c r="M199" s="103">
        <f t="shared" si="19"/>
        <v>8.2017281954036605</v>
      </c>
      <c r="N199" s="103">
        <f t="shared" si="22"/>
        <v>256.3040061063644</v>
      </c>
    </row>
    <row r="200" spans="1:14">
      <c r="A200" s="102">
        <v>40387</v>
      </c>
      <c r="B200" t="s">
        <v>951</v>
      </c>
      <c r="C200">
        <v>3.5169999999999999</v>
      </c>
      <c r="D200">
        <v>101.27</v>
      </c>
      <c r="E200">
        <v>30</v>
      </c>
      <c r="F200">
        <v>3669</v>
      </c>
      <c r="G200">
        <v>17.2</v>
      </c>
      <c r="I200" s="103">
        <f t="shared" si="17"/>
        <v>101.31220504363186</v>
      </c>
      <c r="J200" s="104">
        <f t="shared" si="20"/>
        <v>21.174250854119059</v>
      </c>
      <c r="K200" s="76">
        <f t="shared" si="18"/>
        <v>212.31790185575187</v>
      </c>
      <c r="L200" s="76">
        <f t="shared" si="21"/>
        <v>159.25196280865262</v>
      </c>
      <c r="M200" s="103">
        <f t="shared" si="19"/>
        <v>8.208913027200671</v>
      </c>
      <c r="N200" s="103">
        <f t="shared" si="22"/>
        <v>256.52853210002098</v>
      </c>
    </row>
    <row r="201" spans="1:14">
      <c r="A201" s="102">
        <v>40387</v>
      </c>
      <c r="B201" t="s">
        <v>952</v>
      </c>
      <c r="C201">
        <v>3.536</v>
      </c>
      <c r="D201">
        <v>101.336</v>
      </c>
      <c r="E201">
        <v>30</v>
      </c>
      <c r="F201">
        <v>3675</v>
      </c>
      <c r="G201">
        <v>17.2</v>
      </c>
      <c r="I201" s="103">
        <f t="shared" si="17"/>
        <v>101.31220504363186</v>
      </c>
      <c r="J201" s="104">
        <f t="shared" si="20"/>
        <v>21.174250854119059</v>
      </c>
      <c r="K201" s="76">
        <f t="shared" si="18"/>
        <v>212.31790185575187</v>
      </c>
      <c r="L201" s="76">
        <f t="shared" si="21"/>
        <v>159.25196280865262</v>
      </c>
      <c r="M201" s="103">
        <f t="shared" si="19"/>
        <v>8.208913027200671</v>
      </c>
      <c r="N201" s="103">
        <f t="shared" si="22"/>
        <v>256.52853210002098</v>
      </c>
    </row>
    <row r="202" spans="1:14">
      <c r="A202" s="102">
        <v>40387</v>
      </c>
      <c r="B202" t="s">
        <v>953</v>
      </c>
      <c r="C202">
        <v>3.5550000000000002</v>
      </c>
      <c r="D202">
        <v>101.625</v>
      </c>
      <c r="E202">
        <v>29.96</v>
      </c>
      <c r="F202">
        <v>3676</v>
      </c>
      <c r="G202">
        <v>17.2</v>
      </c>
      <c r="I202" s="103">
        <f t="shared" si="17"/>
        <v>101.66778717285533</v>
      </c>
      <c r="J202" s="104">
        <f t="shared" si="20"/>
        <v>21.248567519126762</v>
      </c>
      <c r="K202" s="76">
        <f t="shared" si="18"/>
        <v>213.06308800170154</v>
      </c>
      <c r="L202" s="76">
        <f t="shared" si="21"/>
        <v>159.81089992777001</v>
      </c>
      <c r="M202" s="103">
        <f t="shared" si="19"/>
        <v>8.2377243907630895</v>
      </c>
      <c r="N202" s="103">
        <f t="shared" si="22"/>
        <v>257.42888721134653</v>
      </c>
    </row>
    <row r="203" spans="1:14">
      <c r="A203" s="102">
        <v>40387</v>
      </c>
      <c r="B203" t="s">
        <v>954</v>
      </c>
      <c r="C203">
        <v>3.573</v>
      </c>
      <c r="D203">
        <v>101.69199999999999</v>
      </c>
      <c r="E203">
        <v>29.96</v>
      </c>
      <c r="F203">
        <v>3676</v>
      </c>
      <c r="G203">
        <v>17.2</v>
      </c>
      <c r="I203" s="103">
        <f t="shared" si="17"/>
        <v>101.66778717285533</v>
      </c>
      <c r="J203" s="104">
        <f t="shared" si="20"/>
        <v>21.248567519126762</v>
      </c>
      <c r="K203" s="76">
        <f t="shared" si="18"/>
        <v>213.06308800170154</v>
      </c>
      <c r="L203" s="76">
        <f t="shared" si="21"/>
        <v>159.81089992777001</v>
      </c>
      <c r="M203" s="103">
        <f t="shared" si="19"/>
        <v>8.2377243907630895</v>
      </c>
      <c r="N203" s="103">
        <f t="shared" si="22"/>
        <v>257.42888721134653</v>
      </c>
    </row>
    <row r="204" spans="1:14">
      <c r="A204" s="102">
        <v>40387</v>
      </c>
      <c r="B204" t="s">
        <v>955</v>
      </c>
      <c r="C204">
        <v>3.5920000000000001</v>
      </c>
      <c r="D204">
        <v>101.536</v>
      </c>
      <c r="E204">
        <v>29.97</v>
      </c>
      <c r="F204">
        <v>3677</v>
      </c>
      <c r="G204">
        <v>17.2</v>
      </c>
      <c r="I204" s="103">
        <f t="shared" si="17"/>
        <v>101.57875804613101</v>
      </c>
      <c r="J204" s="104">
        <f t="shared" si="20"/>
        <v>21.229960431641381</v>
      </c>
      <c r="K204" s="76">
        <f t="shared" si="18"/>
        <v>212.87651149414239</v>
      </c>
      <c r="L204" s="76">
        <f t="shared" si="21"/>
        <v>159.6709556518372</v>
      </c>
      <c r="M204" s="103">
        <f t="shared" si="19"/>
        <v>8.2305107252639225</v>
      </c>
      <c r="N204" s="103">
        <f t="shared" si="22"/>
        <v>257.20346016449759</v>
      </c>
    </row>
    <row r="205" spans="1:14">
      <c r="A205" s="102">
        <v>40387</v>
      </c>
      <c r="B205" t="s">
        <v>956</v>
      </c>
      <c r="C205">
        <v>3.6110000000000002</v>
      </c>
      <c r="D205">
        <v>101.82599999999999</v>
      </c>
      <c r="E205">
        <v>29.94</v>
      </c>
      <c r="F205">
        <v>3670</v>
      </c>
      <c r="G205">
        <v>17.2</v>
      </c>
      <c r="I205" s="103">
        <f t="shared" si="17"/>
        <v>101.84611332616009</v>
      </c>
      <c r="J205" s="104">
        <f t="shared" si="20"/>
        <v>21.285837685167458</v>
      </c>
      <c r="K205" s="76">
        <f t="shared" si="18"/>
        <v>213.43680244903166</v>
      </c>
      <c r="L205" s="76">
        <f t="shared" si="21"/>
        <v>160.09120958958886</v>
      </c>
      <c r="M205" s="103">
        <f t="shared" si="19"/>
        <v>8.2521734285895132</v>
      </c>
      <c r="N205" s="103">
        <f t="shared" si="22"/>
        <v>257.88041964342227</v>
      </c>
    </row>
    <row r="206" spans="1:14">
      <c r="A206" s="102">
        <v>40387</v>
      </c>
      <c r="B206" t="s">
        <v>957</v>
      </c>
      <c r="C206">
        <v>3.63</v>
      </c>
      <c r="D206">
        <v>101.78100000000001</v>
      </c>
      <c r="E206">
        <v>29.95</v>
      </c>
      <c r="F206">
        <v>3674</v>
      </c>
      <c r="G206">
        <v>17.2</v>
      </c>
      <c r="I206" s="103">
        <f t="shared" si="17"/>
        <v>101.75690555995514</v>
      </c>
      <c r="J206" s="104">
        <f t="shared" si="20"/>
        <v>21.267193262030624</v>
      </c>
      <c r="K206" s="76">
        <f t="shared" si="18"/>
        <v>213.24985157039154</v>
      </c>
      <c r="L206" s="76">
        <f t="shared" si="21"/>
        <v>159.95098451147712</v>
      </c>
      <c r="M206" s="103">
        <f t="shared" si="19"/>
        <v>8.2449452886648924</v>
      </c>
      <c r="N206" s="103">
        <f t="shared" si="22"/>
        <v>257.65454027077789</v>
      </c>
    </row>
    <row r="207" spans="1:14">
      <c r="A207" s="102">
        <v>40387</v>
      </c>
      <c r="B207" t="s">
        <v>958</v>
      </c>
      <c r="C207">
        <v>3.649</v>
      </c>
      <c r="D207">
        <v>102.027</v>
      </c>
      <c r="E207">
        <v>29.92</v>
      </c>
      <c r="F207">
        <v>3670</v>
      </c>
      <c r="G207">
        <v>17.2</v>
      </c>
      <c r="I207" s="103">
        <f t="shared" si="17"/>
        <v>102.02479747171155</v>
      </c>
      <c r="J207" s="104">
        <f t="shared" si="20"/>
        <v>21.323182671587709</v>
      </c>
      <c r="K207" s="76">
        <f t="shared" si="18"/>
        <v>213.81126713334126</v>
      </c>
      <c r="L207" s="76">
        <f t="shared" si="21"/>
        <v>160.37208197697399</v>
      </c>
      <c r="M207" s="103">
        <f t="shared" si="19"/>
        <v>8.2666514730614509</v>
      </c>
      <c r="N207" s="103">
        <f t="shared" si="22"/>
        <v>258.33285853317034</v>
      </c>
    </row>
    <row r="208" spans="1:14">
      <c r="A208" s="102">
        <v>40387</v>
      </c>
      <c r="B208" t="s">
        <v>959</v>
      </c>
      <c r="C208">
        <v>3.6669999999999998</v>
      </c>
      <c r="D208">
        <v>101.803</v>
      </c>
      <c r="E208">
        <v>29.95</v>
      </c>
      <c r="F208">
        <v>3677</v>
      </c>
      <c r="G208">
        <v>17.2</v>
      </c>
      <c r="I208" s="103">
        <f t="shared" ref="I208:I233" si="23">(-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+(SQRT((POWER(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,2))-4*((TAN(E208*PI()/180))/(TAN(($B$7+($B$14*(G208-$E$7)))*PI()/180))*1/$B$16*POWER(($H$13+($B$15*(G208-$E$8))),2))*((TAN(E208*PI()/180))/(TAN(($B$7+($B$14*(G208-$E$7)))*PI()/180))-1))))/(2*((TAN(E208*PI()/180))/(TAN(($B$7+($B$14*(G208-$E$7)))*PI()/180))*1/$B$16*POWER(($H$13+($B$15*(G208-$E$8))),2)))</f>
        <v>101.75690555995514</v>
      </c>
      <c r="J208" s="104">
        <f t="shared" si="20"/>
        <v>21.267193262030624</v>
      </c>
      <c r="K208" s="76">
        <f t="shared" ref="K208:K233" si="24">($B$9-EXP(52.57-6690.9/(273.15+G208)-4.681*LN(273.15+G208)))*I208/100*0.2095</f>
        <v>213.24985157039154</v>
      </c>
      <c r="L208" s="76">
        <f t="shared" si="21"/>
        <v>159.95098451147712</v>
      </c>
      <c r="M208" s="103">
        <f t="shared" ref="M208:M233" si="25">(($B$9-EXP(52.57-6690.9/(273.15+G208)-4.681*LN(273.15+G208)))/1013)*I208/100*0.2095*((49-1.335*G208+0.02759*POWER(G208,2)-0.0003235*POWER(G208,3)+0.000001614*POWER(G208,4))
-($J$16*(5.516*10^-1-1.759*10^-2*G208+2.253*10^-4*POWER(G208,2)-2.654*10^-7*POWER(G208,3)+5.363*10^-8*POWER(G208,4))))*32/22.414</f>
        <v>8.2449452886648924</v>
      </c>
      <c r="N208" s="103">
        <f t="shared" si="22"/>
        <v>257.65454027077789</v>
      </c>
    </row>
    <row r="209" spans="1:14">
      <c r="A209" s="102">
        <v>40387</v>
      </c>
      <c r="B209" t="s">
        <v>960</v>
      </c>
      <c r="C209">
        <v>3.6859999999999999</v>
      </c>
      <c r="D209">
        <v>101.336</v>
      </c>
      <c r="E209">
        <v>30</v>
      </c>
      <c r="F209">
        <v>3678</v>
      </c>
      <c r="G209">
        <v>17.2</v>
      </c>
      <c r="I209" s="103">
        <f t="shared" si="23"/>
        <v>101.31220504363186</v>
      </c>
      <c r="J209" s="104">
        <f t="shared" si="20"/>
        <v>21.174250854119059</v>
      </c>
      <c r="K209" s="76">
        <f t="shared" si="24"/>
        <v>212.31790185575187</v>
      </c>
      <c r="L209" s="76">
        <f t="shared" si="21"/>
        <v>159.25196280865262</v>
      </c>
      <c r="M209" s="103">
        <f t="shared" si="25"/>
        <v>8.208913027200671</v>
      </c>
      <c r="N209" s="103">
        <f t="shared" si="22"/>
        <v>256.52853210002098</v>
      </c>
    </row>
    <row r="210" spans="1:14">
      <c r="A210" s="102">
        <v>40387</v>
      </c>
      <c r="B210" t="s">
        <v>961</v>
      </c>
      <c r="C210">
        <v>3.7050000000000001</v>
      </c>
      <c r="D210">
        <v>101.203</v>
      </c>
      <c r="E210">
        <v>30.01</v>
      </c>
      <c r="F210">
        <v>3685</v>
      </c>
      <c r="G210">
        <v>17.2</v>
      </c>
      <c r="I210" s="103">
        <f t="shared" si="23"/>
        <v>101.22353177473369</v>
      </c>
      <c r="J210" s="104">
        <f t="shared" si="20"/>
        <v>21.15571814091934</v>
      </c>
      <c r="K210" s="76">
        <f t="shared" si="24"/>
        <v>212.13207111211105</v>
      </c>
      <c r="L210" s="76">
        <f t="shared" si="21"/>
        <v>159.11257790320505</v>
      </c>
      <c r="M210" s="103">
        <f t="shared" si="25"/>
        <v>8.2017281954036605</v>
      </c>
      <c r="N210" s="103">
        <f t="shared" si="22"/>
        <v>256.3040061063644</v>
      </c>
    </row>
    <row r="211" spans="1:14">
      <c r="A211" s="102">
        <v>40387</v>
      </c>
      <c r="B211" t="s">
        <v>962</v>
      </c>
      <c r="C211">
        <v>3.7240000000000002</v>
      </c>
      <c r="D211">
        <v>100.849</v>
      </c>
      <c r="E211">
        <v>30.05</v>
      </c>
      <c r="F211">
        <v>3676</v>
      </c>
      <c r="G211">
        <v>17.2</v>
      </c>
      <c r="I211" s="103">
        <f t="shared" si="23"/>
        <v>100.86972421797186</v>
      </c>
      <c r="J211" s="104">
        <f t="shared" si="20"/>
        <v>21.081772361556119</v>
      </c>
      <c r="K211" s="76">
        <f t="shared" si="24"/>
        <v>211.39060390112667</v>
      </c>
      <c r="L211" s="76">
        <f t="shared" si="21"/>
        <v>158.55643022241389</v>
      </c>
      <c r="M211" s="103">
        <f t="shared" si="25"/>
        <v>8.1730606181796404</v>
      </c>
      <c r="N211" s="103">
        <f t="shared" si="22"/>
        <v>255.40814431811376</v>
      </c>
    </row>
    <row r="212" spans="1:14">
      <c r="A212" s="102">
        <v>40387</v>
      </c>
      <c r="B212" t="s">
        <v>963</v>
      </c>
      <c r="C212">
        <v>3.7429999999999999</v>
      </c>
      <c r="D212">
        <v>100.871</v>
      </c>
      <c r="E212">
        <v>30.05</v>
      </c>
      <c r="F212">
        <v>3679</v>
      </c>
      <c r="G212">
        <v>17.2</v>
      </c>
      <c r="I212" s="103">
        <f t="shared" si="23"/>
        <v>100.86972421797186</v>
      </c>
      <c r="J212" s="104">
        <f t="shared" si="20"/>
        <v>21.081772361556119</v>
      </c>
      <c r="K212" s="76">
        <f t="shared" si="24"/>
        <v>211.39060390112667</v>
      </c>
      <c r="L212" s="76">
        <f t="shared" si="21"/>
        <v>158.55643022241389</v>
      </c>
      <c r="M212" s="103">
        <f t="shared" si="25"/>
        <v>8.1730606181796404</v>
      </c>
      <c r="N212" s="103">
        <f t="shared" si="22"/>
        <v>255.40814431811376</v>
      </c>
    </row>
    <row r="213" spans="1:14">
      <c r="A213" s="102">
        <v>40387</v>
      </c>
      <c r="B213" t="s">
        <v>964</v>
      </c>
      <c r="C213">
        <v>3.7610000000000001</v>
      </c>
      <c r="D213">
        <v>100.982</v>
      </c>
      <c r="E213">
        <v>30.04</v>
      </c>
      <c r="F213">
        <v>3679</v>
      </c>
      <c r="G213">
        <v>17.2</v>
      </c>
      <c r="I213" s="103">
        <f t="shared" si="23"/>
        <v>100.95804351427236</v>
      </c>
      <c r="J213" s="104">
        <f t="shared" ref="J213:J276" si="26">I213*20.9/100</f>
        <v>21.100231094482925</v>
      </c>
      <c r="K213" s="76">
        <f t="shared" si="24"/>
        <v>211.57569283168368</v>
      </c>
      <c r="L213" s="76">
        <f t="shared" ref="L213:L276" si="27">K213/1.33322</f>
        <v>158.69525872075403</v>
      </c>
      <c r="M213" s="103">
        <f t="shared" si="25"/>
        <v>8.1802167690268348</v>
      </c>
      <c r="N213" s="103">
        <f t="shared" ref="N213:N276" si="28">M213*31.25</f>
        <v>255.6317740320886</v>
      </c>
    </row>
    <row r="214" spans="1:14">
      <c r="A214" s="102">
        <v>40387</v>
      </c>
      <c r="B214" t="s">
        <v>965</v>
      </c>
      <c r="C214">
        <v>3.78</v>
      </c>
      <c r="D214">
        <v>101.40300000000001</v>
      </c>
      <c r="E214">
        <v>29.99</v>
      </c>
      <c r="F214">
        <v>3682</v>
      </c>
      <c r="G214">
        <v>17.2</v>
      </c>
      <c r="I214" s="103">
        <f t="shared" si="23"/>
        <v>101.4009670997964</v>
      </c>
      <c r="J214" s="104">
        <f t="shared" si="26"/>
        <v>21.192802123857447</v>
      </c>
      <c r="K214" s="76">
        <f t="shared" si="24"/>
        <v>212.50391866903851</v>
      </c>
      <c r="L214" s="76">
        <f t="shared" si="27"/>
        <v>159.39148727819753</v>
      </c>
      <c r="M214" s="103">
        <f t="shared" si="25"/>
        <v>8.2161050530662276</v>
      </c>
      <c r="N214" s="103">
        <f t="shared" si="28"/>
        <v>256.75328290831959</v>
      </c>
    </row>
    <row r="215" spans="1:14">
      <c r="A215" s="102">
        <v>40387</v>
      </c>
      <c r="B215" t="s">
        <v>966</v>
      </c>
      <c r="C215">
        <v>3.7989999999999999</v>
      </c>
      <c r="D215">
        <v>101.336</v>
      </c>
      <c r="E215">
        <v>30</v>
      </c>
      <c r="F215">
        <v>3679</v>
      </c>
      <c r="G215">
        <v>17.2</v>
      </c>
      <c r="I215" s="103">
        <f t="shared" si="23"/>
        <v>101.31220504363186</v>
      </c>
      <c r="J215" s="104">
        <f t="shared" si="26"/>
        <v>21.174250854119059</v>
      </c>
      <c r="K215" s="76">
        <f t="shared" si="24"/>
        <v>212.31790185575187</v>
      </c>
      <c r="L215" s="76">
        <f t="shared" si="27"/>
        <v>159.25196280865262</v>
      </c>
      <c r="M215" s="103">
        <f t="shared" si="25"/>
        <v>8.208913027200671</v>
      </c>
      <c r="N215" s="103">
        <f t="shared" si="28"/>
        <v>256.52853210002098</v>
      </c>
    </row>
    <row r="216" spans="1:14">
      <c r="A216" s="102">
        <v>40387</v>
      </c>
      <c r="B216" t="s">
        <v>967</v>
      </c>
      <c r="C216">
        <v>3.8180000000000001</v>
      </c>
      <c r="D216">
        <v>101.447</v>
      </c>
      <c r="E216">
        <v>29.98</v>
      </c>
      <c r="F216">
        <v>3682</v>
      </c>
      <c r="G216">
        <v>17.2</v>
      </c>
      <c r="I216" s="103">
        <f t="shared" si="23"/>
        <v>101.48981806123388</v>
      </c>
      <c r="J216" s="104">
        <f t="shared" si="26"/>
        <v>21.211371974797881</v>
      </c>
      <c r="K216" s="76">
        <f t="shared" si="24"/>
        <v>212.69012179927483</v>
      </c>
      <c r="L216" s="76">
        <f t="shared" si="27"/>
        <v>159.53115149733338</v>
      </c>
      <c r="M216" s="103">
        <f t="shared" si="25"/>
        <v>8.223304282561914</v>
      </c>
      <c r="N216" s="103">
        <f t="shared" si="28"/>
        <v>256.97825883005981</v>
      </c>
    </row>
    <row r="217" spans="1:14">
      <c r="A217" s="102">
        <v>40387</v>
      </c>
      <c r="B217" t="s">
        <v>968</v>
      </c>
      <c r="C217">
        <v>3.8370000000000002</v>
      </c>
      <c r="D217">
        <v>101.31399999999999</v>
      </c>
      <c r="E217">
        <v>30</v>
      </c>
      <c r="F217">
        <v>3681</v>
      </c>
      <c r="G217">
        <v>17.2</v>
      </c>
      <c r="I217" s="103">
        <f t="shared" si="23"/>
        <v>101.31220504363186</v>
      </c>
      <c r="J217" s="104">
        <f t="shared" si="26"/>
        <v>21.174250854119059</v>
      </c>
      <c r="K217" s="76">
        <f t="shared" si="24"/>
        <v>212.31790185575187</v>
      </c>
      <c r="L217" s="76">
        <f t="shared" si="27"/>
        <v>159.25196280865262</v>
      </c>
      <c r="M217" s="103">
        <f t="shared" si="25"/>
        <v>8.208913027200671</v>
      </c>
      <c r="N217" s="103">
        <f t="shared" si="28"/>
        <v>256.52853210002098</v>
      </c>
    </row>
    <row r="218" spans="1:14">
      <c r="A218" s="102">
        <v>40387</v>
      </c>
      <c r="B218" t="s">
        <v>969</v>
      </c>
      <c r="C218">
        <v>3.855</v>
      </c>
      <c r="D218">
        <v>100.916</v>
      </c>
      <c r="E218">
        <v>30.05</v>
      </c>
      <c r="F218">
        <v>3684</v>
      </c>
      <c r="G218">
        <v>17.2</v>
      </c>
      <c r="I218" s="103">
        <f t="shared" si="23"/>
        <v>100.86972421797186</v>
      </c>
      <c r="J218" s="104">
        <f t="shared" si="26"/>
        <v>21.081772361556119</v>
      </c>
      <c r="K218" s="76">
        <f t="shared" si="24"/>
        <v>211.39060390112667</v>
      </c>
      <c r="L218" s="76">
        <f t="shared" si="27"/>
        <v>158.55643022241389</v>
      </c>
      <c r="M218" s="103">
        <f t="shared" si="25"/>
        <v>8.1730606181796404</v>
      </c>
      <c r="N218" s="103">
        <f t="shared" si="28"/>
        <v>255.40814431811376</v>
      </c>
    </row>
    <row r="219" spans="1:14">
      <c r="A219" s="102">
        <v>40387</v>
      </c>
      <c r="B219" t="s">
        <v>970</v>
      </c>
      <c r="C219">
        <v>3.8740000000000001</v>
      </c>
      <c r="D219">
        <v>101.181</v>
      </c>
      <c r="E219">
        <v>30.02</v>
      </c>
      <c r="F219">
        <v>3686</v>
      </c>
      <c r="G219">
        <v>17.2</v>
      </c>
      <c r="I219" s="103">
        <f t="shared" si="23"/>
        <v>101.13494717527568</v>
      </c>
      <c r="J219" s="104">
        <f t="shared" si="26"/>
        <v>21.137203959632615</v>
      </c>
      <c r="K219" s="76">
        <f t="shared" si="24"/>
        <v>211.94642619119006</v>
      </c>
      <c r="L219" s="76">
        <f t="shared" si="27"/>
        <v>158.97333237664455</v>
      </c>
      <c r="M219" s="103">
        <f t="shared" si="25"/>
        <v>8.1945505481282233</v>
      </c>
      <c r="N219" s="103">
        <f t="shared" si="28"/>
        <v>256.07970462900698</v>
      </c>
    </row>
    <row r="220" spans="1:14">
      <c r="A220" s="102">
        <v>40387</v>
      </c>
      <c r="B220" t="s">
        <v>971</v>
      </c>
      <c r="C220">
        <v>3.9119999999999999</v>
      </c>
      <c r="D220">
        <v>101.27</v>
      </c>
      <c r="E220">
        <v>30</v>
      </c>
      <c r="F220">
        <v>3681</v>
      </c>
      <c r="G220">
        <v>17.2</v>
      </c>
      <c r="I220" s="103">
        <f t="shared" si="23"/>
        <v>101.31220504363186</v>
      </c>
      <c r="J220" s="104">
        <f t="shared" si="26"/>
        <v>21.174250854119059</v>
      </c>
      <c r="K220" s="76">
        <f t="shared" si="24"/>
        <v>212.31790185575187</v>
      </c>
      <c r="L220" s="76">
        <f t="shared" si="27"/>
        <v>159.25196280865262</v>
      </c>
      <c r="M220" s="103">
        <f t="shared" si="25"/>
        <v>8.208913027200671</v>
      </c>
      <c r="N220" s="103">
        <f t="shared" si="28"/>
        <v>256.52853210002098</v>
      </c>
    </row>
    <row r="221" spans="1:14">
      <c r="A221" s="102">
        <v>40387</v>
      </c>
      <c r="B221" t="s">
        <v>972</v>
      </c>
      <c r="C221">
        <v>3.93</v>
      </c>
      <c r="D221">
        <v>101.31399999999999</v>
      </c>
      <c r="E221">
        <v>30</v>
      </c>
      <c r="F221">
        <v>3689</v>
      </c>
      <c r="G221">
        <v>17.2</v>
      </c>
      <c r="I221" s="103">
        <f t="shared" si="23"/>
        <v>101.31220504363186</v>
      </c>
      <c r="J221" s="104">
        <f t="shared" si="26"/>
        <v>21.174250854119059</v>
      </c>
      <c r="K221" s="76">
        <f t="shared" si="24"/>
        <v>212.31790185575187</v>
      </c>
      <c r="L221" s="76">
        <f t="shared" si="27"/>
        <v>159.25196280865262</v>
      </c>
      <c r="M221" s="103">
        <f t="shared" si="25"/>
        <v>8.208913027200671</v>
      </c>
      <c r="N221" s="103">
        <f t="shared" si="28"/>
        <v>256.52853210002098</v>
      </c>
    </row>
    <row r="222" spans="1:14">
      <c r="A222" s="102">
        <v>40387</v>
      </c>
      <c r="B222" t="s">
        <v>973</v>
      </c>
      <c r="C222">
        <v>3.9489999999999998</v>
      </c>
      <c r="D222">
        <v>101.11499999999999</v>
      </c>
      <c r="E222">
        <v>30.02</v>
      </c>
      <c r="F222">
        <v>3684</v>
      </c>
      <c r="G222">
        <v>17.2</v>
      </c>
      <c r="I222" s="103">
        <f t="shared" si="23"/>
        <v>101.13494717527568</v>
      </c>
      <c r="J222" s="104">
        <f t="shared" si="26"/>
        <v>21.137203959632615</v>
      </c>
      <c r="K222" s="76">
        <f t="shared" si="24"/>
        <v>211.94642619119006</v>
      </c>
      <c r="L222" s="76">
        <f t="shared" si="27"/>
        <v>158.97333237664455</v>
      </c>
      <c r="M222" s="103">
        <f t="shared" si="25"/>
        <v>8.1945505481282233</v>
      </c>
      <c r="N222" s="103">
        <f t="shared" si="28"/>
        <v>256.07970462900698</v>
      </c>
    </row>
    <row r="223" spans="1:14">
      <c r="A223" s="102">
        <v>40387</v>
      </c>
      <c r="B223" t="s">
        <v>974</v>
      </c>
      <c r="C223">
        <v>3.968</v>
      </c>
      <c r="D223">
        <v>100.89400000000001</v>
      </c>
      <c r="E223">
        <v>30.05</v>
      </c>
      <c r="F223">
        <v>3682</v>
      </c>
      <c r="G223">
        <v>17.2</v>
      </c>
      <c r="I223" s="103">
        <f t="shared" si="23"/>
        <v>100.86972421797186</v>
      </c>
      <c r="J223" s="104">
        <f t="shared" si="26"/>
        <v>21.081772361556119</v>
      </c>
      <c r="K223" s="76">
        <f t="shared" si="24"/>
        <v>211.39060390112667</v>
      </c>
      <c r="L223" s="76">
        <f t="shared" si="27"/>
        <v>158.55643022241389</v>
      </c>
      <c r="M223" s="103">
        <f t="shared" si="25"/>
        <v>8.1730606181796404</v>
      </c>
      <c r="N223" s="103">
        <f t="shared" si="28"/>
        <v>255.40814431811376</v>
      </c>
    </row>
    <row r="224" spans="1:14">
      <c r="A224" s="102">
        <v>40387</v>
      </c>
      <c r="B224" t="s">
        <v>975</v>
      </c>
      <c r="C224">
        <v>3.9870000000000001</v>
      </c>
      <c r="D224">
        <v>100.938</v>
      </c>
      <c r="E224">
        <v>30.04</v>
      </c>
      <c r="F224">
        <v>3687</v>
      </c>
      <c r="G224">
        <v>17.2</v>
      </c>
      <c r="I224" s="103">
        <f t="shared" si="23"/>
        <v>100.95804351427236</v>
      </c>
      <c r="J224" s="104">
        <f t="shared" si="26"/>
        <v>21.100231094482925</v>
      </c>
      <c r="K224" s="76">
        <f t="shared" si="24"/>
        <v>211.57569283168368</v>
      </c>
      <c r="L224" s="76">
        <f t="shared" si="27"/>
        <v>158.69525872075403</v>
      </c>
      <c r="M224" s="103">
        <f t="shared" si="25"/>
        <v>8.1802167690268348</v>
      </c>
      <c r="N224" s="103">
        <f t="shared" si="28"/>
        <v>255.6317740320886</v>
      </c>
    </row>
    <row r="225" spans="1:14">
      <c r="A225" s="102">
        <v>40387</v>
      </c>
      <c r="B225" t="s">
        <v>976</v>
      </c>
      <c r="C225">
        <v>4.0060000000000002</v>
      </c>
      <c r="D225">
        <v>100.982</v>
      </c>
      <c r="E225">
        <v>30.04</v>
      </c>
      <c r="F225">
        <v>3682</v>
      </c>
      <c r="G225">
        <v>17.2</v>
      </c>
      <c r="I225" s="103">
        <f t="shared" si="23"/>
        <v>100.95804351427236</v>
      </c>
      <c r="J225" s="104">
        <f t="shared" si="26"/>
        <v>21.100231094482925</v>
      </c>
      <c r="K225" s="76">
        <f t="shared" si="24"/>
        <v>211.57569283168368</v>
      </c>
      <c r="L225" s="76">
        <f t="shared" si="27"/>
        <v>158.69525872075403</v>
      </c>
      <c r="M225" s="103">
        <f t="shared" si="25"/>
        <v>8.1802167690268348</v>
      </c>
      <c r="N225" s="103">
        <f t="shared" si="28"/>
        <v>255.6317740320886</v>
      </c>
    </row>
    <row r="226" spans="1:14">
      <c r="A226" s="102">
        <v>40387</v>
      </c>
      <c r="B226" t="s">
        <v>977</v>
      </c>
      <c r="C226">
        <v>4.024</v>
      </c>
      <c r="D226">
        <v>101.137</v>
      </c>
      <c r="E226">
        <v>30.02</v>
      </c>
      <c r="F226">
        <v>3690</v>
      </c>
      <c r="G226">
        <v>17.2</v>
      </c>
      <c r="I226" s="103">
        <f t="shared" si="23"/>
        <v>101.13494717527568</v>
      </c>
      <c r="J226" s="104">
        <f t="shared" si="26"/>
        <v>21.137203959632615</v>
      </c>
      <c r="K226" s="76">
        <f t="shared" si="24"/>
        <v>211.94642619119006</v>
      </c>
      <c r="L226" s="76">
        <f t="shared" si="27"/>
        <v>158.97333237664455</v>
      </c>
      <c r="M226" s="103">
        <f t="shared" si="25"/>
        <v>8.1945505481282233</v>
      </c>
      <c r="N226" s="103">
        <f t="shared" si="28"/>
        <v>256.07970462900698</v>
      </c>
    </row>
    <row r="227" spans="1:14">
      <c r="A227" s="102">
        <v>40387</v>
      </c>
      <c r="B227" t="s">
        <v>978</v>
      </c>
      <c r="C227">
        <v>4.0430000000000001</v>
      </c>
      <c r="D227">
        <v>101.358</v>
      </c>
      <c r="E227">
        <v>30</v>
      </c>
      <c r="F227">
        <v>3691</v>
      </c>
      <c r="G227">
        <v>17.2</v>
      </c>
      <c r="I227" s="103">
        <f t="shared" si="23"/>
        <v>101.31220504363186</v>
      </c>
      <c r="J227" s="104">
        <f t="shared" si="26"/>
        <v>21.174250854119059</v>
      </c>
      <c r="K227" s="76">
        <f t="shared" si="24"/>
        <v>212.31790185575187</v>
      </c>
      <c r="L227" s="76">
        <f t="shared" si="27"/>
        <v>159.25196280865262</v>
      </c>
      <c r="M227" s="103">
        <f t="shared" si="25"/>
        <v>8.208913027200671</v>
      </c>
      <c r="N227" s="103">
        <f t="shared" si="28"/>
        <v>256.52853210002098</v>
      </c>
    </row>
    <row r="228" spans="1:14">
      <c r="A228" s="102">
        <v>40387</v>
      </c>
      <c r="B228" t="s">
        <v>979</v>
      </c>
      <c r="C228">
        <v>4.0620000000000003</v>
      </c>
      <c r="D228">
        <v>101.381</v>
      </c>
      <c r="E228">
        <v>29.99</v>
      </c>
      <c r="F228">
        <v>3689</v>
      </c>
      <c r="G228">
        <v>17.2</v>
      </c>
      <c r="I228" s="103">
        <f t="shared" si="23"/>
        <v>101.4009670997964</v>
      </c>
      <c r="J228" s="104">
        <f t="shared" si="26"/>
        <v>21.192802123857447</v>
      </c>
      <c r="K228" s="76">
        <f t="shared" si="24"/>
        <v>212.50391866903851</v>
      </c>
      <c r="L228" s="76">
        <f t="shared" si="27"/>
        <v>159.39148727819753</v>
      </c>
      <c r="M228" s="103">
        <f t="shared" si="25"/>
        <v>8.2161050530662276</v>
      </c>
      <c r="N228" s="103">
        <f t="shared" si="28"/>
        <v>256.75328290831959</v>
      </c>
    </row>
    <row r="229" spans="1:14">
      <c r="A229" s="102">
        <v>40387</v>
      </c>
      <c r="B229" t="s">
        <v>980</v>
      </c>
      <c r="C229">
        <v>4.0810000000000004</v>
      </c>
      <c r="D229">
        <v>101.759</v>
      </c>
      <c r="E229">
        <v>29.95</v>
      </c>
      <c r="F229">
        <v>3688</v>
      </c>
      <c r="G229">
        <v>17.2</v>
      </c>
      <c r="I229" s="103">
        <f t="shared" si="23"/>
        <v>101.75690555995514</v>
      </c>
      <c r="J229" s="104">
        <f t="shared" si="26"/>
        <v>21.267193262030624</v>
      </c>
      <c r="K229" s="76">
        <f t="shared" si="24"/>
        <v>213.24985157039154</v>
      </c>
      <c r="L229" s="76">
        <f t="shared" si="27"/>
        <v>159.95098451147712</v>
      </c>
      <c r="M229" s="103">
        <f t="shared" si="25"/>
        <v>8.2449452886648924</v>
      </c>
      <c r="N229" s="103">
        <f t="shared" si="28"/>
        <v>257.65454027077789</v>
      </c>
    </row>
    <row r="230" spans="1:14">
      <c r="A230" s="102">
        <v>40387</v>
      </c>
      <c r="B230" t="s">
        <v>981</v>
      </c>
      <c r="C230">
        <v>4.0990000000000002</v>
      </c>
      <c r="D230">
        <v>101.69199999999999</v>
      </c>
      <c r="E230">
        <v>29.96</v>
      </c>
      <c r="F230">
        <v>3694</v>
      </c>
      <c r="G230">
        <v>17.2</v>
      </c>
      <c r="I230" s="103">
        <f t="shared" si="23"/>
        <v>101.66778717285533</v>
      </c>
      <c r="J230" s="104">
        <f t="shared" si="26"/>
        <v>21.248567519126762</v>
      </c>
      <c r="K230" s="76">
        <f t="shared" si="24"/>
        <v>213.06308800170154</v>
      </c>
      <c r="L230" s="76">
        <f t="shared" si="27"/>
        <v>159.81089992777001</v>
      </c>
      <c r="M230" s="103">
        <f t="shared" si="25"/>
        <v>8.2377243907630895</v>
      </c>
      <c r="N230" s="103">
        <f t="shared" si="28"/>
        <v>257.42888721134653</v>
      </c>
    </row>
    <row r="231" spans="1:14">
      <c r="A231" s="102">
        <v>40387</v>
      </c>
      <c r="B231" t="s">
        <v>982</v>
      </c>
      <c r="C231">
        <v>4.1180000000000003</v>
      </c>
      <c r="D231">
        <v>101.514</v>
      </c>
      <c r="E231">
        <v>29.98</v>
      </c>
      <c r="F231">
        <v>3687</v>
      </c>
      <c r="G231">
        <v>17.2</v>
      </c>
      <c r="I231" s="103">
        <f t="shared" si="23"/>
        <v>101.48981806123388</v>
      </c>
      <c r="J231" s="104">
        <f t="shared" si="26"/>
        <v>21.211371974797881</v>
      </c>
      <c r="K231" s="76">
        <f t="shared" si="24"/>
        <v>212.69012179927483</v>
      </c>
      <c r="L231" s="76">
        <f t="shared" si="27"/>
        <v>159.53115149733338</v>
      </c>
      <c r="M231" s="103">
        <f t="shared" si="25"/>
        <v>8.223304282561914</v>
      </c>
      <c r="N231" s="103">
        <f t="shared" si="28"/>
        <v>256.97825883005981</v>
      </c>
    </row>
    <row r="232" spans="1:14">
      <c r="A232" s="102">
        <v>40387</v>
      </c>
      <c r="B232" t="s">
        <v>983</v>
      </c>
      <c r="C232">
        <v>4.1369999999999996</v>
      </c>
      <c r="D232">
        <v>101.447</v>
      </c>
      <c r="E232">
        <v>29.98</v>
      </c>
      <c r="F232">
        <v>3690</v>
      </c>
      <c r="G232">
        <v>17.2</v>
      </c>
      <c r="I232" s="103">
        <f t="shared" si="23"/>
        <v>101.48981806123388</v>
      </c>
      <c r="J232" s="104">
        <f t="shared" si="26"/>
        <v>21.211371974797881</v>
      </c>
      <c r="K232" s="76">
        <f t="shared" si="24"/>
        <v>212.69012179927483</v>
      </c>
      <c r="L232" s="76">
        <f t="shared" si="27"/>
        <v>159.53115149733338</v>
      </c>
      <c r="M232" s="103">
        <f t="shared" si="25"/>
        <v>8.223304282561914</v>
      </c>
      <c r="N232" s="103">
        <f t="shared" si="28"/>
        <v>256.97825883005981</v>
      </c>
    </row>
    <row r="233" spans="1:14">
      <c r="A233" s="102">
        <v>40387</v>
      </c>
      <c r="B233" t="s">
        <v>984</v>
      </c>
      <c r="C233">
        <v>4.1559999999999997</v>
      </c>
      <c r="D233">
        <v>100.783</v>
      </c>
      <c r="E233">
        <v>30.06</v>
      </c>
      <c r="F233">
        <v>3695</v>
      </c>
      <c r="G233">
        <v>17.2</v>
      </c>
      <c r="I233" s="103">
        <f t="shared" si="23"/>
        <v>100.78149312160028</v>
      </c>
      <c r="J233" s="104">
        <f t="shared" si="26"/>
        <v>21.063332062414457</v>
      </c>
      <c r="K233" s="76">
        <f t="shared" si="24"/>
        <v>211.20569980934442</v>
      </c>
      <c r="L233" s="76">
        <f t="shared" si="27"/>
        <v>158.41774036493933</v>
      </c>
      <c r="M233" s="103">
        <f t="shared" si="25"/>
        <v>8.1659116138114403</v>
      </c>
      <c r="N233" s="103">
        <f t="shared" si="28"/>
        <v>255.18473793160751</v>
      </c>
    </row>
    <row r="234" spans="1:14">
      <c r="A234" s="102">
        <v>40387</v>
      </c>
      <c r="B234" t="s">
        <v>985</v>
      </c>
      <c r="C234">
        <v>4.1749999999999998</v>
      </c>
      <c r="D234">
        <v>101.11499999999999</v>
      </c>
      <c r="E234">
        <v>30.02</v>
      </c>
      <c r="F234">
        <v>3699</v>
      </c>
      <c r="G234">
        <v>17.2</v>
      </c>
      <c r="I234" s="103">
        <f t="shared" ref="I234:I297" si="29">(-((TAN(E234*PI()/180))/(TAN(($B$7+($B$14*(G234-$E$7)))*PI()/180))*($H$13+($B$15*(G234-$E$8)))+(TAN(E234*PI()/180))/(TAN(($B$7+($B$14*(G234-$E$7)))*PI()/180))*1/$B$16*($H$13+($B$15*(G234-$E$8)))-$B$13*1/$B$16*($H$13+($B$15*(G234-$E$8)))-($H$13+($B$15*(G234-$E$8)))+$B$13*($H$13+($B$15*(G234-$E$8))))+(SQRT((POWER(((TAN(E234*PI()/180))/(TAN(($B$7+($B$14*(G234-$E$7)))*PI()/180))*($H$13+($B$15*(G234-$E$8)))+(TAN(E234*PI()/180))/(TAN(($B$7+($B$14*(G234-$E$7)))*PI()/180))*1/$B$16*($H$13+($B$15*(G234-$E$8)))-$B$13*1/$B$16*($H$13+($B$15*(G234-$E$8)))-($H$13+($B$15*(G234-$E$8)))+$B$13*($H$13+($B$15*(G234-$E$8)))),2))-4*((TAN(E234*PI()/180))/(TAN(($B$7+($B$14*(G234-$E$7)))*PI()/180))*1/$B$16*POWER(($H$13+($B$15*(G234-$E$8))),2))*((TAN(E234*PI()/180))/(TAN(($B$7+($B$14*(G234-$E$7)))*PI()/180))-1))))/(2*((TAN(E234*PI()/180))/(TAN(($B$7+($B$14*(G234-$E$7)))*PI()/180))*1/$B$16*POWER(($H$13+($B$15*(G234-$E$8))),2)))</f>
        <v>101.13494717527568</v>
      </c>
      <c r="J234" s="104">
        <f t="shared" si="26"/>
        <v>21.137203959632615</v>
      </c>
      <c r="K234" s="76">
        <f t="shared" ref="K234:K297" si="30">($B$9-EXP(52.57-6690.9/(273.15+G234)-4.681*LN(273.15+G234)))*I234/100*0.2095</f>
        <v>211.94642619119006</v>
      </c>
      <c r="L234" s="76">
        <f t="shared" si="27"/>
        <v>158.97333237664455</v>
      </c>
      <c r="M234" s="103">
        <f t="shared" ref="M234:M297" si="31">(($B$9-EXP(52.57-6690.9/(273.15+G234)-4.681*LN(273.15+G234)))/1013)*I234/100*0.2095*((49-1.335*G234+0.02759*POWER(G234,2)-0.0003235*POWER(G234,3)+0.000001614*POWER(G234,4))
-($J$16*(5.516*10^-1-1.759*10^-2*G234+2.253*10^-4*POWER(G234,2)-2.654*10^-7*POWER(G234,3)+5.363*10^-8*POWER(G234,4))))*32/22.414</f>
        <v>8.1945505481282233</v>
      </c>
      <c r="N234" s="103">
        <f t="shared" si="28"/>
        <v>256.07970462900698</v>
      </c>
    </row>
    <row r="235" spans="1:14">
      <c r="A235" s="102">
        <v>40387</v>
      </c>
      <c r="B235" t="s">
        <v>986</v>
      </c>
      <c r="C235">
        <v>4.194</v>
      </c>
      <c r="D235">
        <v>101.11499999999999</v>
      </c>
      <c r="E235">
        <v>30.02</v>
      </c>
      <c r="F235">
        <v>3699</v>
      </c>
      <c r="G235">
        <v>17.2</v>
      </c>
      <c r="I235" s="103">
        <f t="shared" si="29"/>
        <v>101.13494717527568</v>
      </c>
      <c r="J235" s="104">
        <f t="shared" si="26"/>
        <v>21.137203959632615</v>
      </c>
      <c r="K235" s="76">
        <f t="shared" si="30"/>
        <v>211.94642619119006</v>
      </c>
      <c r="L235" s="76">
        <f t="shared" si="27"/>
        <v>158.97333237664455</v>
      </c>
      <c r="M235" s="103">
        <f t="shared" si="31"/>
        <v>8.1945505481282233</v>
      </c>
      <c r="N235" s="103">
        <f t="shared" si="28"/>
        <v>256.07970462900698</v>
      </c>
    </row>
    <row r="236" spans="1:14">
      <c r="A236" s="102">
        <v>40387</v>
      </c>
      <c r="B236" t="s">
        <v>987</v>
      </c>
      <c r="C236">
        <v>4.2119999999999997</v>
      </c>
      <c r="D236">
        <v>101.11499999999999</v>
      </c>
      <c r="E236">
        <v>30.02</v>
      </c>
      <c r="F236">
        <v>3697</v>
      </c>
      <c r="G236">
        <v>17.2</v>
      </c>
      <c r="I236" s="103">
        <f t="shared" si="29"/>
        <v>101.13494717527568</v>
      </c>
      <c r="J236" s="104">
        <f t="shared" si="26"/>
        <v>21.137203959632615</v>
      </c>
      <c r="K236" s="76">
        <f t="shared" si="30"/>
        <v>211.94642619119006</v>
      </c>
      <c r="L236" s="76">
        <f t="shared" si="27"/>
        <v>158.97333237664455</v>
      </c>
      <c r="M236" s="103">
        <f t="shared" si="31"/>
        <v>8.1945505481282233</v>
      </c>
      <c r="N236" s="103">
        <f t="shared" si="28"/>
        <v>256.07970462900698</v>
      </c>
    </row>
    <row r="237" spans="1:14">
      <c r="A237" s="102">
        <v>40387</v>
      </c>
      <c r="B237" t="s">
        <v>988</v>
      </c>
      <c r="C237">
        <v>4.2309999999999999</v>
      </c>
      <c r="D237">
        <v>101.247</v>
      </c>
      <c r="E237">
        <v>30.01</v>
      </c>
      <c r="F237">
        <v>3693</v>
      </c>
      <c r="G237">
        <v>17.2</v>
      </c>
      <c r="I237" s="103">
        <f t="shared" si="29"/>
        <v>101.22353177473369</v>
      </c>
      <c r="J237" s="104">
        <f t="shared" si="26"/>
        <v>21.15571814091934</v>
      </c>
      <c r="K237" s="76">
        <f t="shared" si="30"/>
        <v>212.13207111211105</v>
      </c>
      <c r="L237" s="76">
        <f t="shared" si="27"/>
        <v>159.11257790320505</v>
      </c>
      <c r="M237" s="103">
        <f t="shared" si="31"/>
        <v>8.2017281954036605</v>
      </c>
      <c r="N237" s="103">
        <f t="shared" si="28"/>
        <v>256.3040061063644</v>
      </c>
    </row>
    <row r="238" spans="1:14">
      <c r="A238" s="102">
        <v>40387</v>
      </c>
      <c r="B238" t="s">
        <v>989</v>
      </c>
      <c r="C238">
        <v>4.25</v>
      </c>
      <c r="D238">
        <v>100.916</v>
      </c>
      <c r="E238">
        <v>30.05</v>
      </c>
      <c r="F238">
        <v>3702</v>
      </c>
      <c r="G238">
        <v>17.2</v>
      </c>
      <c r="I238" s="103">
        <f t="shared" si="29"/>
        <v>100.86972421797186</v>
      </c>
      <c r="J238" s="104">
        <f t="shared" si="26"/>
        <v>21.081772361556119</v>
      </c>
      <c r="K238" s="76">
        <f t="shared" si="30"/>
        <v>211.39060390112667</v>
      </c>
      <c r="L238" s="76">
        <f t="shared" si="27"/>
        <v>158.55643022241389</v>
      </c>
      <c r="M238" s="103">
        <f t="shared" si="31"/>
        <v>8.1730606181796404</v>
      </c>
      <c r="N238" s="103">
        <f t="shared" si="28"/>
        <v>255.40814431811376</v>
      </c>
    </row>
    <row r="239" spans="1:14">
      <c r="A239" s="102">
        <v>40387</v>
      </c>
      <c r="B239" t="s">
        <v>990</v>
      </c>
      <c r="C239">
        <v>4.2869999999999999</v>
      </c>
      <c r="D239">
        <v>101.026</v>
      </c>
      <c r="E239">
        <v>30.03</v>
      </c>
      <c r="F239">
        <v>3693</v>
      </c>
      <c r="G239">
        <v>17.2</v>
      </c>
      <c r="I239" s="103">
        <f t="shared" si="29"/>
        <v>101.04645112761092</v>
      </c>
      <c r="J239" s="104">
        <f t="shared" si="26"/>
        <v>21.118708285670682</v>
      </c>
      <c r="K239" s="76">
        <f t="shared" si="30"/>
        <v>211.76096684643869</v>
      </c>
      <c r="L239" s="76">
        <f t="shared" si="27"/>
        <v>158.83422604404277</v>
      </c>
      <c r="M239" s="103">
        <f t="shared" si="31"/>
        <v>8.1873800758419062</v>
      </c>
      <c r="N239" s="103">
        <f t="shared" si="28"/>
        <v>255.85562737005958</v>
      </c>
    </row>
    <row r="240" spans="1:14">
      <c r="A240" s="102">
        <v>40387</v>
      </c>
      <c r="B240" t="s">
        <v>991</v>
      </c>
      <c r="C240">
        <v>4.306</v>
      </c>
      <c r="D240">
        <v>100.938</v>
      </c>
      <c r="E240">
        <v>30.04</v>
      </c>
      <c r="F240">
        <v>3696</v>
      </c>
      <c r="G240">
        <v>17.2</v>
      </c>
      <c r="I240" s="103">
        <f t="shared" si="29"/>
        <v>100.95804351427236</v>
      </c>
      <c r="J240" s="104">
        <f t="shared" si="26"/>
        <v>21.100231094482925</v>
      </c>
      <c r="K240" s="76">
        <f t="shared" si="30"/>
        <v>211.57569283168368</v>
      </c>
      <c r="L240" s="76">
        <f t="shared" si="27"/>
        <v>158.69525872075403</v>
      </c>
      <c r="M240" s="103">
        <f t="shared" si="31"/>
        <v>8.1802167690268348</v>
      </c>
      <c r="N240" s="103">
        <f t="shared" si="28"/>
        <v>255.6317740320886</v>
      </c>
    </row>
    <row r="241" spans="1:14">
      <c r="A241" s="102">
        <v>40387</v>
      </c>
      <c r="B241" t="s">
        <v>992</v>
      </c>
      <c r="C241">
        <v>4.3250000000000002</v>
      </c>
      <c r="D241">
        <v>101.181</v>
      </c>
      <c r="E241">
        <v>30.02</v>
      </c>
      <c r="F241">
        <v>3691</v>
      </c>
      <c r="G241">
        <v>17.2</v>
      </c>
      <c r="I241" s="103">
        <f t="shared" si="29"/>
        <v>101.13494717527568</v>
      </c>
      <c r="J241" s="104">
        <f t="shared" si="26"/>
        <v>21.137203959632615</v>
      </c>
      <c r="K241" s="76">
        <f t="shared" si="30"/>
        <v>211.94642619119006</v>
      </c>
      <c r="L241" s="76">
        <f t="shared" si="27"/>
        <v>158.97333237664455</v>
      </c>
      <c r="M241" s="103">
        <f t="shared" si="31"/>
        <v>8.1945505481282233</v>
      </c>
      <c r="N241" s="103">
        <f t="shared" si="28"/>
        <v>256.07970462900698</v>
      </c>
    </row>
    <row r="242" spans="1:14">
      <c r="A242" s="102">
        <v>40387</v>
      </c>
      <c r="B242" t="s">
        <v>993</v>
      </c>
      <c r="C242">
        <v>4.3440000000000003</v>
      </c>
      <c r="D242">
        <v>101.137</v>
      </c>
      <c r="E242">
        <v>30.02</v>
      </c>
      <c r="F242">
        <v>3700</v>
      </c>
      <c r="G242">
        <v>17.2</v>
      </c>
      <c r="I242" s="103">
        <f t="shared" si="29"/>
        <v>101.13494717527568</v>
      </c>
      <c r="J242" s="104">
        <f t="shared" si="26"/>
        <v>21.137203959632615</v>
      </c>
      <c r="K242" s="76">
        <f t="shared" si="30"/>
        <v>211.94642619119006</v>
      </c>
      <c r="L242" s="76">
        <f t="shared" si="27"/>
        <v>158.97333237664455</v>
      </c>
      <c r="M242" s="103">
        <f t="shared" si="31"/>
        <v>8.1945505481282233</v>
      </c>
      <c r="N242" s="103">
        <f t="shared" si="28"/>
        <v>256.07970462900698</v>
      </c>
    </row>
    <row r="243" spans="1:14">
      <c r="A243" s="102">
        <v>40387</v>
      </c>
      <c r="B243" t="s">
        <v>994</v>
      </c>
      <c r="C243">
        <v>4.3630000000000004</v>
      </c>
      <c r="D243">
        <v>101.07</v>
      </c>
      <c r="E243">
        <v>30.03</v>
      </c>
      <c r="F243">
        <v>3703</v>
      </c>
      <c r="G243">
        <v>17.2</v>
      </c>
      <c r="I243" s="103">
        <f t="shared" si="29"/>
        <v>101.04645112761092</v>
      </c>
      <c r="J243" s="104">
        <f t="shared" si="26"/>
        <v>21.118708285670682</v>
      </c>
      <c r="K243" s="76">
        <f t="shared" si="30"/>
        <v>211.76096684643869</v>
      </c>
      <c r="L243" s="76">
        <f t="shared" si="27"/>
        <v>158.83422604404277</v>
      </c>
      <c r="M243" s="103">
        <f t="shared" si="31"/>
        <v>8.1873800758419062</v>
      </c>
      <c r="N243" s="103">
        <f t="shared" si="28"/>
        <v>255.85562737005958</v>
      </c>
    </row>
    <row r="244" spans="1:14">
      <c r="A244" s="102">
        <v>40387</v>
      </c>
      <c r="B244" t="s">
        <v>995</v>
      </c>
      <c r="C244">
        <v>4.3810000000000002</v>
      </c>
      <c r="D244">
        <v>101.11499999999999</v>
      </c>
      <c r="E244">
        <v>30.02</v>
      </c>
      <c r="F244">
        <v>3696</v>
      </c>
      <c r="G244">
        <v>17.2</v>
      </c>
      <c r="I244" s="103">
        <f t="shared" si="29"/>
        <v>101.13494717527568</v>
      </c>
      <c r="J244" s="104">
        <f t="shared" si="26"/>
        <v>21.137203959632615</v>
      </c>
      <c r="K244" s="76">
        <f t="shared" si="30"/>
        <v>211.94642619119006</v>
      </c>
      <c r="L244" s="76">
        <f t="shared" si="27"/>
        <v>158.97333237664455</v>
      </c>
      <c r="M244" s="103">
        <f t="shared" si="31"/>
        <v>8.1945505481282233</v>
      </c>
      <c r="N244" s="103">
        <f t="shared" si="28"/>
        <v>256.07970462900698</v>
      </c>
    </row>
    <row r="245" spans="1:14">
      <c r="A245" s="102">
        <v>40387</v>
      </c>
      <c r="B245" t="s">
        <v>996</v>
      </c>
      <c r="C245">
        <v>4.4000000000000004</v>
      </c>
      <c r="D245">
        <v>100.827</v>
      </c>
      <c r="E245">
        <v>30.06</v>
      </c>
      <c r="F245">
        <v>3700</v>
      </c>
      <c r="G245">
        <v>17.2</v>
      </c>
      <c r="I245" s="103">
        <f t="shared" si="29"/>
        <v>100.78149312160028</v>
      </c>
      <c r="J245" s="104">
        <f t="shared" si="26"/>
        <v>21.063332062414457</v>
      </c>
      <c r="K245" s="76">
        <f t="shared" si="30"/>
        <v>211.20569980934442</v>
      </c>
      <c r="L245" s="76">
        <f t="shared" si="27"/>
        <v>158.41774036493933</v>
      </c>
      <c r="M245" s="103">
        <f t="shared" si="31"/>
        <v>8.1659116138114403</v>
      </c>
      <c r="N245" s="103">
        <f t="shared" si="28"/>
        <v>255.18473793160751</v>
      </c>
    </row>
    <row r="246" spans="1:14">
      <c r="A246" s="102">
        <v>40387</v>
      </c>
      <c r="B246" t="s">
        <v>997</v>
      </c>
      <c r="C246">
        <v>4.4189999999999996</v>
      </c>
      <c r="D246">
        <v>100.938</v>
      </c>
      <c r="E246">
        <v>30.04</v>
      </c>
      <c r="F246">
        <v>3703</v>
      </c>
      <c r="G246">
        <v>17.2</v>
      </c>
      <c r="I246" s="103">
        <f t="shared" si="29"/>
        <v>100.95804351427236</v>
      </c>
      <c r="J246" s="104">
        <f t="shared" si="26"/>
        <v>21.100231094482925</v>
      </c>
      <c r="K246" s="76">
        <f t="shared" si="30"/>
        <v>211.57569283168368</v>
      </c>
      <c r="L246" s="76">
        <f t="shared" si="27"/>
        <v>158.69525872075403</v>
      </c>
      <c r="M246" s="103">
        <f t="shared" si="31"/>
        <v>8.1802167690268348</v>
      </c>
      <c r="N246" s="103">
        <f t="shared" si="28"/>
        <v>255.6317740320886</v>
      </c>
    </row>
    <row r="247" spans="1:14">
      <c r="A247" s="102">
        <v>40387</v>
      </c>
      <c r="B247" t="s">
        <v>998</v>
      </c>
      <c r="C247">
        <v>4.4379999999999997</v>
      </c>
      <c r="D247">
        <v>101.092</v>
      </c>
      <c r="E247">
        <v>30.02</v>
      </c>
      <c r="F247">
        <v>3701</v>
      </c>
      <c r="G247">
        <v>17.2</v>
      </c>
      <c r="I247" s="103">
        <f t="shared" si="29"/>
        <v>101.13494717527568</v>
      </c>
      <c r="J247" s="104">
        <f t="shared" si="26"/>
        <v>21.137203959632615</v>
      </c>
      <c r="K247" s="76">
        <f t="shared" si="30"/>
        <v>211.94642619119006</v>
      </c>
      <c r="L247" s="76">
        <f t="shared" si="27"/>
        <v>158.97333237664455</v>
      </c>
      <c r="M247" s="103">
        <f t="shared" si="31"/>
        <v>8.1945505481282233</v>
      </c>
      <c r="N247" s="103">
        <f t="shared" si="28"/>
        <v>256.07970462900698</v>
      </c>
    </row>
    <row r="248" spans="1:14">
      <c r="A248" s="102">
        <v>40387</v>
      </c>
      <c r="B248" t="s">
        <v>999</v>
      </c>
      <c r="C248">
        <v>4.4560000000000004</v>
      </c>
      <c r="D248">
        <v>100.982</v>
      </c>
      <c r="E248">
        <v>30.04</v>
      </c>
      <c r="F248">
        <v>3703</v>
      </c>
      <c r="G248">
        <v>17.2</v>
      </c>
      <c r="I248" s="103">
        <f t="shared" si="29"/>
        <v>100.95804351427236</v>
      </c>
      <c r="J248" s="104">
        <f t="shared" si="26"/>
        <v>21.100231094482925</v>
      </c>
      <c r="K248" s="76">
        <f t="shared" si="30"/>
        <v>211.57569283168368</v>
      </c>
      <c r="L248" s="76">
        <f t="shared" si="27"/>
        <v>158.69525872075403</v>
      </c>
      <c r="M248" s="103">
        <f t="shared" si="31"/>
        <v>8.1802167690268348</v>
      </c>
      <c r="N248" s="103">
        <f t="shared" si="28"/>
        <v>255.6317740320886</v>
      </c>
    </row>
    <row r="249" spans="1:14">
      <c r="A249" s="102">
        <v>40387</v>
      </c>
      <c r="B249" t="s">
        <v>1000</v>
      </c>
      <c r="C249">
        <v>4.4749999999999996</v>
      </c>
      <c r="D249">
        <v>101.247</v>
      </c>
      <c r="E249">
        <v>30.01</v>
      </c>
      <c r="F249">
        <v>3703</v>
      </c>
      <c r="G249">
        <v>17.2</v>
      </c>
      <c r="I249" s="103">
        <f t="shared" si="29"/>
        <v>101.22353177473369</v>
      </c>
      <c r="J249" s="104">
        <f t="shared" si="26"/>
        <v>21.15571814091934</v>
      </c>
      <c r="K249" s="76">
        <f t="shared" si="30"/>
        <v>212.13207111211105</v>
      </c>
      <c r="L249" s="76">
        <f t="shared" si="27"/>
        <v>159.11257790320505</v>
      </c>
      <c r="M249" s="103">
        <f t="shared" si="31"/>
        <v>8.2017281954036605</v>
      </c>
      <c r="N249" s="103">
        <f t="shared" si="28"/>
        <v>256.3040061063644</v>
      </c>
    </row>
    <row r="250" spans="1:14">
      <c r="A250" s="102">
        <v>40387</v>
      </c>
      <c r="B250" t="s">
        <v>1001</v>
      </c>
      <c r="C250">
        <v>4.4939999999999998</v>
      </c>
      <c r="D250">
        <v>101.381</v>
      </c>
      <c r="E250">
        <v>29.99</v>
      </c>
      <c r="F250">
        <v>3700</v>
      </c>
      <c r="G250">
        <v>17.2</v>
      </c>
      <c r="I250" s="103">
        <f t="shared" si="29"/>
        <v>101.4009670997964</v>
      </c>
      <c r="J250" s="104">
        <f t="shared" si="26"/>
        <v>21.192802123857447</v>
      </c>
      <c r="K250" s="76">
        <f t="shared" si="30"/>
        <v>212.50391866903851</v>
      </c>
      <c r="L250" s="76">
        <f t="shared" si="27"/>
        <v>159.39148727819753</v>
      </c>
      <c r="M250" s="103">
        <f t="shared" si="31"/>
        <v>8.2161050530662276</v>
      </c>
      <c r="N250" s="103">
        <f t="shared" si="28"/>
        <v>256.75328290831959</v>
      </c>
    </row>
    <row r="251" spans="1:14">
      <c r="A251" s="102">
        <v>40387</v>
      </c>
      <c r="B251" t="s">
        <v>1002</v>
      </c>
      <c r="C251">
        <v>4.5129999999999999</v>
      </c>
      <c r="D251">
        <v>101.247</v>
      </c>
      <c r="E251">
        <v>30.01</v>
      </c>
      <c r="F251">
        <v>3709</v>
      </c>
      <c r="G251">
        <v>17.2</v>
      </c>
      <c r="I251" s="103">
        <f t="shared" si="29"/>
        <v>101.22353177473369</v>
      </c>
      <c r="J251" s="104">
        <f t="shared" si="26"/>
        <v>21.15571814091934</v>
      </c>
      <c r="K251" s="76">
        <f t="shared" si="30"/>
        <v>212.13207111211105</v>
      </c>
      <c r="L251" s="76">
        <f t="shared" si="27"/>
        <v>159.11257790320505</v>
      </c>
      <c r="M251" s="103">
        <f t="shared" si="31"/>
        <v>8.2017281954036605</v>
      </c>
      <c r="N251" s="103">
        <f t="shared" si="28"/>
        <v>256.3040061063644</v>
      </c>
    </row>
    <row r="252" spans="1:14">
      <c r="A252" s="102">
        <v>40387</v>
      </c>
      <c r="B252" t="s">
        <v>1003</v>
      </c>
      <c r="C252">
        <v>4.532</v>
      </c>
      <c r="D252">
        <v>101.292</v>
      </c>
      <c r="E252">
        <v>30</v>
      </c>
      <c r="F252">
        <v>3706</v>
      </c>
      <c r="G252">
        <v>17.2</v>
      </c>
      <c r="I252" s="103">
        <f t="shared" si="29"/>
        <v>101.31220504363186</v>
      </c>
      <c r="J252" s="104">
        <f t="shared" si="26"/>
        <v>21.174250854119059</v>
      </c>
      <c r="K252" s="76">
        <f t="shared" si="30"/>
        <v>212.31790185575187</v>
      </c>
      <c r="L252" s="76">
        <f t="shared" si="27"/>
        <v>159.25196280865262</v>
      </c>
      <c r="M252" s="103">
        <f t="shared" si="31"/>
        <v>8.208913027200671</v>
      </c>
      <c r="N252" s="103">
        <f t="shared" si="28"/>
        <v>256.52853210002098</v>
      </c>
    </row>
    <row r="253" spans="1:14">
      <c r="A253" s="102">
        <v>40387</v>
      </c>
      <c r="B253" t="s">
        <v>1004</v>
      </c>
      <c r="C253">
        <v>4.55</v>
      </c>
      <c r="D253">
        <v>101.247</v>
      </c>
      <c r="E253">
        <v>30.01</v>
      </c>
      <c r="F253">
        <v>3700</v>
      </c>
      <c r="G253">
        <v>17.2</v>
      </c>
      <c r="I253" s="103">
        <f t="shared" si="29"/>
        <v>101.22353177473369</v>
      </c>
      <c r="J253" s="104">
        <f t="shared" si="26"/>
        <v>21.15571814091934</v>
      </c>
      <c r="K253" s="76">
        <f t="shared" si="30"/>
        <v>212.13207111211105</v>
      </c>
      <c r="L253" s="76">
        <f t="shared" si="27"/>
        <v>159.11257790320505</v>
      </c>
      <c r="M253" s="103">
        <f t="shared" si="31"/>
        <v>8.2017281954036605</v>
      </c>
      <c r="N253" s="103">
        <f t="shared" si="28"/>
        <v>256.3040061063644</v>
      </c>
    </row>
    <row r="254" spans="1:14">
      <c r="A254" s="102">
        <v>40387</v>
      </c>
      <c r="B254" t="s">
        <v>1005</v>
      </c>
      <c r="C254">
        <v>4.569</v>
      </c>
      <c r="D254">
        <v>101.092</v>
      </c>
      <c r="E254">
        <v>30.02</v>
      </c>
      <c r="F254">
        <v>3715</v>
      </c>
      <c r="G254">
        <v>17.2</v>
      </c>
      <c r="I254" s="103">
        <f t="shared" si="29"/>
        <v>101.13494717527568</v>
      </c>
      <c r="J254" s="104">
        <f t="shared" si="26"/>
        <v>21.137203959632615</v>
      </c>
      <c r="K254" s="76">
        <f t="shared" si="30"/>
        <v>211.94642619119006</v>
      </c>
      <c r="L254" s="76">
        <f t="shared" si="27"/>
        <v>158.97333237664455</v>
      </c>
      <c r="M254" s="103">
        <f t="shared" si="31"/>
        <v>8.1945505481282233</v>
      </c>
      <c r="N254" s="103">
        <f t="shared" si="28"/>
        <v>256.07970462900698</v>
      </c>
    </row>
    <row r="255" spans="1:14">
      <c r="A255" s="102">
        <v>40387</v>
      </c>
      <c r="B255" t="s">
        <v>1006</v>
      </c>
      <c r="C255">
        <v>4.5880000000000001</v>
      </c>
      <c r="D255">
        <v>101.11499999999999</v>
      </c>
      <c r="E255">
        <v>30.02</v>
      </c>
      <c r="F255">
        <v>3713</v>
      </c>
      <c r="G255">
        <v>17.2</v>
      </c>
      <c r="I255" s="103">
        <f t="shared" si="29"/>
        <v>101.13494717527568</v>
      </c>
      <c r="J255" s="104">
        <f t="shared" si="26"/>
        <v>21.137203959632615</v>
      </c>
      <c r="K255" s="76">
        <f t="shared" si="30"/>
        <v>211.94642619119006</v>
      </c>
      <c r="L255" s="76">
        <f t="shared" si="27"/>
        <v>158.97333237664455</v>
      </c>
      <c r="M255" s="103">
        <f t="shared" si="31"/>
        <v>8.1945505481282233</v>
      </c>
      <c r="N255" s="103">
        <f t="shared" si="28"/>
        <v>256.07970462900698</v>
      </c>
    </row>
    <row r="256" spans="1:14">
      <c r="A256" s="102">
        <v>40387</v>
      </c>
      <c r="B256" t="s">
        <v>1007</v>
      </c>
      <c r="C256">
        <v>4.6070000000000002</v>
      </c>
      <c r="D256">
        <v>101.11499999999999</v>
      </c>
      <c r="E256">
        <v>30.02</v>
      </c>
      <c r="F256">
        <v>3706</v>
      </c>
      <c r="G256">
        <v>17.2</v>
      </c>
      <c r="I256" s="103">
        <f t="shared" si="29"/>
        <v>101.13494717527568</v>
      </c>
      <c r="J256" s="104">
        <f t="shared" si="26"/>
        <v>21.137203959632615</v>
      </c>
      <c r="K256" s="76">
        <f t="shared" si="30"/>
        <v>211.94642619119006</v>
      </c>
      <c r="L256" s="76">
        <f t="shared" si="27"/>
        <v>158.97333237664455</v>
      </c>
      <c r="M256" s="103">
        <f t="shared" si="31"/>
        <v>8.1945505481282233</v>
      </c>
      <c r="N256" s="103">
        <f t="shared" si="28"/>
        <v>256.07970462900698</v>
      </c>
    </row>
    <row r="257" spans="1:14">
      <c r="A257" s="102">
        <v>40387</v>
      </c>
      <c r="B257" t="s">
        <v>1008</v>
      </c>
      <c r="C257">
        <v>4.625</v>
      </c>
      <c r="D257">
        <v>100.96</v>
      </c>
      <c r="E257">
        <v>30.04</v>
      </c>
      <c r="F257">
        <v>3708</v>
      </c>
      <c r="G257">
        <v>17.2</v>
      </c>
      <c r="I257" s="103">
        <f t="shared" si="29"/>
        <v>100.95804351427236</v>
      </c>
      <c r="J257" s="104">
        <f t="shared" si="26"/>
        <v>21.100231094482925</v>
      </c>
      <c r="K257" s="76">
        <f t="shared" si="30"/>
        <v>211.57569283168368</v>
      </c>
      <c r="L257" s="76">
        <f t="shared" si="27"/>
        <v>158.69525872075403</v>
      </c>
      <c r="M257" s="103">
        <f t="shared" si="31"/>
        <v>8.1802167690268348</v>
      </c>
      <c r="N257" s="103">
        <f t="shared" si="28"/>
        <v>255.6317740320886</v>
      </c>
    </row>
    <row r="258" spans="1:14">
      <c r="A258" s="102">
        <v>40387</v>
      </c>
      <c r="B258" t="s">
        <v>1009</v>
      </c>
      <c r="C258">
        <v>4.6440000000000001</v>
      </c>
      <c r="D258">
        <v>100.982</v>
      </c>
      <c r="E258">
        <v>30.04</v>
      </c>
      <c r="F258">
        <v>3710</v>
      </c>
      <c r="G258">
        <v>17.2</v>
      </c>
      <c r="I258" s="103">
        <f t="shared" si="29"/>
        <v>100.95804351427236</v>
      </c>
      <c r="J258" s="104">
        <f t="shared" si="26"/>
        <v>21.100231094482925</v>
      </c>
      <c r="K258" s="76">
        <f t="shared" si="30"/>
        <v>211.57569283168368</v>
      </c>
      <c r="L258" s="76">
        <f t="shared" si="27"/>
        <v>158.69525872075403</v>
      </c>
      <c r="M258" s="103">
        <f t="shared" si="31"/>
        <v>8.1802167690268348</v>
      </c>
      <c r="N258" s="103">
        <f t="shared" si="28"/>
        <v>255.6317740320886</v>
      </c>
    </row>
    <row r="259" spans="1:14">
      <c r="A259" s="102">
        <v>40387</v>
      </c>
      <c r="B259" t="s">
        <v>1010</v>
      </c>
      <c r="C259">
        <v>4.6630000000000003</v>
      </c>
      <c r="D259">
        <v>100.916</v>
      </c>
      <c r="E259">
        <v>30.04</v>
      </c>
      <c r="F259">
        <v>3704</v>
      </c>
      <c r="G259">
        <v>17.2</v>
      </c>
      <c r="I259" s="103">
        <f t="shared" si="29"/>
        <v>100.95804351427236</v>
      </c>
      <c r="J259" s="104">
        <f t="shared" si="26"/>
        <v>21.100231094482925</v>
      </c>
      <c r="K259" s="76">
        <f t="shared" si="30"/>
        <v>211.57569283168368</v>
      </c>
      <c r="L259" s="76">
        <f t="shared" si="27"/>
        <v>158.69525872075403</v>
      </c>
      <c r="M259" s="103">
        <f t="shared" si="31"/>
        <v>8.1802167690268348</v>
      </c>
      <c r="N259" s="103">
        <f t="shared" si="28"/>
        <v>255.6317740320886</v>
      </c>
    </row>
    <row r="260" spans="1:14">
      <c r="A260" s="102">
        <v>40387</v>
      </c>
      <c r="B260" t="s">
        <v>1011</v>
      </c>
      <c r="C260">
        <v>4.6820000000000004</v>
      </c>
      <c r="D260">
        <v>101.11499999999999</v>
      </c>
      <c r="E260">
        <v>30.02</v>
      </c>
      <c r="F260">
        <v>3709</v>
      </c>
      <c r="G260">
        <v>17.2</v>
      </c>
      <c r="I260" s="103">
        <f t="shared" si="29"/>
        <v>101.13494717527568</v>
      </c>
      <c r="J260" s="104">
        <f t="shared" si="26"/>
        <v>21.137203959632615</v>
      </c>
      <c r="K260" s="76">
        <f t="shared" si="30"/>
        <v>211.94642619119006</v>
      </c>
      <c r="L260" s="76">
        <f t="shared" si="27"/>
        <v>158.97333237664455</v>
      </c>
      <c r="M260" s="103">
        <f t="shared" si="31"/>
        <v>8.1945505481282233</v>
      </c>
      <c r="N260" s="103">
        <f t="shared" si="28"/>
        <v>256.07970462900698</v>
      </c>
    </row>
    <row r="261" spans="1:14">
      <c r="A261" s="102">
        <v>40387</v>
      </c>
      <c r="B261" t="s">
        <v>1012</v>
      </c>
      <c r="C261">
        <v>4.7009999999999996</v>
      </c>
      <c r="D261">
        <v>101.492</v>
      </c>
      <c r="E261">
        <v>29.98</v>
      </c>
      <c r="F261">
        <v>3713</v>
      </c>
      <c r="G261">
        <v>17.2</v>
      </c>
      <c r="I261" s="103">
        <f t="shared" si="29"/>
        <v>101.48981806123388</v>
      </c>
      <c r="J261" s="104">
        <f t="shared" si="26"/>
        <v>21.211371974797881</v>
      </c>
      <c r="K261" s="76">
        <f t="shared" si="30"/>
        <v>212.69012179927483</v>
      </c>
      <c r="L261" s="76">
        <f t="shared" si="27"/>
        <v>159.53115149733338</v>
      </c>
      <c r="M261" s="103">
        <f t="shared" si="31"/>
        <v>8.223304282561914</v>
      </c>
      <c r="N261" s="103">
        <f t="shared" si="28"/>
        <v>256.97825883005981</v>
      </c>
    </row>
    <row r="262" spans="1:14">
      <c r="A262" s="102">
        <v>40387</v>
      </c>
      <c r="B262" t="s">
        <v>1013</v>
      </c>
      <c r="C262">
        <v>4.7190000000000003</v>
      </c>
      <c r="D262">
        <v>101.425</v>
      </c>
      <c r="E262">
        <v>29.99</v>
      </c>
      <c r="F262">
        <v>3711</v>
      </c>
      <c r="G262">
        <v>17.2</v>
      </c>
      <c r="I262" s="103">
        <f t="shared" si="29"/>
        <v>101.4009670997964</v>
      </c>
      <c r="J262" s="104">
        <f t="shared" si="26"/>
        <v>21.192802123857447</v>
      </c>
      <c r="K262" s="76">
        <f t="shared" si="30"/>
        <v>212.50391866903851</v>
      </c>
      <c r="L262" s="76">
        <f t="shared" si="27"/>
        <v>159.39148727819753</v>
      </c>
      <c r="M262" s="103">
        <f t="shared" si="31"/>
        <v>8.2161050530662276</v>
      </c>
      <c r="N262" s="103">
        <f t="shared" si="28"/>
        <v>256.75328290831959</v>
      </c>
    </row>
    <row r="263" spans="1:14">
      <c r="A263" s="102">
        <v>40387</v>
      </c>
      <c r="B263" t="s">
        <v>1014</v>
      </c>
      <c r="C263">
        <v>4.7380000000000004</v>
      </c>
      <c r="D263">
        <v>101.447</v>
      </c>
      <c r="E263">
        <v>29.99</v>
      </c>
      <c r="F263">
        <v>3714</v>
      </c>
      <c r="G263">
        <v>17.2</v>
      </c>
      <c r="I263" s="103">
        <f t="shared" si="29"/>
        <v>101.4009670997964</v>
      </c>
      <c r="J263" s="104">
        <f t="shared" si="26"/>
        <v>21.192802123857447</v>
      </c>
      <c r="K263" s="76">
        <f t="shared" si="30"/>
        <v>212.50391866903851</v>
      </c>
      <c r="L263" s="76">
        <f t="shared" si="27"/>
        <v>159.39148727819753</v>
      </c>
      <c r="M263" s="103">
        <f t="shared" si="31"/>
        <v>8.2161050530662276</v>
      </c>
      <c r="N263" s="103">
        <f t="shared" si="28"/>
        <v>256.75328290831959</v>
      </c>
    </row>
    <row r="264" spans="1:14">
      <c r="A264" s="102">
        <v>40387</v>
      </c>
      <c r="B264" t="s">
        <v>1015</v>
      </c>
      <c r="C264">
        <v>4.7569999999999997</v>
      </c>
      <c r="D264">
        <v>101.336</v>
      </c>
      <c r="E264">
        <v>30</v>
      </c>
      <c r="F264">
        <v>3714</v>
      </c>
      <c r="G264">
        <v>17.2</v>
      </c>
      <c r="I264" s="103">
        <f t="shared" si="29"/>
        <v>101.31220504363186</v>
      </c>
      <c r="J264" s="104">
        <f t="shared" si="26"/>
        <v>21.174250854119059</v>
      </c>
      <c r="K264" s="76">
        <f t="shared" si="30"/>
        <v>212.31790185575187</v>
      </c>
      <c r="L264" s="76">
        <f t="shared" si="27"/>
        <v>159.25196280865262</v>
      </c>
      <c r="M264" s="103">
        <f t="shared" si="31"/>
        <v>8.208913027200671</v>
      </c>
      <c r="N264" s="103">
        <f t="shared" si="28"/>
        <v>256.52853210002098</v>
      </c>
    </row>
    <row r="265" spans="1:14">
      <c r="A265" s="102">
        <v>40387</v>
      </c>
      <c r="B265" t="s">
        <v>1016</v>
      </c>
      <c r="C265">
        <v>4.7759999999999998</v>
      </c>
      <c r="D265">
        <v>100.938</v>
      </c>
      <c r="E265">
        <v>30.04</v>
      </c>
      <c r="F265">
        <v>3711</v>
      </c>
      <c r="G265">
        <v>17.2</v>
      </c>
      <c r="I265" s="103">
        <f t="shared" si="29"/>
        <v>100.95804351427236</v>
      </c>
      <c r="J265" s="104">
        <f t="shared" si="26"/>
        <v>21.100231094482925</v>
      </c>
      <c r="K265" s="76">
        <f t="shared" si="30"/>
        <v>211.57569283168368</v>
      </c>
      <c r="L265" s="76">
        <f t="shared" si="27"/>
        <v>158.69525872075403</v>
      </c>
      <c r="M265" s="103">
        <f t="shared" si="31"/>
        <v>8.1802167690268348</v>
      </c>
      <c r="N265" s="103">
        <f t="shared" si="28"/>
        <v>255.6317740320886</v>
      </c>
    </row>
    <row r="266" spans="1:14">
      <c r="A266" s="102">
        <v>40387</v>
      </c>
      <c r="B266" t="s">
        <v>1017</v>
      </c>
      <c r="C266">
        <v>4.7949999999999999</v>
      </c>
      <c r="D266">
        <v>101.11499999999999</v>
      </c>
      <c r="E266">
        <v>30.02</v>
      </c>
      <c r="F266">
        <v>3714</v>
      </c>
      <c r="G266">
        <v>17.2</v>
      </c>
      <c r="I266" s="103">
        <f t="shared" si="29"/>
        <v>101.13494717527568</v>
      </c>
      <c r="J266" s="104">
        <f t="shared" si="26"/>
        <v>21.137203959632615</v>
      </c>
      <c r="K266" s="76">
        <f t="shared" si="30"/>
        <v>211.94642619119006</v>
      </c>
      <c r="L266" s="76">
        <f t="shared" si="27"/>
        <v>158.97333237664455</v>
      </c>
      <c r="M266" s="103">
        <f t="shared" si="31"/>
        <v>8.1945505481282233</v>
      </c>
      <c r="N266" s="103">
        <f t="shared" si="28"/>
        <v>256.07970462900698</v>
      </c>
    </row>
    <row r="267" spans="1:14">
      <c r="A267" s="102">
        <v>40387</v>
      </c>
      <c r="B267" t="s">
        <v>1018</v>
      </c>
      <c r="C267">
        <v>4.8319999999999999</v>
      </c>
      <c r="D267">
        <v>101.336</v>
      </c>
      <c r="E267">
        <v>30</v>
      </c>
      <c r="F267">
        <v>3724</v>
      </c>
      <c r="G267">
        <v>17.2</v>
      </c>
      <c r="I267" s="103">
        <f t="shared" si="29"/>
        <v>101.31220504363186</v>
      </c>
      <c r="J267" s="104">
        <f t="shared" si="26"/>
        <v>21.174250854119059</v>
      </c>
      <c r="K267" s="76">
        <f t="shared" si="30"/>
        <v>212.31790185575187</v>
      </c>
      <c r="L267" s="76">
        <f t="shared" si="27"/>
        <v>159.25196280865262</v>
      </c>
      <c r="M267" s="103">
        <f t="shared" si="31"/>
        <v>8.208913027200671</v>
      </c>
      <c r="N267" s="103">
        <f t="shared" si="28"/>
        <v>256.52853210002098</v>
      </c>
    </row>
    <row r="268" spans="1:14">
      <c r="A268" s="102">
        <v>40387</v>
      </c>
      <c r="B268" t="s">
        <v>1019</v>
      </c>
      <c r="C268">
        <v>4.851</v>
      </c>
      <c r="D268">
        <v>101.247</v>
      </c>
      <c r="E268">
        <v>30.01</v>
      </c>
      <c r="F268">
        <v>3722</v>
      </c>
      <c r="G268">
        <v>17.2</v>
      </c>
      <c r="I268" s="103">
        <f t="shared" si="29"/>
        <v>101.22353177473369</v>
      </c>
      <c r="J268" s="104">
        <f t="shared" si="26"/>
        <v>21.15571814091934</v>
      </c>
      <c r="K268" s="76">
        <f t="shared" si="30"/>
        <v>212.13207111211105</v>
      </c>
      <c r="L268" s="76">
        <f t="shared" si="27"/>
        <v>159.11257790320505</v>
      </c>
      <c r="M268" s="103">
        <f t="shared" si="31"/>
        <v>8.2017281954036605</v>
      </c>
      <c r="N268" s="103">
        <f t="shared" si="28"/>
        <v>256.3040061063644</v>
      </c>
    </row>
    <row r="269" spans="1:14">
      <c r="A269" s="102">
        <v>40387</v>
      </c>
      <c r="B269" t="s">
        <v>1020</v>
      </c>
      <c r="C269">
        <v>4.87</v>
      </c>
      <c r="D269">
        <v>101.31399999999999</v>
      </c>
      <c r="E269">
        <v>30</v>
      </c>
      <c r="F269">
        <v>3715</v>
      </c>
      <c r="G269">
        <v>17.2</v>
      </c>
      <c r="I269" s="103">
        <f t="shared" si="29"/>
        <v>101.31220504363186</v>
      </c>
      <c r="J269" s="104">
        <f t="shared" si="26"/>
        <v>21.174250854119059</v>
      </c>
      <c r="K269" s="76">
        <f t="shared" si="30"/>
        <v>212.31790185575187</v>
      </c>
      <c r="L269" s="76">
        <f t="shared" si="27"/>
        <v>159.25196280865262</v>
      </c>
      <c r="M269" s="103">
        <f t="shared" si="31"/>
        <v>8.208913027200671</v>
      </c>
      <c r="N269" s="103">
        <f t="shared" si="28"/>
        <v>256.52853210002098</v>
      </c>
    </row>
    <row r="270" spans="1:14">
      <c r="A270" s="102">
        <v>40387</v>
      </c>
      <c r="B270" t="s">
        <v>1021</v>
      </c>
      <c r="C270">
        <v>4.8890000000000002</v>
      </c>
      <c r="D270">
        <v>101.092</v>
      </c>
      <c r="E270">
        <v>30.02</v>
      </c>
      <c r="F270">
        <v>3721</v>
      </c>
      <c r="G270">
        <v>17.2</v>
      </c>
      <c r="I270" s="103">
        <f t="shared" si="29"/>
        <v>101.13494717527568</v>
      </c>
      <c r="J270" s="104">
        <f t="shared" si="26"/>
        <v>21.137203959632615</v>
      </c>
      <c r="K270" s="76">
        <f t="shared" si="30"/>
        <v>211.94642619119006</v>
      </c>
      <c r="L270" s="76">
        <f t="shared" si="27"/>
        <v>158.97333237664455</v>
      </c>
      <c r="M270" s="103">
        <f t="shared" si="31"/>
        <v>8.1945505481282233</v>
      </c>
      <c r="N270" s="103">
        <f t="shared" si="28"/>
        <v>256.07970462900698</v>
      </c>
    </row>
    <row r="271" spans="1:14">
      <c r="A271" s="102">
        <v>40387</v>
      </c>
      <c r="B271" t="s">
        <v>1022</v>
      </c>
      <c r="C271">
        <v>4.907</v>
      </c>
      <c r="D271">
        <v>100.849</v>
      </c>
      <c r="E271">
        <v>30.05</v>
      </c>
      <c r="F271">
        <v>3716</v>
      </c>
      <c r="G271">
        <v>17.2</v>
      </c>
      <c r="I271" s="103">
        <f t="shared" si="29"/>
        <v>100.86972421797186</v>
      </c>
      <c r="J271" s="104">
        <f t="shared" si="26"/>
        <v>21.081772361556119</v>
      </c>
      <c r="K271" s="76">
        <f t="shared" si="30"/>
        <v>211.39060390112667</v>
      </c>
      <c r="L271" s="76">
        <f t="shared" si="27"/>
        <v>158.55643022241389</v>
      </c>
      <c r="M271" s="103">
        <f t="shared" si="31"/>
        <v>8.1730606181796404</v>
      </c>
      <c r="N271" s="103">
        <f t="shared" si="28"/>
        <v>255.40814431811376</v>
      </c>
    </row>
    <row r="272" spans="1:14">
      <c r="A272" s="102">
        <v>40387</v>
      </c>
      <c r="B272" t="s">
        <v>1023</v>
      </c>
      <c r="C272">
        <v>4.9260000000000002</v>
      </c>
      <c r="D272">
        <v>100.607</v>
      </c>
      <c r="E272">
        <v>30.08</v>
      </c>
      <c r="F272">
        <v>3718</v>
      </c>
      <c r="G272">
        <v>17.2</v>
      </c>
      <c r="I272" s="103">
        <f t="shared" si="29"/>
        <v>100.60529506109998</v>
      </c>
      <c r="J272" s="104">
        <f t="shared" si="26"/>
        <v>21.026506667769894</v>
      </c>
      <c r="K272" s="76">
        <f t="shared" si="30"/>
        <v>210.83644516228227</v>
      </c>
      <c r="L272" s="76">
        <f t="shared" si="27"/>
        <v>158.14077583765788</v>
      </c>
      <c r="M272" s="103">
        <f t="shared" si="31"/>
        <v>8.1516350066288652</v>
      </c>
      <c r="N272" s="103">
        <f t="shared" si="28"/>
        <v>254.73859395715203</v>
      </c>
    </row>
    <row r="273" spans="1:14">
      <c r="A273" s="102">
        <v>40387</v>
      </c>
      <c r="B273" t="s">
        <v>1024</v>
      </c>
      <c r="C273">
        <v>4.9450000000000003</v>
      </c>
      <c r="D273">
        <v>100.717</v>
      </c>
      <c r="E273">
        <v>30.07</v>
      </c>
      <c r="F273">
        <v>3717</v>
      </c>
      <c r="G273">
        <v>17.2</v>
      </c>
      <c r="I273" s="103">
        <f t="shared" si="29"/>
        <v>100.69335010822708</v>
      </c>
      <c r="J273" s="104">
        <f t="shared" si="26"/>
        <v>21.044910172619456</v>
      </c>
      <c r="K273" s="76">
        <f t="shared" si="30"/>
        <v>211.02098031128807</v>
      </c>
      <c r="L273" s="76">
        <f t="shared" si="27"/>
        <v>158.27918896452803</v>
      </c>
      <c r="M273" s="103">
        <f t="shared" si="31"/>
        <v>8.1587697464478346</v>
      </c>
      <c r="N273" s="103">
        <f t="shared" si="28"/>
        <v>254.96155457649482</v>
      </c>
    </row>
    <row r="274" spans="1:14">
      <c r="A274" s="102">
        <v>40387</v>
      </c>
      <c r="B274" t="s">
        <v>1025</v>
      </c>
      <c r="C274">
        <v>4.9640000000000004</v>
      </c>
      <c r="D274">
        <v>100.783</v>
      </c>
      <c r="E274">
        <v>30.06</v>
      </c>
      <c r="F274">
        <v>3719</v>
      </c>
      <c r="G274">
        <v>17.2</v>
      </c>
      <c r="I274" s="103">
        <f t="shared" si="29"/>
        <v>100.78149312160028</v>
      </c>
      <c r="J274" s="104">
        <f t="shared" si="26"/>
        <v>21.063332062414457</v>
      </c>
      <c r="K274" s="76">
        <f t="shared" si="30"/>
        <v>211.20569980934442</v>
      </c>
      <c r="L274" s="76">
        <f t="shared" si="27"/>
        <v>158.41774036493933</v>
      </c>
      <c r="M274" s="103">
        <f t="shared" si="31"/>
        <v>8.1659116138114403</v>
      </c>
      <c r="N274" s="103">
        <f t="shared" si="28"/>
        <v>255.18473793160751</v>
      </c>
    </row>
    <row r="275" spans="1:14">
      <c r="A275" s="102">
        <v>40387</v>
      </c>
      <c r="B275" t="s">
        <v>1026</v>
      </c>
      <c r="C275">
        <v>4.9829999999999997</v>
      </c>
      <c r="D275">
        <v>100.563</v>
      </c>
      <c r="E275">
        <v>30.09</v>
      </c>
      <c r="F275">
        <v>3712</v>
      </c>
      <c r="G275">
        <v>17.2</v>
      </c>
      <c r="I275" s="103">
        <f t="shared" si="29"/>
        <v>100.51732786364468</v>
      </c>
      <c r="J275" s="104">
        <f t="shared" si="26"/>
        <v>21.008121523501735</v>
      </c>
      <c r="K275" s="76">
        <f t="shared" si="30"/>
        <v>210.65209411802459</v>
      </c>
      <c r="L275" s="76">
        <f t="shared" si="27"/>
        <v>158.00250080108654</v>
      </c>
      <c r="M275" s="103">
        <f t="shared" si="31"/>
        <v>8.1445073849089926</v>
      </c>
      <c r="N275" s="103">
        <f t="shared" si="28"/>
        <v>254.51585577840601</v>
      </c>
    </row>
    <row r="276" spans="1:14">
      <c r="A276" s="102">
        <v>40387</v>
      </c>
      <c r="B276" t="s">
        <v>1027</v>
      </c>
      <c r="C276">
        <v>5.0010000000000003</v>
      </c>
      <c r="D276">
        <v>100.673</v>
      </c>
      <c r="E276">
        <v>30.07</v>
      </c>
      <c r="F276">
        <v>3723</v>
      </c>
      <c r="G276">
        <v>17.2</v>
      </c>
      <c r="I276" s="103">
        <f t="shared" si="29"/>
        <v>100.69335010822708</v>
      </c>
      <c r="J276" s="104">
        <f t="shared" si="26"/>
        <v>21.044910172619456</v>
      </c>
      <c r="K276" s="76">
        <f t="shared" si="30"/>
        <v>211.02098031128807</v>
      </c>
      <c r="L276" s="76">
        <f t="shared" si="27"/>
        <v>158.27918896452803</v>
      </c>
      <c r="M276" s="103">
        <f t="shared" si="31"/>
        <v>8.1587697464478346</v>
      </c>
      <c r="N276" s="103">
        <f t="shared" si="28"/>
        <v>254.96155457649482</v>
      </c>
    </row>
    <row r="277" spans="1:14">
      <c r="A277" s="102">
        <v>40387</v>
      </c>
      <c r="B277" t="s">
        <v>1028</v>
      </c>
      <c r="C277">
        <v>5.0199999999999996</v>
      </c>
      <c r="D277">
        <v>100.651</v>
      </c>
      <c r="E277">
        <v>30.08</v>
      </c>
      <c r="F277">
        <v>3720</v>
      </c>
      <c r="G277">
        <v>17.2</v>
      </c>
      <c r="I277" s="103">
        <f t="shared" si="29"/>
        <v>100.60529506109998</v>
      </c>
      <c r="J277" s="104">
        <f t="shared" ref="J277:J340" si="32">I277*20.9/100</f>
        <v>21.026506667769894</v>
      </c>
      <c r="K277" s="76">
        <f t="shared" si="30"/>
        <v>210.83644516228227</v>
      </c>
      <c r="L277" s="76">
        <f t="shared" ref="L277:L340" si="33">K277/1.33322</f>
        <v>158.14077583765788</v>
      </c>
      <c r="M277" s="103">
        <f t="shared" si="31"/>
        <v>8.1516350066288652</v>
      </c>
      <c r="N277" s="103">
        <f t="shared" ref="N277:N340" si="34">M277*31.25</f>
        <v>254.73859395715203</v>
      </c>
    </row>
    <row r="278" spans="1:14">
      <c r="A278" s="102">
        <v>40387</v>
      </c>
      <c r="B278" t="s">
        <v>1029</v>
      </c>
      <c r="C278">
        <v>5.0389999999999997</v>
      </c>
      <c r="D278">
        <v>100.40900000000001</v>
      </c>
      <c r="E278">
        <v>30.1</v>
      </c>
      <c r="F278">
        <v>3719</v>
      </c>
      <c r="G278">
        <v>17.2</v>
      </c>
      <c r="I278" s="103">
        <f t="shared" si="29"/>
        <v>100.42944839946458</v>
      </c>
      <c r="J278" s="104">
        <f t="shared" si="32"/>
        <v>20.989754715488093</v>
      </c>
      <c r="K278" s="76">
        <f t="shared" si="30"/>
        <v>210.46792693458514</v>
      </c>
      <c r="L278" s="76">
        <f t="shared" si="33"/>
        <v>157.86436367185095</v>
      </c>
      <c r="M278" s="103">
        <f t="shared" si="31"/>
        <v>8.1373868718570783</v>
      </c>
      <c r="N278" s="103">
        <f t="shared" si="34"/>
        <v>254.2933397455337</v>
      </c>
    </row>
    <row r="279" spans="1:14">
      <c r="A279" s="102">
        <v>40387</v>
      </c>
      <c r="B279" t="s">
        <v>1030</v>
      </c>
      <c r="C279">
        <v>5.0579999999999998</v>
      </c>
      <c r="D279">
        <v>100.607</v>
      </c>
      <c r="E279">
        <v>30.08</v>
      </c>
      <c r="F279">
        <v>3724</v>
      </c>
      <c r="G279">
        <v>17.2</v>
      </c>
      <c r="I279" s="103">
        <f t="shared" si="29"/>
        <v>100.60529506109998</v>
      </c>
      <c r="J279" s="104">
        <f t="shared" si="32"/>
        <v>21.026506667769894</v>
      </c>
      <c r="K279" s="76">
        <f t="shared" si="30"/>
        <v>210.83644516228227</v>
      </c>
      <c r="L279" s="76">
        <f t="shared" si="33"/>
        <v>158.14077583765788</v>
      </c>
      <c r="M279" s="103">
        <f t="shared" si="31"/>
        <v>8.1516350066288652</v>
      </c>
      <c r="N279" s="103">
        <f t="shared" si="34"/>
        <v>254.73859395715203</v>
      </c>
    </row>
    <row r="280" spans="1:14">
      <c r="A280" s="102">
        <v>40387</v>
      </c>
      <c r="B280" t="s">
        <v>1031</v>
      </c>
      <c r="C280">
        <v>5.0759999999999996</v>
      </c>
      <c r="D280">
        <v>100.629</v>
      </c>
      <c r="E280">
        <v>30.08</v>
      </c>
      <c r="F280">
        <v>3727</v>
      </c>
      <c r="G280">
        <v>17.2</v>
      </c>
      <c r="I280" s="103">
        <f t="shared" si="29"/>
        <v>100.60529506109998</v>
      </c>
      <c r="J280" s="104">
        <f t="shared" si="32"/>
        <v>21.026506667769894</v>
      </c>
      <c r="K280" s="76">
        <f t="shared" si="30"/>
        <v>210.83644516228227</v>
      </c>
      <c r="L280" s="76">
        <f t="shared" si="33"/>
        <v>158.14077583765788</v>
      </c>
      <c r="M280" s="103">
        <f t="shared" si="31"/>
        <v>8.1516350066288652</v>
      </c>
      <c r="N280" s="103">
        <f t="shared" si="34"/>
        <v>254.73859395715203</v>
      </c>
    </row>
    <row r="281" spans="1:14">
      <c r="A281" s="102">
        <v>40387</v>
      </c>
      <c r="B281" t="s">
        <v>1032</v>
      </c>
      <c r="C281">
        <v>5.0949999999999998</v>
      </c>
      <c r="D281">
        <v>100.51900000000001</v>
      </c>
      <c r="E281">
        <v>30.09</v>
      </c>
      <c r="F281">
        <v>3718</v>
      </c>
      <c r="G281">
        <v>17.2</v>
      </c>
      <c r="I281" s="103">
        <f t="shared" si="29"/>
        <v>100.51732786364468</v>
      </c>
      <c r="J281" s="104">
        <f t="shared" si="32"/>
        <v>21.008121523501735</v>
      </c>
      <c r="K281" s="76">
        <f t="shared" si="30"/>
        <v>210.65209411802459</v>
      </c>
      <c r="L281" s="76">
        <f t="shared" si="33"/>
        <v>158.00250080108654</v>
      </c>
      <c r="M281" s="103">
        <f t="shared" si="31"/>
        <v>8.1445073849089926</v>
      </c>
      <c r="N281" s="103">
        <f t="shared" si="34"/>
        <v>254.51585577840601</v>
      </c>
    </row>
    <row r="282" spans="1:14">
      <c r="A282" s="102">
        <v>40387</v>
      </c>
      <c r="B282" t="s">
        <v>1033</v>
      </c>
      <c r="C282">
        <v>5.1139999999999999</v>
      </c>
      <c r="D282">
        <v>100.717</v>
      </c>
      <c r="E282">
        <v>30.07</v>
      </c>
      <c r="F282">
        <v>3725</v>
      </c>
      <c r="G282">
        <v>17.2</v>
      </c>
      <c r="I282" s="103">
        <f t="shared" si="29"/>
        <v>100.69335010822708</v>
      </c>
      <c r="J282" s="104">
        <f t="shared" si="32"/>
        <v>21.044910172619456</v>
      </c>
      <c r="K282" s="76">
        <f t="shared" si="30"/>
        <v>211.02098031128807</v>
      </c>
      <c r="L282" s="76">
        <f t="shared" si="33"/>
        <v>158.27918896452803</v>
      </c>
      <c r="M282" s="103">
        <f t="shared" si="31"/>
        <v>8.1587697464478346</v>
      </c>
      <c r="N282" s="103">
        <f t="shared" si="34"/>
        <v>254.96155457649482</v>
      </c>
    </row>
    <row r="283" spans="1:14">
      <c r="A283" s="102">
        <v>40387</v>
      </c>
      <c r="B283" t="s">
        <v>1034</v>
      </c>
      <c r="C283">
        <v>5.133</v>
      </c>
      <c r="D283">
        <v>100.651</v>
      </c>
      <c r="E283">
        <v>30.07</v>
      </c>
      <c r="F283">
        <v>3724</v>
      </c>
      <c r="G283">
        <v>17.2</v>
      </c>
      <c r="I283" s="103">
        <f t="shared" si="29"/>
        <v>100.69335010822708</v>
      </c>
      <c r="J283" s="104">
        <f t="shared" si="32"/>
        <v>21.044910172619456</v>
      </c>
      <c r="K283" s="76">
        <f t="shared" si="30"/>
        <v>211.02098031128807</v>
      </c>
      <c r="L283" s="76">
        <f t="shared" si="33"/>
        <v>158.27918896452803</v>
      </c>
      <c r="M283" s="103">
        <f t="shared" si="31"/>
        <v>8.1587697464478346</v>
      </c>
      <c r="N283" s="103">
        <f t="shared" si="34"/>
        <v>254.96155457649482</v>
      </c>
    </row>
    <row r="284" spans="1:14">
      <c r="A284" s="102">
        <v>40387</v>
      </c>
      <c r="B284" t="s">
        <v>1035</v>
      </c>
      <c r="C284">
        <v>5.1520000000000001</v>
      </c>
      <c r="D284">
        <v>100.739</v>
      </c>
      <c r="E284">
        <v>30.06</v>
      </c>
      <c r="F284">
        <v>3723</v>
      </c>
      <c r="G284">
        <v>17.2</v>
      </c>
      <c r="I284" s="103">
        <f t="shared" si="29"/>
        <v>100.78149312160028</v>
      </c>
      <c r="J284" s="104">
        <f t="shared" si="32"/>
        <v>21.063332062414457</v>
      </c>
      <c r="K284" s="76">
        <f t="shared" si="30"/>
        <v>211.20569980934442</v>
      </c>
      <c r="L284" s="76">
        <f t="shared" si="33"/>
        <v>158.41774036493933</v>
      </c>
      <c r="M284" s="103">
        <f t="shared" si="31"/>
        <v>8.1659116138114403</v>
      </c>
      <c r="N284" s="103">
        <f t="shared" si="34"/>
        <v>255.18473793160751</v>
      </c>
    </row>
    <row r="285" spans="1:14">
      <c r="A285" s="102">
        <v>40387</v>
      </c>
      <c r="B285" t="s">
        <v>1036</v>
      </c>
      <c r="C285">
        <v>5.17</v>
      </c>
      <c r="D285">
        <v>100.651</v>
      </c>
      <c r="E285">
        <v>30.07</v>
      </c>
      <c r="F285">
        <v>3733</v>
      </c>
      <c r="G285">
        <v>17.2</v>
      </c>
      <c r="I285" s="103">
        <f t="shared" si="29"/>
        <v>100.69335010822708</v>
      </c>
      <c r="J285" s="104">
        <f t="shared" si="32"/>
        <v>21.044910172619456</v>
      </c>
      <c r="K285" s="76">
        <f t="shared" si="30"/>
        <v>211.02098031128807</v>
      </c>
      <c r="L285" s="76">
        <f t="shared" si="33"/>
        <v>158.27918896452803</v>
      </c>
      <c r="M285" s="103">
        <f t="shared" si="31"/>
        <v>8.1587697464478346</v>
      </c>
      <c r="N285" s="103">
        <f t="shared" si="34"/>
        <v>254.96155457649482</v>
      </c>
    </row>
    <row r="286" spans="1:14">
      <c r="A286" s="102">
        <v>40387</v>
      </c>
      <c r="B286" t="s">
        <v>1037</v>
      </c>
      <c r="C286">
        <v>5.1890000000000001</v>
      </c>
      <c r="D286">
        <v>100.51900000000001</v>
      </c>
      <c r="E286">
        <v>30.09</v>
      </c>
      <c r="F286">
        <v>3726</v>
      </c>
      <c r="G286">
        <v>17.2</v>
      </c>
      <c r="I286" s="103">
        <f t="shared" si="29"/>
        <v>100.51732786364468</v>
      </c>
      <c r="J286" s="104">
        <f t="shared" si="32"/>
        <v>21.008121523501735</v>
      </c>
      <c r="K286" s="76">
        <f t="shared" si="30"/>
        <v>210.65209411802459</v>
      </c>
      <c r="L286" s="76">
        <f t="shared" si="33"/>
        <v>158.00250080108654</v>
      </c>
      <c r="M286" s="103">
        <f t="shared" si="31"/>
        <v>8.1445073849089926</v>
      </c>
      <c r="N286" s="103">
        <f t="shared" si="34"/>
        <v>254.51585577840601</v>
      </c>
    </row>
    <row r="287" spans="1:14">
      <c r="A287" s="102">
        <v>40387</v>
      </c>
      <c r="B287" t="s">
        <v>1038</v>
      </c>
      <c r="C287">
        <v>5.2080000000000002</v>
      </c>
      <c r="D287">
        <v>100.69499999999999</v>
      </c>
      <c r="E287">
        <v>30.07</v>
      </c>
      <c r="F287">
        <v>3730</v>
      </c>
      <c r="G287">
        <v>17.2</v>
      </c>
      <c r="I287" s="103">
        <f t="shared" si="29"/>
        <v>100.69335010822708</v>
      </c>
      <c r="J287" s="104">
        <f t="shared" si="32"/>
        <v>21.044910172619456</v>
      </c>
      <c r="K287" s="76">
        <f t="shared" si="30"/>
        <v>211.02098031128807</v>
      </c>
      <c r="L287" s="76">
        <f t="shared" si="33"/>
        <v>158.27918896452803</v>
      </c>
      <c r="M287" s="103">
        <f t="shared" si="31"/>
        <v>8.1587697464478346</v>
      </c>
      <c r="N287" s="103">
        <f t="shared" si="34"/>
        <v>254.96155457649482</v>
      </c>
    </row>
    <row r="288" spans="1:14">
      <c r="A288" s="102">
        <v>40387</v>
      </c>
      <c r="B288" t="s">
        <v>1039</v>
      </c>
      <c r="C288">
        <v>5.2270000000000003</v>
      </c>
      <c r="D288">
        <v>100.871</v>
      </c>
      <c r="E288">
        <v>30.05</v>
      </c>
      <c r="F288">
        <v>3729</v>
      </c>
      <c r="G288">
        <v>17.2</v>
      </c>
      <c r="I288" s="103">
        <f t="shared" si="29"/>
        <v>100.86972421797186</v>
      </c>
      <c r="J288" s="104">
        <f t="shared" si="32"/>
        <v>21.081772361556119</v>
      </c>
      <c r="K288" s="76">
        <f t="shared" si="30"/>
        <v>211.39060390112667</v>
      </c>
      <c r="L288" s="76">
        <f t="shared" si="33"/>
        <v>158.55643022241389</v>
      </c>
      <c r="M288" s="103">
        <f t="shared" si="31"/>
        <v>8.1730606181796404</v>
      </c>
      <c r="N288" s="103">
        <f t="shared" si="34"/>
        <v>255.40814431811376</v>
      </c>
    </row>
    <row r="289" spans="1:14">
      <c r="A289" s="102">
        <v>40387</v>
      </c>
      <c r="B289" t="s">
        <v>1040</v>
      </c>
      <c r="C289">
        <v>5.2460000000000004</v>
      </c>
      <c r="D289">
        <v>101.004</v>
      </c>
      <c r="E289">
        <v>30.04</v>
      </c>
      <c r="F289">
        <v>3732</v>
      </c>
      <c r="G289">
        <v>17.2</v>
      </c>
      <c r="I289" s="103">
        <f t="shared" si="29"/>
        <v>100.95804351427236</v>
      </c>
      <c r="J289" s="104">
        <f t="shared" si="32"/>
        <v>21.100231094482925</v>
      </c>
      <c r="K289" s="76">
        <f t="shared" si="30"/>
        <v>211.57569283168368</v>
      </c>
      <c r="L289" s="76">
        <f t="shared" si="33"/>
        <v>158.69525872075403</v>
      </c>
      <c r="M289" s="103">
        <f t="shared" si="31"/>
        <v>8.1802167690268348</v>
      </c>
      <c r="N289" s="103">
        <f t="shared" si="34"/>
        <v>255.6317740320886</v>
      </c>
    </row>
    <row r="290" spans="1:14">
      <c r="A290" s="102">
        <v>40387</v>
      </c>
      <c r="B290" t="s">
        <v>1041</v>
      </c>
      <c r="C290">
        <v>5.2640000000000002</v>
      </c>
      <c r="D290">
        <v>101.137</v>
      </c>
      <c r="E290">
        <v>30.02</v>
      </c>
      <c r="F290">
        <v>3728</v>
      </c>
      <c r="G290">
        <v>17.2</v>
      </c>
      <c r="I290" s="103">
        <f t="shared" si="29"/>
        <v>101.13494717527568</v>
      </c>
      <c r="J290" s="104">
        <f t="shared" si="32"/>
        <v>21.137203959632615</v>
      </c>
      <c r="K290" s="76">
        <f t="shared" si="30"/>
        <v>211.94642619119006</v>
      </c>
      <c r="L290" s="76">
        <f t="shared" si="33"/>
        <v>158.97333237664455</v>
      </c>
      <c r="M290" s="103">
        <f t="shared" si="31"/>
        <v>8.1945505481282233</v>
      </c>
      <c r="N290" s="103">
        <f t="shared" si="34"/>
        <v>256.07970462900698</v>
      </c>
    </row>
    <row r="291" spans="1:14">
      <c r="A291" s="102">
        <v>40387</v>
      </c>
      <c r="B291" t="s">
        <v>1042</v>
      </c>
      <c r="C291">
        <v>5.2830000000000004</v>
      </c>
      <c r="D291">
        <v>101.026</v>
      </c>
      <c r="E291">
        <v>30.03</v>
      </c>
      <c r="F291">
        <v>3729</v>
      </c>
      <c r="G291">
        <v>17.2</v>
      </c>
      <c r="I291" s="103">
        <f t="shared" si="29"/>
        <v>101.04645112761092</v>
      </c>
      <c r="J291" s="104">
        <f t="shared" si="32"/>
        <v>21.118708285670682</v>
      </c>
      <c r="K291" s="76">
        <f t="shared" si="30"/>
        <v>211.76096684643869</v>
      </c>
      <c r="L291" s="76">
        <f t="shared" si="33"/>
        <v>158.83422604404277</v>
      </c>
      <c r="M291" s="103">
        <f t="shared" si="31"/>
        <v>8.1873800758419062</v>
      </c>
      <c r="N291" s="103">
        <f t="shared" si="34"/>
        <v>255.85562737005958</v>
      </c>
    </row>
    <row r="292" spans="1:14">
      <c r="A292" s="102">
        <v>40387</v>
      </c>
      <c r="B292" t="s">
        <v>1043</v>
      </c>
      <c r="C292">
        <v>5.3019999999999996</v>
      </c>
      <c r="D292">
        <v>100.916</v>
      </c>
      <c r="E292">
        <v>30.05</v>
      </c>
      <c r="F292">
        <v>3726</v>
      </c>
      <c r="G292">
        <v>17.2</v>
      </c>
      <c r="I292" s="103">
        <f t="shared" si="29"/>
        <v>100.86972421797186</v>
      </c>
      <c r="J292" s="104">
        <f t="shared" si="32"/>
        <v>21.081772361556119</v>
      </c>
      <c r="K292" s="76">
        <f t="shared" si="30"/>
        <v>211.39060390112667</v>
      </c>
      <c r="L292" s="76">
        <f t="shared" si="33"/>
        <v>158.55643022241389</v>
      </c>
      <c r="M292" s="103">
        <f t="shared" si="31"/>
        <v>8.1730606181796404</v>
      </c>
      <c r="N292" s="103">
        <f t="shared" si="34"/>
        <v>255.40814431811376</v>
      </c>
    </row>
    <row r="293" spans="1:14">
      <c r="A293" s="102">
        <v>40387</v>
      </c>
      <c r="B293" t="s">
        <v>1044</v>
      </c>
      <c r="C293">
        <v>5.3209999999999997</v>
      </c>
      <c r="D293">
        <v>100.982</v>
      </c>
      <c r="E293">
        <v>30.04</v>
      </c>
      <c r="F293">
        <v>3733</v>
      </c>
      <c r="G293">
        <v>17.2</v>
      </c>
      <c r="I293" s="103">
        <f t="shared" si="29"/>
        <v>100.95804351427236</v>
      </c>
      <c r="J293" s="104">
        <f t="shared" si="32"/>
        <v>21.100231094482925</v>
      </c>
      <c r="K293" s="76">
        <f t="shared" si="30"/>
        <v>211.57569283168368</v>
      </c>
      <c r="L293" s="76">
        <f t="shared" si="33"/>
        <v>158.69525872075403</v>
      </c>
      <c r="M293" s="103">
        <f t="shared" si="31"/>
        <v>8.1802167690268348</v>
      </c>
      <c r="N293" s="103">
        <f t="shared" si="34"/>
        <v>255.6317740320886</v>
      </c>
    </row>
    <row r="294" spans="1:14">
      <c r="A294" s="102">
        <v>40387</v>
      </c>
      <c r="B294" t="s">
        <v>1045</v>
      </c>
      <c r="C294">
        <v>5.34</v>
      </c>
      <c r="D294">
        <v>101.026</v>
      </c>
      <c r="E294">
        <v>30.03</v>
      </c>
      <c r="F294">
        <v>3734</v>
      </c>
      <c r="G294">
        <v>17.2</v>
      </c>
      <c r="I294" s="103">
        <f t="shared" si="29"/>
        <v>101.04645112761092</v>
      </c>
      <c r="J294" s="104">
        <f t="shared" si="32"/>
        <v>21.118708285670682</v>
      </c>
      <c r="K294" s="76">
        <f t="shared" si="30"/>
        <v>211.76096684643869</v>
      </c>
      <c r="L294" s="76">
        <f t="shared" si="33"/>
        <v>158.83422604404277</v>
      </c>
      <c r="M294" s="103">
        <f t="shared" si="31"/>
        <v>8.1873800758419062</v>
      </c>
      <c r="N294" s="103">
        <f t="shared" si="34"/>
        <v>255.85562737005958</v>
      </c>
    </row>
    <row r="295" spans="1:14">
      <c r="A295" s="102">
        <v>40387</v>
      </c>
      <c r="B295" t="s">
        <v>1046</v>
      </c>
      <c r="C295">
        <v>5.3579999999999997</v>
      </c>
      <c r="D295">
        <v>100.96</v>
      </c>
      <c r="E295">
        <v>30.04</v>
      </c>
      <c r="F295">
        <v>3739</v>
      </c>
      <c r="G295">
        <v>17.2</v>
      </c>
      <c r="I295" s="103">
        <f t="shared" si="29"/>
        <v>100.95804351427236</v>
      </c>
      <c r="J295" s="104">
        <f t="shared" si="32"/>
        <v>21.100231094482925</v>
      </c>
      <c r="K295" s="76">
        <f t="shared" si="30"/>
        <v>211.57569283168368</v>
      </c>
      <c r="L295" s="76">
        <f t="shared" si="33"/>
        <v>158.69525872075403</v>
      </c>
      <c r="M295" s="103">
        <f t="shared" si="31"/>
        <v>8.1802167690268348</v>
      </c>
      <c r="N295" s="103">
        <f t="shared" si="34"/>
        <v>255.6317740320886</v>
      </c>
    </row>
    <row r="296" spans="1:14">
      <c r="A296" s="102">
        <v>40387</v>
      </c>
      <c r="B296" t="s">
        <v>1047</v>
      </c>
      <c r="C296">
        <v>5.3769999999999998</v>
      </c>
      <c r="D296">
        <v>100.916</v>
      </c>
      <c r="E296">
        <v>30.05</v>
      </c>
      <c r="F296">
        <v>3730</v>
      </c>
      <c r="G296">
        <v>17.2</v>
      </c>
      <c r="I296" s="103">
        <f t="shared" si="29"/>
        <v>100.86972421797186</v>
      </c>
      <c r="J296" s="104">
        <f t="shared" si="32"/>
        <v>21.081772361556119</v>
      </c>
      <c r="K296" s="76">
        <f t="shared" si="30"/>
        <v>211.39060390112667</v>
      </c>
      <c r="L296" s="76">
        <f t="shared" si="33"/>
        <v>158.55643022241389</v>
      </c>
      <c r="M296" s="103">
        <f t="shared" si="31"/>
        <v>8.1730606181796404</v>
      </c>
      <c r="N296" s="103">
        <f t="shared" si="34"/>
        <v>255.40814431811376</v>
      </c>
    </row>
    <row r="297" spans="1:14">
      <c r="A297" s="102">
        <v>40387</v>
      </c>
      <c r="B297" t="s">
        <v>1048</v>
      </c>
      <c r="C297">
        <v>5.3959999999999999</v>
      </c>
      <c r="D297">
        <v>101.004</v>
      </c>
      <c r="E297">
        <v>30.04</v>
      </c>
      <c r="F297">
        <v>3731</v>
      </c>
      <c r="G297">
        <v>17.2</v>
      </c>
      <c r="I297" s="103">
        <f t="shared" si="29"/>
        <v>100.95804351427236</v>
      </c>
      <c r="J297" s="104">
        <f t="shared" si="32"/>
        <v>21.100231094482925</v>
      </c>
      <c r="K297" s="76">
        <f t="shared" si="30"/>
        <v>211.57569283168368</v>
      </c>
      <c r="L297" s="76">
        <f t="shared" si="33"/>
        <v>158.69525872075403</v>
      </c>
      <c r="M297" s="103">
        <f t="shared" si="31"/>
        <v>8.1802167690268348</v>
      </c>
      <c r="N297" s="103">
        <f t="shared" si="34"/>
        <v>255.6317740320886</v>
      </c>
    </row>
    <row r="298" spans="1:14">
      <c r="A298" s="102">
        <v>40387</v>
      </c>
      <c r="B298" t="s">
        <v>1049</v>
      </c>
      <c r="C298">
        <v>5.415</v>
      </c>
      <c r="D298">
        <v>101.07</v>
      </c>
      <c r="E298">
        <v>30.03</v>
      </c>
      <c r="F298">
        <v>3730</v>
      </c>
      <c r="G298">
        <v>17.2</v>
      </c>
      <c r="I298" s="103">
        <f t="shared" ref="I298:I361" si="35">(-((TAN(E298*PI()/180))/(TAN(($B$7+($B$14*(G298-$E$7)))*PI()/180))*($H$13+($B$15*(G298-$E$8)))+(TAN(E298*PI()/180))/(TAN(($B$7+($B$14*(G298-$E$7)))*PI()/180))*1/$B$16*($H$13+($B$15*(G298-$E$8)))-$B$13*1/$B$16*($H$13+($B$15*(G298-$E$8)))-($H$13+($B$15*(G298-$E$8)))+$B$13*($H$13+($B$15*(G298-$E$8))))+(SQRT((POWER(((TAN(E298*PI()/180))/(TAN(($B$7+($B$14*(G298-$E$7)))*PI()/180))*($H$13+($B$15*(G298-$E$8)))+(TAN(E298*PI()/180))/(TAN(($B$7+($B$14*(G298-$E$7)))*PI()/180))*1/$B$16*($H$13+($B$15*(G298-$E$8)))-$B$13*1/$B$16*($H$13+($B$15*(G298-$E$8)))-($H$13+($B$15*(G298-$E$8)))+$B$13*($H$13+($B$15*(G298-$E$8)))),2))-4*((TAN(E298*PI()/180))/(TAN(($B$7+($B$14*(G298-$E$7)))*PI()/180))*1/$B$16*POWER(($H$13+($B$15*(G298-$E$8))),2))*((TAN(E298*PI()/180))/(TAN(($B$7+($B$14*(G298-$E$7)))*PI()/180))-1))))/(2*((TAN(E298*PI()/180))/(TAN(($B$7+($B$14*(G298-$E$7)))*PI()/180))*1/$B$16*POWER(($H$13+($B$15*(G298-$E$8))),2)))</f>
        <v>101.04645112761092</v>
      </c>
      <c r="J298" s="104">
        <f t="shared" si="32"/>
        <v>21.118708285670682</v>
      </c>
      <c r="K298" s="76">
        <f t="shared" ref="K298:K361" si="36">($B$9-EXP(52.57-6690.9/(273.15+G298)-4.681*LN(273.15+G298)))*I298/100*0.2095</f>
        <v>211.76096684643869</v>
      </c>
      <c r="L298" s="76">
        <f t="shared" si="33"/>
        <v>158.83422604404277</v>
      </c>
      <c r="M298" s="103">
        <f t="shared" ref="M298:M361" si="37">(($B$9-EXP(52.57-6690.9/(273.15+G298)-4.681*LN(273.15+G298)))/1013)*I298/100*0.2095*((49-1.335*G298+0.02759*POWER(G298,2)-0.0003235*POWER(G298,3)+0.000001614*POWER(G298,4))
-($J$16*(5.516*10^-1-1.759*10^-2*G298+2.253*10^-4*POWER(G298,2)-2.654*10^-7*POWER(G298,3)+5.363*10^-8*POWER(G298,4))))*32/22.414</f>
        <v>8.1873800758419062</v>
      </c>
      <c r="N298" s="103">
        <f t="shared" si="34"/>
        <v>255.85562737005958</v>
      </c>
    </row>
    <row r="299" spans="1:14">
      <c r="A299" s="102">
        <v>40387</v>
      </c>
      <c r="B299" t="s">
        <v>1050</v>
      </c>
      <c r="C299">
        <v>5.4329999999999998</v>
      </c>
      <c r="D299">
        <v>100.938</v>
      </c>
      <c r="E299">
        <v>30.04</v>
      </c>
      <c r="F299">
        <v>3734</v>
      </c>
      <c r="G299">
        <v>17.2</v>
      </c>
      <c r="I299" s="103">
        <f t="shared" si="35"/>
        <v>100.95804351427236</v>
      </c>
      <c r="J299" s="104">
        <f t="shared" si="32"/>
        <v>21.100231094482925</v>
      </c>
      <c r="K299" s="76">
        <f t="shared" si="36"/>
        <v>211.57569283168368</v>
      </c>
      <c r="L299" s="76">
        <f t="shared" si="33"/>
        <v>158.69525872075403</v>
      </c>
      <c r="M299" s="103">
        <f t="shared" si="37"/>
        <v>8.1802167690268348</v>
      </c>
      <c r="N299" s="103">
        <f t="shared" si="34"/>
        <v>255.6317740320886</v>
      </c>
    </row>
    <row r="300" spans="1:14">
      <c r="A300" s="102">
        <v>40387</v>
      </c>
      <c r="B300" t="s">
        <v>1051</v>
      </c>
      <c r="C300">
        <v>5.452</v>
      </c>
      <c r="D300">
        <v>101.181</v>
      </c>
      <c r="E300">
        <v>30.02</v>
      </c>
      <c r="F300">
        <v>3733</v>
      </c>
      <c r="G300">
        <v>17.2</v>
      </c>
      <c r="I300" s="103">
        <f t="shared" si="35"/>
        <v>101.13494717527568</v>
      </c>
      <c r="J300" s="104">
        <f t="shared" si="32"/>
        <v>21.137203959632615</v>
      </c>
      <c r="K300" s="76">
        <f t="shared" si="36"/>
        <v>211.94642619119006</v>
      </c>
      <c r="L300" s="76">
        <f t="shared" si="33"/>
        <v>158.97333237664455</v>
      </c>
      <c r="M300" s="103">
        <f t="shared" si="37"/>
        <v>8.1945505481282233</v>
      </c>
      <c r="N300" s="103">
        <f t="shared" si="34"/>
        <v>256.07970462900698</v>
      </c>
    </row>
    <row r="301" spans="1:14">
      <c r="A301" s="102">
        <v>40387</v>
      </c>
      <c r="B301" t="s">
        <v>1052</v>
      </c>
      <c r="C301">
        <v>5.4710000000000001</v>
      </c>
      <c r="D301">
        <v>100.827</v>
      </c>
      <c r="E301">
        <v>30.05</v>
      </c>
      <c r="F301">
        <v>3738</v>
      </c>
      <c r="G301">
        <v>17.2</v>
      </c>
      <c r="I301" s="103">
        <f t="shared" si="35"/>
        <v>100.86972421797186</v>
      </c>
      <c r="J301" s="104">
        <f t="shared" si="32"/>
        <v>21.081772361556119</v>
      </c>
      <c r="K301" s="76">
        <f t="shared" si="36"/>
        <v>211.39060390112667</v>
      </c>
      <c r="L301" s="76">
        <f t="shared" si="33"/>
        <v>158.55643022241389</v>
      </c>
      <c r="M301" s="103">
        <f t="shared" si="37"/>
        <v>8.1730606181796404</v>
      </c>
      <c r="N301" s="103">
        <f t="shared" si="34"/>
        <v>255.40814431811376</v>
      </c>
    </row>
    <row r="302" spans="1:14">
      <c r="A302" s="102">
        <v>40387</v>
      </c>
      <c r="B302" t="s">
        <v>1053</v>
      </c>
      <c r="C302">
        <v>5.49</v>
      </c>
      <c r="D302">
        <v>100.849</v>
      </c>
      <c r="E302">
        <v>30.05</v>
      </c>
      <c r="F302">
        <v>3742</v>
      </c>
      <c r="G302">
        <v>17.2</v>
      </c>
      <c r="I302" s="103">
        <f t="shared" si="35"/>
        <v>100.86972421797186</v>
      </c>
      <c r="J302" s="104">
        <f t="shared" si="32"/>
        <v>21.081772361556119</v>
      </c>
      <c r="K302" s="76">
        <f t="shared" si="36"/>
        <v>211.39060390112667</v>
      </c>
      <c r="L302" s="76">
        <f t="shared" si="33"/>
        <v>158.55643022241389</v>
      </c>
      <c r="M302" s="103">
        <f t="shared" si="37"/>
        <v>8.1730606181796404</v>
      </c>
      <c r="N302" s="103">
        <f t="shared" si="34"/>
        <v>255.40814431811376</v>
      </c>
    </row>
    <row r="303" spans="1:14">
      <c r="A303" s="102">
        <v>40387</v>
      </c>
      <c r="B303" t="s">
        <v>1054</v>
      </c>
      <c r="C303">
        <v>5.508</v>
      </c>
      <c r="D303">
        <v>101.203</v>
      </c>
      <c r="E303">
        <v>30.01</v>
      </c>
      <c r="F303">
        <v>3737</v>
      </c>
      <c r="G303">
        <v>17.2</v>
      </c>
      <c r="I303" s="103">
        <f t="shared" si="35"/>
        <v>101.22353177473369</v>
      </c>
      <c r="J303" s="104">
        <f t="shared" si="32"/>
        <v>21.15571814091934</v>
      </c>
      <c r="K303" s="76">
        <f t="shared" si="36"/>
        <v>212.13207111211105</v>
      </c>
      <c r="L303" s="76">
        <f t="shared" si="33"/>
        <v>159.11257790320505</v>
      </c>
      <c r="M303" s="103">
        <f t="shared" si="37"/>
        <v>8.2017281954036605</v>
      </c>
      <c r="N303" s="103">
        <f t="shared" si="34"/>
        <v>256.3040061063644</v>
      </c>
    </row>
    <row r="304" spans="1:14">
      <c r="A304" s="102">
        <v>40387</v>
      </c>
      <c r="B304" t="s">
        <v>1055</v>
      </c>
      <c r="C304">
        <v>5.5270000000000001</v>
      </c>
      <c r="D304">
        <v>100.673</v>
      </c>
      <c r="E304">
        <v>30.07</v>
      </c>
      <c r="F304">
        <v>3742</v>
      </c>
      <c r="G304">
        <v>17.2</v>
      </c>
      <c r="I304" s="103">
        <f t="shared" si="35"/>
        <v>100.69335010822708</v>
      </c>
      <c r="J304" s="104">
        <f t="shared" si="32"/>
        <v>21.044910172619456</v>
      </c>
      <c r="K304" s="76">
        <f t="shared" si="36"/>
        <v>211.02098031128807</v>
      </c>
      <c r="L304" s="76">
        <f t="shared" si="33"/>
        <v>158.27918896452803</v>
      </c>
      <c r="M304" s="103">
        <f t="shared" si="37"/>
        <v>8.1587697464478346</v>
      </c>
      <c r="N304" s="103">
        <f t="shared" si="34"/>
        <v>254.96155457649482</v>
      </c>
    </row>
    <row r="305" spans="1:14">
      <c r="A305" s="102">
        <v>40387</v>
      </c>
      <c r="B305" t="s">
        <v>1056</v>
      </c>
      <c r="C305">
        <v>5.5460000000000003</v>
      </c>
      <c r="D305">
        <v>100.982</v>
      </c>
      <c r="E305">
        <v>30.04</v>
      </c>
      <c r="F305">
        <v>3734</v>
      </c>
      <c r="G305">
        <v>17.2</v>
      </c>
      <c r="I305" s="103">
        <f t="shared" si="35"/>
        <v>100.95804351427236</v>
      </c>
      <c r="J305" s="104">
        <f t="shared" si="32"/>
        <v>21.100231094482925</v>
      </c>
      <c r="K305" s="76">
        <f t="shared" si="36"/>
        <v>211.57569283168368</v>
      </c>
      <c r="L305" s="76">
        <f t="shared" si="33"/>
        <v>158.69525872075403</v>
      </c>
      <c r="M305" s="103">
        <f t="shared" si="37"/>
        <v>8.1802167690268348</v>
      </c>
      <c r="N305" s="103">
        <f t="shared" si="34"/>
        <v>255.6317740320886</v>
      </c>
    </row>
    <row r="306" spans="1:14">
      <c r="A306" s="102">
        <v>40387</v>
      </c>
      <c r="B306" t="s">
        <v>1057</v>
      </c>
      <c r="C306">
        <v>5.5650000000000004</v>
      </c>
      <c r="D306">
        <v>100.916</v>
      </c>
      <c r="E306">
        <v>30.05</v>
      </c>
      <c r="F306">
        <v>3734</v>
      </c>
      <c r="G306">
        <v>17.2</v>
      </c>
      <c r="I306" s="103">
        <f t="shared" si="35"/>
        <v>100.86972421797186</v>
      </c>
      <c r="J306" s="104">
        <f t="shared" si="32"/>
        <v>21.081772361556119</v>
      </c>
      <c r="K306" s="76">
        <f t="shared" si="36"/>
        <v>211.39060390112667</v>
      </c>
      <c r="L306" s="76">
        <f t="shared" si="33"/>
        <v>158.55643022241389</v>
      </c>
      <c r="M306" s="103">
        <f t="shared" si="37"/>
        <v>8.1730606181796404</v>
      </c>
      <c r="N306" s="103">
        <f t="shared" si="34"/>
        <v>255.40814431811376</v>
      </c>
    </row>
    <row r="307" spans="1:14">
      <c r="A307" s="102">
        <v>40387</v>
      </c>
      <c r="B307" t="s">
        <v>1058</v>
      </c>
      <c r="C307">
        <v>5.5839999999999996</v>
      </c>
      <c r="D307">
        <v>100.69499999999999</v>
      </c>
      <c r="E307">
        <v>30.07</v>
      </c>
      <c r="F307">
        <v>3737</v>
      </c>
      <c r="G307">
        <v>17.2</v>
      </c>
      <c r="I307" s="103">
        <f t="shared" si="35"/>
        <v>100.69335010822708</v>
      </c>
      <c r="J307" s="104">
        <f t="shared" si="32"/>
        <v>21.044910172619456</v>
      </c>
      <c r="K307" s="76">
        <f t="shared" si="36"/>
        <v>211.02098031128807</v>
      </c>
      <c r="L307" s="76">
        <f t="shared" si="33"/>
        <v>158.27918896452803</v>
      </c>
      <c r="M307" s="103">
        <f t="shared" si="37"/>
        <v>8.1587697464478346</v>
      </c>
      <c r="N307" s="103">
        <f t="shared" si="34"/>
        <v>254.96155457649482</v>
      </c>
    </row>
    <row r="308" spans="1:14">
      <c r="A308" s="102">
        <v>40387</v>
      </c>
      <c r="B308" t="s">
        <v>1059</v>
      </c>
      <c r="C308">
        <v>5.6020000000000003</v>
      </c>
      <c r="D308">
        <v>101.051</v>
      </c>
      <c r="E308">
        <v>30.05</v>
      </c>
      <c r="F308">
        <v>3737</v>
      </c>
      <c r="G308">
        <v>17.100000000000001</v>
      </c>
      <c r="I308" s="103">
        <f t="shared" si="35"/>
        <v>101.05039355604623</v>
      </c>
      <c r="J308" s="104">
        <f t="shared" si="32"/>
        <v>21.119532253213659</v>
      </c>
      <c r="K308" s="76">
        <f t="shared" si="36"/>
        <v>211.7954998532033</v>
      </c>
      <c r="L308" s="76">
        <f t="shared" si="33"/>
        <v>158.86012800078254</v>
      </c>
      <c r="M308" s="103">
        <f t="shared" si="37"/>
        <v>8.2034272034907438</v>
      </c>
      <c r="N308" s="103">
        <f t="shared" si="34"/>
        <v>256.35710010908576</v>
      </c>
    </row>
    <row r="309" spans="1:14">
      <c r="A309" s="102">
        <v>40387</v>
      </c>
      <c r="B309" t="s">
        <v>1060</v>
      </c>
      <c r="C309">
        <v>5.6210000000000004</v>
      </c>
      <c r="D309">
        <v>100.875</v>
      </c>
      <c r="E309">
        <v>30.07</v>
      </c>
      <c r="F309">
        <v>3737</v>
      </c>
      <c r="G309">
        <v>17.100000000000001</v>
      </c>
      <c r="I309" s="103">
        <f t="shared" si="35"/>
        <v>100.87371414004097</v>
      </c>
      <c r="J309" s="104">
        <f t="shared" si="32"/>
        <v>21.082606255268562</v>
      </c>
      <c r="K309" s="76">
        <f t="shared" si="36"/>
        <v>211.42519050645294</v>
      </c>
      <c r="L309" s="76">
        <f t="shared" si="33"/>
        <v>158.58237238149212</v>
      </c>
      <c r="M309" s="103">
        <f t="shared" si="37"/>
        <v>8.1890840952993802</v>
      </c>
      <c r="N309" s="103">
        <f t="shared" si="34"/>
        <v>255.90887797810564</v>
      </c>
    </row>
    <row r="310" spans="1:14">
      <c r="A310" s="102">
        <v>40387</v>
      </c>
      <c r="B310" t="s">
        <v>1061</v>
      </c>
      <c r="C310">
        <v>5.64</v>
      </c>
      <c r="D310">
        <v>100.786</v>
      </c>
      <c r="E310">
        <v>30.08</v>
      </c>
      <c r="F310">
        <v>3744</v>
      </c>
      <c r="G310">
        <v>17.100000000000001</v>
      </c>
      <c r="I310" s="103">
        <f t="shared" si="35"/>
        <v>100.78550666882583</v>
      </c>
      <c r="J310" s="104">
        <f t="shared" si="32"/>
        <v>21.064170893784599</v>
      </c>
      <c r="K310" s="76">
        <f t="shared" si="36"/>
        <v>211.24031299336897</v>
      </c>
      <c r="L310" s="76">
        <f t="shared" si="33"/>
        <v>158.44370245973579</v>
      </c>
      <c r="M310" s="103">
        <f t="shared" si="37"/>
        <v>8.1819232763905827</v>
      </c>
      <c r="N310" s="103">
        <f t="shared" si="34"/>
        <v>255.68510238720572</v>
      </c>
    </row>
    <row r="311" spans="1:14">
      <c r="A311" s="102">
        <v>40387</v>
      </c>
      <c r="B311" t="s">
        <v>1062</v>
      </c>
      <c r="C311">
        <v>5.6589999999999998</v>
      </c>
      <c r="D311">
        <v>100.63200000000001</v>
      </c>
      <c r="E311">
        <v>30.1</v>
      </c>
      <c r="F311">
        <v>3745</v>
      </c>
      <c r="G311">
        <v>17.100000000000001</v>
      </c>
      <c r="I311" s="103">
        <f t="shared" si="35"/>
        <v>100.60935561614964</v>
      </c>
      <c r="J311" s="104">
        <f t="shared" si="32"/>
        <v>21.027355323775272</v>
      </c>
      <c r="K311" s="76">
        <f t="shared" si="36"/>
        <v>210.8711110641303</v>
      </c>
      <c r="L311" s="76">
        <f t="shared" si="33"/>
        <v>158.16677747418302</v>
      </c>
      <c r="M311" s="103">
        <f t="shared" si="37"/>
        <v>8.1676230615512821</v>
      </c>
      <c r="N311" s="103">
        <f t="shared" si="34"/>
        <v>255.23822067347757</v>
      </c>
    </row>
    <row r="312" spans="1:14">
      <c r="A312" s="102">
        <v>40387</v>
      </c>
      <c r="B312" t="s">
        <v>1063</v>
      </c>
      <c r="C312">
        <v>5.6769999999999996</v>
      </c>
      <c r="D312">
        <v>100.742</v>
      </c>
      <c r="E312">
        <v>30.09</v>
      </c>
      <c r="F312">
        <v>3735</v>
      </c>
      <c r="G312">
        <v>17.100000000000001</v>
      </c>
      <c r="I312" s="103">
        <f t="shared" si="35"/>
        <v>100.69738719972416</v>
      </c>
      <c r="J312" s="104">
        <f t="shared" si="32"/>
        <v>21.04575392474235</v>
      </c>
      <c r="K312" s="76">
        <f t="shared" si="36"/>
        <v>211.05561992738072</v>
      </c>
      <c r="L312" s="76">
        <f t="shared" si="33"/>
        <v>158.30517088506076</v>
      </c>
      <c r="M312" s="103">
        <f t="shared" si="37"/>
        <v>8.1747696016294356</v>
      </c>
      <c r="N312" s="103">
        <f t="shared" si="34"/>
        <v>255.46155005091987</v>
      </c>
    </row>
    <row r="313" spans="1:14">
      <c r="A313" s="102">
        <v>40387</v>
      </c>
      <c r="B313" t="s">
        <v>1064</v>
      </c>
      <c r="C313">
        <v>5.6970000000000001</v>
      </c>
      <c r="D313">
        <v>100.80800000000001</v>
      </c>
      <c r="E313">
        <v>30.08</v>
      </c>
      <c r="F313">
        <v>3746</v>
      </c>
      <c r="G313">
        <v>17.100000000000001</v>
      </c>
      <c r="I313" s="103">
        <f t="shared" si="35"/>
        <v>100.78550666882583</v>
      </c>
      <c r="J313" s="104">
        <f t="shared" si="32"/>
        <v>21.064170893784599</v>
      </c>
      <c r="K313" s="76">
        <f t="shared" si="36"/>
        <v>211.24031299336897</v>
      </c>
      <c r="L313" s="76">
        <f t="shared" si="33"/>
        <v>158.44370245973579</v>
      </c>
      <c r="M313" s="103">
        <f t="shared" si="37"/>
        <v>8.1819232763905827</v>
      </c>
      <c r="N313" s="103">
        <f t="shared" si="34"/>
        <v>255.68510238720572</v>
      </c>
    </row>
    <row r="314" spans="1:14">
      <c r="A314" s="102">
        <v>40387</v>
      </c>
      <c r="B314" t="s">
        <v>1065</v>
      </c>
      <c r="C314">
        <v>5.7149999999999999</v>
      </c>
      <c r="D314">
        <v>100.58799999999999</v>
      </c>
      <c r="E314">
        <v>30.1</v>
      </c>
      <c r="F314">
        <v>3741</v>
      </c>
      <c r="G314">
        <v>17.100000000000001</v>
      </c>
      <c r="I314" s="103">
        <f t="shared" si="35"/>
        <v>100.60935561614964</v>
      </c>
      <c r="J314" s="104">
        <f t="shared" si="32"/>
        <v>21.027355323775272</v>
      </c>
      <c r="K314" s="76">
        <f t="shared" si="36"/>
        <v>210.8711110641303</v>
      </c>
      <c r="L314" s="76">
        <f t="shared" si="33"/>
        <v>158.16677747418302</v>
      </c>
      <c r="M314" s="103">
        <f t="shared" si="37"/>
        <v>8.1676230615512821</v>
      </c>
      <c r="N314" s="103">
        <f t="shared" si="34"/>
        <v>255.23822067347757</v>
      </c>
    </row>
    <row r="315" spans="1:14">
      <c r="A315" s="102">
        <v>40387</v>
      </c>
      <c r="B315" t="s">
        <v>1066</v>
      </c>
      <c r="C315">
        <v>5.7530000000000001</v>
      </c>
      <c r="D315">
        <v>100.69799999999999</v>
      </c>
      <c r="E315">
        <v>30.09</v>
      </c>
      <c r="F315">
        <v>3755</v>
      </c>
      <c r="G315">
        <v>17.100000000000001</v>
      </c>
      <c r="I315" s="103">
        <f t="shared" si="35"/>
        <v>100.69738719972416</v>
      </c>
      <c r="J315" s="104">
        <f t="shared" si="32"/>
        <v>21.04575392474235</v>
      </c>
      <c r="K315" s="76">
        <f t="shared" si="36"/>
        <v>211.05561992738072</v>
      </c>
      <c r="L315" s="76">
        <f t="shared" si="33"/>
        <v>158.30517088506076</v>
      </c>
      <c r="M315" s="103">
        <f t="shared" si="37"/>
        <v>8.1747696016294356</v>
      </c>
      <c r="N315" s="103">
        <f t="shared" si="34"/>
        <v>255.46155005091987</v>
      </c>
    </row>
    <row r="316" spans="1:14">
      <c r="A316" s="102">
        <v>40387</v>
      </c>
      <c r="B316" t="s">
        <v>1067</v>
      </c>
      <c r="C316">
        <v>5.7709999999999999</v>
      </c>
      <c r="D316">
        <v>100.58799999999999</v>
      </c>
      <c r="E316">
        <v>30.1</v>
      </c>
      <c r="F316">
        <v>3747</v>
      </c>
      <c r="G316">
        <v>17.100000000000001</v>
      </c>
      <c r="I316" s="103">
        <f t="shared" si="35"/>
        <v>100.60935561614964</v>
      </c>
      <c r="J316" s="104">
        <f t="shared" si="32"/>
        <v>21.027355323775272</v>
      </c>
      <c r="K316" s="76">
        <f t="shared" si="36"/>
        <v>210.8711110641303</v>
      </c>
      <c r="L316" s="76">
        <f t="shared" si="33"/>
        <v>158.16677747418302</v>
      </c>
      <c r="M316" s="103">
        <f t="shared" si="37"/>
        <v>8.1676230615512821</v>
      </c>
      <c r="N316" s="103">
        <f t="shared" si="34"/>
        <v>255.23822067347757</v>
      </c>
    </row>
    <row r="317" spans="1:14">
      <c r="A317" s="102">
        <v>40387</v>
      </c>
      <c r="B317" t="s">
        <v>1068</v>
      </c>
      <c r="C317">
        <v>5.79</v>
      </c>
      <c r="D317">
        <v>100.676</v>
      </c>
      <c r="E317">
        <v>30.09</v>
      </c>
      <c r="F317">
        <v>3745</v>
      </c>
      <c r="G317">
        <v>17.100000000000001</v>
      </c>
      <c r="I317" s="103">
        <f t="shared" si="35"/>
        <v>100.69738719972416</v>
      </c>
      <c r="J317" s="104">
        <f t="shared" si="32"/>
        <v>21.04575392474235</v>
      </c>
      <c r="K317" s="76">
        <f t="shared" si="36"/>
        <v>211.05561992738072</v>
      </c>
      <c r="L317" s="76">
        <f t="shared" si="33"/>
        <v>158.30517088506076</v>
      </c>
      <c r="M317" s="103">
        <f t="shared" si="37"/>
        <v>8.1747696016294356</v>
      </c>
      <c r="N317" s="103">
        <f t="shared" si="34"/>
        <v>255.46155005091987</v>
      </c>
    </row>
    <row r="318" spans="1:14">
      <c r="A318" s="102">
        <v>40387</v>
      </c>
      <c r="B318" t="s">
        <v>1069</v>
      </c>
      <c r="C318">
        <v>5.8090000000000002</v>
      </c>
      <c r="D318">
        <v>100.96299999999999</v>
      </c>
      <c r="E318">
        <v>30.06</v>
      </c>
      <c r="F318">
        <v>3744</v>
      </c>
      <c r="G318">
        <v>17.100000000000001</v>
      </c>
      <c r="I318" s="103">
        <f t="shared" si="35"/>
        <v>100.96200973013363</v>
      </c>
      <c r="J318" s="104">
        <f t="shared" si="32"/>
        <v>21.101060033597928</v>
      </c>
      <c r="K318" s="76">
        <f t="shared" si="36"/>
        <v>211.61025271136299</v>
      </c>
      <c r="L318" s="76">
        <f t="shared" si="33"/>
        <v>158.7211808338931</v>
      </c>
      <c r="M318" s="103">
        <f t="shared" si="37"/>
        <v>8.1962520678349122</v>
      </c>
      <c r="N318" s="103">
        <f t="shared" si="34"/>
        <v>256.132877119841</v>
      </c>
    </row>
    <row r="319" spans="1:14">
      <c r="A319" s="102">
        <v>40387</v>
      </c>
      <c r="B319" t="s">
        <v>1070</v>
      </c>
      <c r="C319">
        <v>5.8280000000000003</v>
      </c>
      <c r="D319">
        <v>100.941</v>
      </c>
      <c r="E319">
        <v>30.06</v>
      </c>
      <c r="F319">
        <v>3748</v>
      </c>
      <c r="G319">
        <v>17.100000000000001</v>
      </c>
      <c r="I319" s="103">
        <f t="shared" si="35"/>
        <v>100.96200973013363</v>
      </c>
      <c r="J319" s="104">
        <f t="shared" si="32"/>
        <v>21.101060033597928</v>
      </c>
      <c r="K319" s="76">
        <f t="shared" si="36"/>
        <v>211.61025271136299</v>
      </c>
      <c r="L319" s="76">
        <f t="shared" si="33"/>
        <v>158.7211808338931</v>
      </c>
      <c r="M319" s="103">
        <f t="shared" si="37"/>
        <v>8.1962520678349122</v>
      </c>
      <c r="N319" s="103">
        <f t="shared" si="34"/>
        <v>256.132877119841</v>
      </c>
    </row>
    <row r="320" spans="1:14">
      <c r="A320" s="102">
        <v>40387</v>
      </c>
      <c r="B320" t="s">
        <v>1071</v>
      </c>
      <c r="C320">
        <v>5.8470000000000004</v>
      </c>
      <c r="D320">
        <v>101.206</v>
      </c>
      <c r="E320">
        <v>30.03</v>
      </c>
      <c r="F320">
        <v>3744</v>
      </c>
      <c r="G320">
        <v>17.100000000000001</v>
      </c>
      <c r="I320" s="103">
        <f t="shared" si="35"/>
        <v>101.22742638399369</v>
      </c>
      <c r="J320" s="104">
        <f t="shared" si="32"/>
        <v>21.156532114254677</v>
      </c>
      <c r="K320" s="76">
        <f t="shared" si="36"/>
        <v>212.16654992996288</v>
      </c>
      <c r="L320" s="76">
        <f t="shared" si="33"/>
        <v>159.1384392148054</v>
      </c>
      <c r="M320" s="103">
        <f t="shared" si="37"/>
        <v>8.2177990022100591</v>
      </c>
      <c r="N320" s="103">
        <f t="shared" si="34"/>
        <v>256.80621881906433</v>
      </c>
    </row>
    <row r="321" spans="1:14">
      <c r="A321" s="102">
        <v>40387</v>
      </c>
      <c r="B321" t="s">
        <v>1072</v>
      </c>
      <c r="C321">
        <v>5.8659999999999997</v>
      </c>
      <c r="D321">
        <v>101.31699999999999</v>
      </c>
      <c r="E321">
        <v>30.02</v>
      </c>
      <c r="F321">
        <v>3745</v>
      </c>
      <c r="G321">
        <v>17.100000000000001</v>
      </c>
      <c r="I321" s="103">
        <f t="shared" si="35"/>
        <v>101.31607562080735</v>
      </c>
      <c r="J321" s="104">
        <f t="shared" si="32"/>
        <v>21.175059804748734</v>
      </c>
      <c r="K321" s="76">
        <f t="shared" si="36"/>
        <v>212.3523533569643</v>
      </c>
      <c r="L321" s="76">
        <f t="shared" si="33"/>
        <v>159.27780363103184</v>
      </c>
      <c r="M321" s="103">
        <f t="shared" si="37"/>
        <v>8.2249956843332477</v>
      </c>
      <c r="N321" s="103">
        <f t="shared" si="34"/>
        <v>257.03111513541398</v>
      </c>
    </row>
    <row r="322" spans="1:14">
      <c r="A322" s="102">
        <v>40387</v>
      </c>
      <c r="B322" t="s">
        <v>1073</v>
      </c>
      <c r="C322">
        <v>5.8840000000000003</v>
      </c>
      <c r="D322">
        <v>101.40600000000001</v>
      </c>
      <c r="E322">
        <v>30.01</v>
      </c>
      <c r="F322">
        <v>3745</v>
      </c>
      <c r="G322">
        <v>17.100000000000001</v>
      </c>
      <c r="I322" s="103">
        <f t="shared" si="35"/>
        <v>101.40481356299881</v>
      </c>
      <c r="J322" s="104">
        <f t="shared" si="32"/>
        <v>21.19360603466675</v>
      </c>
      <c r="K322" s="76">
        <f t="shared" si="36"/>
        <v>212.53834270506078</v>
      </c>
      <c r="L322" s="76">
        <f t="shared" si="33"/>
        <v>159.41730749993309</v>
      </c>
      <c r="M322" s="103">
        <f t="shared" si="37"/>
        <v>8.2321995676961688</v>
      </c>
      <c r="N322" s="103">
        <f t="shared" si="34"/>
        <v>257.25623649050527</v>
      </c>
    </row>
    <row r="323" spans="1:14">
      <c r="A323" s="102">
        <v>40387</v>
      </c>
      <c r="B323" t="s">
        <v>1074</v>
      </c>
      <c r="C323">
        <v>5.9029999999999996</v>
      </c>
      <c r="D323">
        <v>101.40600000000001</v>
      </c>
      <c r="E323">
        <v>30.01</v>
      </c>
      <c r="F323">
        <v>3748</v>
      </c>
      <c r="G323">
        <v>17.100000000000001</v>
      </c>
      <c r="I323" s="103">
        <f t="shared" si="35"/>
        <v>101.40481356299881</v>
      </c>
      <c r="J323" s="104">
        <f t="shared" si="32"/>
        <v>21.19360603466675</v>
      </c>
      <c r="K323" s="76">
        <f t="shared" si="36"/>
        <v>212.53834270506078</v>
      </c>
      <c r="L323" s="76">
        <f t="shared" si="33"/>
        <v>159.41730749993309</v>
      </c>
      <c r="M323" s="103">
        <f t="shared" si="37"/>
        <v>8.2321995676961688</v>
      </c>
      <c r="N323" s="103">
        <f t="shared" si="34"/>
        <v>257.25623649050527</v>
      </c>
    </row>
    <row r="324" spans="1:14">
      <c r="A324" s="102">
        <v>40387</v>
      </c>
      <c r="B324" t="s">
        <v>1075</v>
      </c>
      <c r="C324">
        <v>5.9219999999999997</v>
      </c>
      <c r="D324">
        <v>101.295</v>
      </c>
      <c r="E324">
        <v>30.02</v>
      </c>
      <c r="F324">
        <v>3753</v>
      </c>
      <c r="G324">
        <v>17.100000000000001</v>
      </c>
      <c r="I324" s="103">
        <f t="shared" si="35"/>
        <v>101.31607562080735</v>
      </c>
      <c r="J324" s="104">
        <f t="shared" si="32"/>
        <v>21.175059804748734</v>
      </c>
      <c r="K324" s="76">
        <f t="shared" si="36"/>
        <v>212.3523533569643</v>
      </c>
      <c r="L324" s="76">
        <f t="shared" si="33"/>
        <v>159.27780363103184</v>
      </c>
      <c r="M324" s="103">
        <f t="shared" si="37"/>
        <v>8.2249956843332477</v>
      </c>
      <c r="N324" s="103">
        <f t="shared" si="34"/>
        <v>257.03111513541398</v>
      </c>
    </row>
    <row r="325" spans="1:14">
      <c r="A325" s="102">
        <v>40387</v>
      </c>
      <c r="B325" t="s">
        <v>1076</v>
      </c>
      <c r="C325">
        <v>5.9409999999999998</v>
      </c>
      <c r="D325">
        <v>101.25</v>
      </c>
      <c r="E325">
        <v>30.03</v>
      </c>
      <c r="F325">
        <v>3754</v>
      </c>
      <c r="G325">
        <v>17.100000000000001</v>
      </c>
      <c r="I325" s="103">
        <f t="shared" si="35"/>
        <v>101.22742638399369</v>
      </c>
      <c r="J325" s="104">
        <f t="shared" si="32"/>
        <v>21.156532114254677</v>
      </c>
      <c r="K325" s="76">
        <f t="shared" si="36"/>
        <v>212.16654992996288</v>
      </c>
      <c r="L325" s="76">
        <f t="shared" si="33"/>
        <v>159.1384392148054</v>
      </c>
      <c r="M325" s="103">
        <f t="shared" si="37"/>
        <v>8.2177990022100591</v>
      </c>
      <c r="N325" s="103">
        <f t="shared" si="34"/>
        <v>256.80621881906433</v>
      </c>
    </row>
    <row r="326" spans="1:14">
      <c r="A326" s="102">
        <v>40387</v>
      </c>
      <c r="B326" t="s">
        <v>1077</v>
      </c>
      <c r="C326">
        <v>5.9589999999999996</v>
      </c>
      <c r="D326">
        <v>100.875</v>
      </c>
      <c r="E326">
        <v>30.07</v>
      </c>
      <c r="F326">
        <v>3750</v>
      </c>
      <c r="G326">
        <v>17.100000000000001</v>
      </c>
      <c r="I326" s="103">
        <f t="shared" si="35"/>
        <v>100.87371414004097</v>
      </c>
      <c r="J326" s="104">
        <f t="shared" si="32"/>
        <v>21.082606255268562</v>
      </c>
      <c r="K326" s="76">
        <f t="shared" si="36"/>
        <v>211.42519050645294</v>
      </c>
      <c r="L326" s="76">
        <f t="shared" si="33"/>
        <v>158.58237238149212</v>
      </c>
      <c r="M326" s="103">
        <f t="shared" si="37"/>
        <v>8.1890840952993802</v>
      </c>
      <c r="N326" s="103">
        <f t="shared" si="34"/>
        <v>255.90887797810564</v>
      </c>
    </row>
    <row r="327" spans="1:14">
      <c r="A327" s="102">
        <v>40387</v>
      </c>
      <c r="B327" t="s">
        <v>1078</v>
      </c>
      <c r="C327">
        <v>5.9779999999999998</v>
      </c>
      <c r="D327">
        <v>100.83</v>
      </c>
      <c r="E327">
        <v>30.07</v>
      </c>
      <c r="F327">
        <v>3747</v>
      </c>
      <c r="G327">
        <v>17.100000000000001</v>
      </c>
      <c r="I327" s="103">
        <f t="shared" si="35"/>
        <v>100.87371414004097</v>
      </c>
      <c r="J327" s="104">
        <f t="shared" si="32"/>
        <v>21.082606255268562</v>
      </c>
      <c r="K327" s="76">
        <f t="shared" si="36"/>
        <v>211.42519050645294</v>
      </c>
      <c r="L327" s="76">
        <f t="shared" si="33"/>
        <v>158.58237238149212</v>
      </c>
      <c r="M327" s="103">
        <f t="shared" si="37"/>
        <v>8.1890840952993802</v>
      </c>
      <c r="N327" s="103">
        <f t="shared" si="34"/>
        <v>255.90887797810564</v>
      </c>
    </row>
    <row r="328" spans="1:14">
      <c r="A328" s="102">
        <v>40387</v>
      </c>
      <c r="B328" t="s">
        <v>1079</v>
      </c>
      <c r="C328">
        <v>5.9969999999999999</v>
      </c>
      <c r="D328">
        <v>100.764</v>
      </c>
      <c r="E328">
        <v>30.08</v>
      </c>
      <c r="F328">
        <v>3755</v>
      </c>
      <c r="G328">
        <v>17.100000000000001</v>
      </c>
      <c r="I328" s="103">
        <f t="shared" si="35"/>
        <v>100.78550666882583</v>
      </c>
      <c r="J328" s="104">
        <f t="shared" si="32"/>
        <v>21.064170893784599</v>
      </c>
      <c r="K328" s="76">
        <f t="shared" si="36"/>
        <v>211.24031299336897</v>
      </c>
      <c r="L328" s="76">
        <f t="shared" si="33"/>
        <v>158.44370245973579</v>
      </c>
      <c r="M328" s="103">
        <f t="shared" si="37"/>
        <v>8.1819232763905827</v>
      </c>
      <c r="N328" s="103">
        <f t="shared" si="34"/>
        <v>255.68510238720572</v>
      </c>
    </row>
    <row r="329" spans="1:14">
      <c r="A329" s="102">
        <v>40387</v>
      </c>
      <c r="B329" t="s">
        <v>1080</v>
      </c>
      <c r="C329">
        <v>6.016</v>
      </c>
      <c r="D329">
        <v>100.456</v>
      </c>
      <c r="E329">
        <v>30.12</v>
      </c>
      <c r="F329">
        <v>3746</v>
      </c>
      <c r="G329">
        <v>17.100000000000001</v>
      </c>
      <c r="I329" s="103">
        <f t="shared" si="35"/>
        <v>100.43355564012595</v>
      </c>
      <c r="J329" s="104">
        <f t="shared" si="32"/>
        <v>20.990613128786322</v>
      </c>
      <c r="K329" s="76">
        <f t="shared" si="36"/>
        <v>210.50264497027516</v>
      </c>
      <c r="L329" s="76">
        <f t="shared" si="33"/>
        <v>157.89040441208138</v>
      </c>
      <c r="M329" s="103">
        <f t="shared" si="37"/>
        <v>8.1533513476575017</v>
      </c>
      <c r="N329" s="103">
        <f t="shared" si="34"/>
        <v>254.79222961429693</v>
      </c>
    </row>
    <row r="330" spans="1:14">
      <c r="A330" s="102">
        <v>40387</v>
      </c>
      <c r="B330" t="s">
        <v>1081</v>
      </c>
      <c r="C330">
        <v>6.0350000000000001</v>
      </c>
      <c r="D330">
        <v>100.80800000000001</v>
      </c>
      <c r="E330">
        <v>30.08</v>
      </c>
      <c r="F330">
        <v>3752</v>
      </c>
      <c r="G330">
        <v>17.100000000000001</v>
      </c>
      <c r="I330" s="103">
        <f t="shared" si="35"/>
        <v>100.78550666882583</v>
      </c>
      <c r="J330" s="104">
        <f t="shared" si="32"/>
        <v>21.064170893784599</v>
      </c>
      <c r="K330" s="76">
        <f t="shared" si="36"/>
        <v>211.24031299336897</v>
      </c>
      <c r="L330" s="76">
        <f t="shared" si="33"/>
        <v>158.44370245973579</v>
      </c>
      <c r="M330" s="103">
        <f t="shared" si="37"/>
        <v>8.1819232763905827</v>
      </c>
      <c r="N330" s="103">
        <f t="shared" si="34"/>
        <v>255.68510238720572</v>
      </c>
    </row>
    <row r="331" spans="1:14">
      <c r="A331" s="102">
        <v>40387</v>
      </c>
      <c r="B331" t="s">
        <v>1082</v>
      </c>
      <c r="C331">
        <v>6.0529999999999999</v>
      </c>
      <c r="D331">
        <v>100.69799999999999</v>
      </c>
      <c r="E331">
        <v>30.09</v>
      </c>
      <c r="F331">
        <v>3751</v>
      </c>
      <c r="G331">
        <v>17.100000000000001</v>
      </c>
      <c r="I331" s="103">
        <f t="shared" si="35"/>
        <v>100.69738719972416</v>
      </c>
      <c r="J331" s="104">
        <f t="shared" si="32"/>
        <v>21.04575392474235</v>
      </c>
      <c r="K331" s="76">
        <f t="shared" si="36"/>
        <v>211.05561992738072</v>
      </c>
      <c r="L331" s="76">
        <f t="shared" si="33"/>
        <v>158.30517088506076</v>
      </c>
      <c r="M331" s="103">
        <f t="shared" si="37"/>
        <v>8.1747696016294356</v>
      </c>
      <c r="N331" s="103">
        <f t="shared" si="34"/>
        <v>255.46155005091987</v>
      </c>
    </row>
    <row r="332" spans="1:14">
      <c r="A332" s="102">
        <v>40387</v>
      </c>
      <c r="B332" t="s">
        <v>1083</v>
      </c>
      <c r="C332">
        <v>6.0720000000000001</v>
      </c>
      <c r="D332">
        <v>100.654</v>
      </c>
      <c r="E332">
        <v>30.09</v>
      </c>
      <c r="F332">
        <v>3746</v>
      </c>
      <c r="G332">
        <v>17.100000000000001</v>
      </c>
      <c r="I332" s="103">
        <f t="shared" si="35"/>
        <v>100.69738719972416</v>
      </c>
      <c r="J332" s="104">
        <f t="shared" si="32"/>
        <v>21.04575392474235</v>
      </c>
      <c r="K332" s="76">
        <f t="shared" si="36"/>
        <v>211.05561992738072</v>
      </c>
      <c r="L332" s="76">
        <f t="shared" si="33"/>
        <v>158.30517088506076</v>
      </c>
      <c r="M332" s="103">
        <f t="shared" si="37"/>
        <v>8.1747696016294356</v>
      </c>
      <c r="N332" s="103">
        <f t="shared" si="34"/>
        <v>255.46155005091987</v>
      </c>
    </row>
    <row r="333" spans="1:14">
      <c r="A333" s="102">
        <v>40387</v>
      </c>
      <c r="B333" t="s">
        <v>1084</v>
      </c>
      <c r="C333">
        <v>6.0910000000000002</v>
      </c>
      <c r="D333">
        <v>100.742</v>
      </c>
      <c r="E333">
        <v>30.09</v>
      </c>
      <c r="F333">
        <v>3757</v>
      </c>
      <c r="G333">
        <v>17.100000000000001</v>
      </c>
      <c r="I333" s="103">
        <f t="shared" si="35"/>
        <v>100.69738719972416</v>
      </c>
      <c r="J333" s="104">
        <f t="shared" si="32"/>
        <v>21.04575392474235</v>
      </c>
      <c r="K333" s="76">
        <f t="shared" si="36"/>
        <v>211.05561992738072</v>
      </c>
      <c r="L333" s="76">
        <f t="shared" si="33"/>
        <v>158.30517088506076</v>
      </c>
      <c r="M333" s="103">
        <f t="shared" si="37"/>
        <v>8.1747696016294356</v>
      </c>
      <c r="N333" s="103">
        <f t="shared" si="34"/>
        <v>255.46155005091987</v>
      </c>
    </row>
    <row r="334" spans="1:14">
      <c r="A334" s="102">
        <v>40387</v>
      </c>
      <c r="B334" t="s">
        <v>1085</v>
      </c>
      <c r="C334">
        <v>6.11</v>
      </c>
      <c r="D334">
        <v>100.63200000000001</v>
      </c>
      <c r="E334">
        <v>30.1</v>
      </c>
      <c r="F334">
        <v>3755</v>
      </c>
      <c r="G334">
        <v>17.100000000000001</v>
      </c>
      <c r="I334" s="103">
        <f t="shared" si="35"/>
        <v>100.60935561614964</v>
      </c>
      <c r="J334" s="104">
        <f t="shared" si="32"/>
        <v>21.027355323775272</v>
      </c>
      <c r="K334" s="76">
        <f t="shared" si="36"/>
        <v>210.8711110641303</v>
      </c>
      <c r="L334" s="76">
        <f t="shared" si="33"/>
        <v>158.16677747418302</v>
      </c>
      <c r="M334" s="103">
        <f t="shared" si="37"/>
        <v>8.1676230615512821</v>
      </c>
      <c r="N334" s="103">
        <f t="shared" si="34"/>
        <v>255.23822067347757</v>
      </c>
    </row>
    <row r="335" spans="1:14">
      <c r="A335" s="102">
        <v>40387</v>
      </c>
      <c r="B335" t="s">
        <v>1086</v>
      </c>
      <c r="C335">
        <v>6.1280000000000001</v>
      </c>
      <c r="D335">
        <v>100.919</v>
      </c>
      <c r="E335">
        <v>30.06</v>
      </c>
      <c r="F335">
        <v>3753</v>
      </c>
      <c r="G335">
        <v>17.100000000000001</v>
      </c>
      <c r="I335" s="103">
        <f t="shared" si="35"/>
        <v>100.96200973013363</v>
      </c>
      <c r="J335" s="104">
        <f t="shared" si="32"/>
        <v>21.101060033597928</v>
      </c>
      <c r="K335" s="76">
        <f t="shared" si="36"/>
        <v>211.61025271136299</v>
      </c>
      <c r="L335" s="76">
        <f t="shared" si="33"/>
        <v>158.7211808338931</v>
      </c>
      <c r="M335" s="103">
        <f t="shared" si="37"/>
        <v>8.1962520678349122</v>
      </c>
      <c r="N335" s="103">
        <f t="shared" si="34"/>
        <v>256.132877119841</v>
      </c>
    </row>
    <row r="336" spans="1:14">
      <c r="A336" s="102">
        <v>40387</v>
      </c>
      <c r="B336" t="s">
        <v>1087</v>
      </c>
      <c r="C336">
        <v>6.1470000000000002</v>
      </c>
      <c r="D336">
        <v>100.875</v>
      </c>
      <c r="E336">
        <v>30.07</v>
      </c>
      <c r="F336">
        <v>3751</v>
      </c>
      <c r="G336">
        <v>17.100000000000001</v>
      </c>
      <c r="I336" s="103">
        <f t="shared" si="35"/>
        <v>100.87371414004097</v>
      </c>
      <c r="J336" s="104">
        <f t="shared" si="32"/>
        <v>21.082606255268562</v>
      </c>
      <c r="K336" s="76">
        <f t="shared" si="36"/>
        <v>211.42519050645294</v>
      </c>
      <c r="L336" s="76">
        <f t="shared" si="33"/>
        <v>158.58237238149212</v>
      </c>
      <c r="M336" s="103">
        <f t="shared" si="37"/>
        <v>8.1890840952993802</v>
      </c>
      <c r="N336" s="103">
        <f t="shared" si="34"/>
        <v>255.90887797810564</v>
      </c>
    </row>
    <row r="337" spans="1:14">
      <c r="A337" s="102">
        <v>40387</v>
      </c>
      <c r="B337" t="s">
        <v>1088</v>
      </c>
      <c r="C337">
        <v>6.1660000000000004</v>
      </c>
      <c r="D337">
        <v>100.85299999999999</v>
      </c>
      <c r="E337">
        <v>30.07</v>
      </c>
      <c r="F337">
        <v>3761</v>
      </c>
      <c r="G337">
        <v>17.100000000000001</v>
      </c>
      <c r="I337" s="103">
        <f t="shared" si="35"/>
        <v>100.87371414004097</v>
      </c>
      <c r="J337" s="104">
        <f t="shared" si="32"/>
        <v>21.082606255268562</v>
      </c>
      <c r="K337" s="76">
        <f t="shared" si="36"/>
        <v>211.42519050645294</v>
      </c>
      <c r="L337" s="76">
        <f t="shared" si="33"/>
        <v>158.58237238149212</v>
      </c>
      <c r="M337" s="103">
        <f t="shared" si="37"/>
        <v>8.1890840952993802</v>
      </c>
      <c r="N337" s="103">
        <f t="shared" si="34"/>
        <v>255.90887797810564</v>
      </c>
    </row>
    <row r="338" spans="1:14">
      <c r="A338" s="102">
        <v>40387</v>
      </c>
      <c r="B338" t="s">
        <v>1089</v>
      </c>
      <c r="C338">
        <v>6.1849999999999996</v>
      </c>
      <c r="D338">
        <v>100.96299999999999</v>
      </c>
      <c r="E338">
        <v>30.06</v>
      </c>
      <c r="F338">
        <v>3757</v>
      </c>
      <c r="G338">
        <v>17.100000000000001</v>
      </c>
      <c r="I338" s="103">
        <f t="shared" si="35"/>
        <v>100.96200973013363</v>
      </c>
      <c r="J338" s="104">
        <f t="shared" si="32"/>
        <v>21.101060033597928</v>
      </c>
      <c r="K338" s="76">
        <f t="shared" si="36"/>
        <v>211.61025271136299</v>
      </c>
      <c r="L338" s="76">
        <f t="shared" si="33"/>
        <v>158.7211808338931</v>
      </c>
      <c r="M338" s="103">
        <f t="shared" si="37"/>
        <v>8.1962520678349122</v>
      </c>
      <c r="N338" s="103">
        <f t="shared" si="34"/>
        <v>256.132877119841</v>
      </c>
    </row>
    <row r="339" spans="1:14">
      <c r="A339" s="102">
        <v>40387</v>
      </c>
      <c r="B339" t="s">
        <v>1090</v>
      </c>
      <c r="C339">
        <v>6.2039999999999997</v>
      </c>
      <c r="D339">
        <v>100.63200000000001</v>
      </c>
      <c r="E339">
        <v>30.1</v>
      </c>
      <c r="F339">
        <v>3758</v>
      </c>
      <c r="G339">
        <v>17.100000000000001</v>
      </c>
      <c r="I339" s="103">
        <f t="shared" si="35"/>
        <v>100.60935561614964</v>
      </c>
      <c r="J339" s="104">
        <f t="shared" si="32"/>
        <v>21.027355323775272</v>
      </c>
      <c r="K339" s="76">
        <f t="shared" si="36"/>
        <v>210.8711110641303</v>
      </c>
      <c r="L339" s="76">
        <f t="shared" si="33"/>
        <v>158.16677747418302</v>
      </c>
      <c r="M339" s="103">
        <f t="shared" si="37"/>
        <v>8.1676230615512821</v>
      </c>
      <c r="N339" s="103">
        <f t="shared" si="34"/>
        <v>255.23822067347757</v>
      </c>
    </row>
    <row r="340" spans="1:14">
      <c r="A340" s="102">
        <v>40387</v>
      </c>
      <c r="B340" t="s">
        <v>1091</v>
      </c>
      <c r="C340">
        <v>6.2220000000000004</v>
      </c>
      <c r="D340">
        <v>100.5</v>
      </c>
      <c r="E340">
        <v>30.11</v>
      </c>
      <c r="F340">
        <v>3757</v>
      </c>
      <c r="G340">
        <v>17.100000000000001</v>
      </c>
      <c r="I340" s="103">
        <f t="shared" si="35"/>
        <v>100.52141180169401</v>
      </c>
      <c r="J340" s="104">
        <f t="shared" si="32"/>
        <v>21.008975066554047</v>
      </c>
      <c r="K340" s="76">
        <f t="shared" si="36"/>
        <v>210.68678615963302</v>
      </c>
      <c r="L340" s="76">
        <f t="shared" si="33"/>
        <v>158.02852204409851</v>
      </c>
      <c r="M340" s="103">
        <f t="shared" si="37"/>
        <v>8.1604836467059165</v>
      </c>
      <c r="N340" s="103">
        <f t="shared" si="34"/>
        <v>255.0151139595599</v>
      </c>
    </row>
    <row r="341" spans="1:14">
      <c r="A341" s="102">
        <v>40387</v>
      </c>
      <c r="B341" t="s">
        <v>1092</v>
      </c>
      <c r="C341">
        <v>6.2409999999999997</v>
      </c>
      <c r="D341">
        <v>100.52200000000001</v>
      </c>
      <c r="E341">
        <v>30.11</v>
      </c>
      <c r="F341">
        <v>3760</v>
      </c>
      <c r="G341">
        <v>17.100000000000001</v>
      </c>
      <c r="I341" s="103">
        <f t="shared" si="35"/>
        <v>100.52141180169401</v>
      </c>
      <c r="J341" s="104">
        <f t="shared" ref="J341:J404" si="38">I341*20.9/100</f>
        <v>21.008975066554047</v>
      </c>
      <c r="K341" s="76">
        <f t="shared" si="36"/>
        <v>210.68678615963302</v>
      </c>
      <c r="L341" s="76">
        <f t="shared" ref="L341:L404" si="39">K341/1.33322</f>
        <v>158.02852204409851</v>
      </c>
      <c r="M341" s="103">
        <f t="shared" si="37"/>
        <v>8.1604836467059165</v>
      </c>
      <c r="N341" s="103">
        <f t="shared" ref="N341:N404" si="40">M341*31.25</f>
        <v>255.0151139595599</v>
      </c>
    </row>
    <row r="342" spans="1:14">
      <c r="A342" s="102">
        <v>40387</v>
      </c>
      <c r="B342" t="s">
        <v>1093</v>
      </c>
      <c r="C342">
        <v>6.26</v>
      </c>
      <c r="D342">
        <v>100.325</v>
      </c>
      <c r="E342">
        <v>30.13</v>
      </c>
      <c r="F342">
        <v>3756</v>
      </c>
      <c r="G342">
        <v>17.100000000000001</v>
      </c>
      <c r="I342" s="103">
        <f t="shared" si="35"/>
        <v>100.34578701539154</v>
      </c>
      <c r="J342" s="104">
        <f t="shared" si="38"/>
        <v>20.972269486216828</v>
      </c>
      <c r="K342" s="76">
        <f t="shared" si="36"/>
        <v>210.31868725281467</v>
      </c>
      <c r="L342" s="76">
        <f t="shared" si="39"/>
        <v>157.75242439568461</v>
      </c>
      <c r="M342" s="103">
        <f t="shared" si="37"/>
        <v>8.1462261549846016</v>
      </c>
      <c r="N342" s="103">
        <f t="shared" si="40"/>
        <v>254.5695673432688</v>
      </c>
    </row>
    <row r="343" spans="1:14">
      <c r="A343" s="102">
        <v>40387</v>
      </c>
      <c r="B343" t="s">
        <v>1094</v>
      </c>
      <c r="C343">
        <v>6.298</v>
      </c>
      <c r="D343">
        <v>101.01</v>
      </c>
      <c r="E343">
        <v>30.08</v>
      </c>
      <c r="F343">
        <v>3769</v>
      </c>
      <c r="G343">
        <v>17</v>
      </c>
      <c r="I343" s="103">
        <f t="shared" si="35"/>
        <v>100.96617040805407</v>
      </c>
      <c r="J343" s="104">
        <f t="shared" si="38"/>
        <v>21.101929615283296</v>
      </c>
      <c r="K343" s="76">
        <f t="shared" si="36"/>
        <v>211.64507693828537</v>
      </c>
      <c r="L343" s="76">
        <f t="shared" si="39"/>
        <v>158.74730122431808</v>
      </c>
      <c r="M343" s="103">
        <f t="shared" si="37"/>
        <v>8.2123548214218776</v>
      </c>
      <c r="N343" s="103">
        <f t="shared" si="40"/>
        <v>256.63608816943366</v>
      </c>
    </row>
    <row r="344" spans="1:14">
      <c r="A344" s="102">
        <v>40387</v>
      </c>
      <c r="B344" t="s">
        <v>1095</v>
      </c>
      <c r="C344">
        <v>6.3159999999999998</v>
      </c>
      <c r="D344">
        <v>101.453</v>
      </c>
      <c r="E344">
        <v>30.03</v>
      </c>
      <c r="F344">
        <v>3763</v>
      </c>
      <c r="G344">
        <v>17</v>
      </c>
      <c r="I344" s="103">
        <f t="shared" si="35"/>
        <v>101.40885567645681</v>
      </c>
      <c r="J344" s="104">
        <f t="shared" si="38"/>
        <v>21.194450836379474</v>
      </c>
      <c r="K344" s="76">
        <f t="shared" si="36"/>
        <v>212.57303287948713</v>
      </c>
      <c r="L344" s="76">
        <f t="shared" si="39"/>
        <v>159.44332734243946</v>
      </c>
      <c r="M344" s="103">
        <f t="shared" si="37"/>
        <v>8.2483618174646782</v>
      </c>
      <c r="N344" s="103">
        <f t="shared" si="40"/>
        <v>257.76130679577119</v>
      </c>
    </row>
    <row r="345" spans="1:14">
      <c r="A345" s="102">
        <v>40387</v>
      </c>
      <c r="B345" t="s">
        <v>1096</v>
      </c>
      <c r="C345">
        <v>6.335</v>
      </c>
      <c r="D345">
        <v>101.765</v>
      </c>
      <c r="E345">
        <v>29.99</v>
      </c>
      <c r="F345">
        <v>3761</v>
      </c>
      <c r="G345">
        <v>17</v>
      </c>
      <c r="I345" s="103">
        <f t="shared" si="35"/>
        <v>101.76460053674954</v>
      </c>
      <c r="J345" s="104">
        <f t="shared" si="38"/>
        <v>21.268801512180652</v>
      </c>
      <c r="K345" s="76">
        <f t="shared" si="36"/>
        <v>213.318744517581</v>
      </c>
      <c r="L345" s="76">
        <f t="shared" si="39"/>
        <v>160.00265861416796</v>
      </c>
      <c r="M345" s="103">
        <f t="shared" si="37"/>
        <v>8.2772972817574608</v>
      </c>
      <c r="N345" s="103">
        <f t="shared" si="40"/>
        <v>258.66554005492065</v>
      </c>
    </row>
    <row r="346" spans="1:14">
      <c r="A346" s="102">
        <v>40387</v>
      </c>
      <c r="B346" t="s">
        <v>1097</v>
      </c>
      <c r="C346">
        <v>6.3540000000000001</v>
      </c>
      <c r="D346">
        <v>101.943</v>
      </c>
      <c r="E346">
        <v>29.97</v>
      </c>
      <c r="F346">
        <v>3760</v>
      </c>
      <c r="G346">
        <v>17</v>
      </c>
      <c r="I346" s="103">
        <f t="shared" si="35"/>
        <v>101.94300777776277</v>
      </c>
      <c r="J346" s="104">
        <f t="shared" si="38"/>
        <v>21.30608862555242</v>
      </c>
      <c r="K346" s="76">
        <f t="shared" si="36"/>
        <v>213.6927214060575</v>
      </c>
      <c r="L346" s="76">
        <f t="shared" si="39"/>
        <v>160.28316512357861</v>
      </c>
      <c r="M346" s="103">
        <f t="shared" si="37"/>
        <v>8.2918085141830371</v>
      </c>
      <c r="N346" s="103">
        <f t="shared" si="40"/>
        <v>259.11901606821993</v>
      </c>
    </row>
    <row r="347" spans="1:14">
      <c r="A347" s="102">
        <v>40387</v>
      </c>
      <c r="B347" t="s">
        <v>1098</v>
      </c>
      <c r="C347">
        <v>6.3730000000000002</v>
      </c>
      <c r="D347">
        <v>101.831</v>
      </c>
      <c r="E347">
        <v>29.98</v>
      </c>
      <c r="F347">
        <v>3759</v>
      </c>
      <c r="G347">
        <v>17</v>
      </c>
      <c r="I347" s="103">
        <f t="shared" si="35"/>
        <v>101.85375949098722</v>
      </c>
      <c r="J347" s="104">
        <f t="shared" si="38"/>
        <v>21.287435733616327</v>
      </c>
      <c r="K347" s="76">
        <f t="shared" si="36"/>
        <v>213.50563933247895</v>
      </c>
      <c r="L347" s="76">
        <f t="shared" si="39"/>
        <v>160.14284164089867</v>
      </c>
      <c r="M347" s="103">
        <f t="shared" si="37"/>
        <v>8.2845492649192209</v>
      </c>
      <c r="N347" s="103">
        <f t="shared" si="40"/>
        <v>258.89216452872563</v>
      </c>
    </row>
    <row r="348" spans="1:14">
      <c r="A348" s="102">
        <v>40387</v>
      </c>
      <c r="B348" t="s">
        <v>1099</v>
      </c>
      <c r="C348">
        <v>6.3920000000000003</v>
      </c>
      <c r="D348">
        <v>101.631</v>
      </c>
      <c r="E348">
        <v>30.01</v>
      </c>
      <c r="F348">
        <v>3762</v>
      </c>
      <c r="G348">
        <v>17</v>
      </c>
      <c r="I348" s="103">
        <f t="shared" si="35"/>
        <v>101.58655015178206</v>
      </c>
      <c r="J348" s="104">
        <f t="shared" si="38"/>
        <v>21.231588981722449</v>
      </c>
      <c r="K348" s="76">
        <f t="shared" si="36"/>
        <v>212.94551567000721</v>
      </c>
      <c r="L348" s="76">
        <f t="shared" si="39"/>
        <v>159.72271318312596</v>
      </c>
      <c r="M348" s="103">
        <f t="shared" si="37"/>
        <v>8.2628150751774339</v>
      </c>
      <c r="N348" s="103">
        <f t="shared" si="40"/>
        <v>258.2129710992948</v>
      </c>
    </row>
    <row r="349" spans="1:14">
      <c r="A349" s="102">
        <v>40387</v>
      </c>
      <c r="B349" t="s">
        <v>1100</v>
      </c>
      <c r="C349">
        <v>6.41</v>
      </c>
      <c r="D349">
        <v>101.364</v>
      </c>
      <c r="E349">
        <v>30.04</v>
      </c>
      <c r="F349">
        <v>3767</v>
      </c>
      <c r="G349">
        <v>17</v>
      </c>
      <c r="I349" s="103">
        <f t="shared" si="35"/>
        <v>101.32014160994784</v>
      </c>
      <c r="J349" s="104">
        <f t="shared" si="38"/>
        <v>21.175909596479094</v>
      </c>
      <c r="K349" s="76">
        <f t="shared" si="36"/>
        <v>212.38707063732306</v>
      </c>
      <c r="L349" s="76">
        <f t="shared" si="39"/>
        <v>159.30384380471568</v>
      </c>
      <c r="M349" s="103">
        <f t="shared" si="37"/>
        <v>8.2411460204419882</v>
      </c>
      <c r="N349" s="103">
        <f t="shared" si="40"/>
        <v>257.53581313881216</v>
      </c>
    </row>
    <row r="350" spans="1:14">
      <c r="A350" s="102">
        <v>40387</v>
      </c>
      <c r="B350" t="s">
        <v>1101</v>
      </c>
      <c r="C350">
        <v>6.4290000000000003</v>
      </c>
      <c r="D350">
        <v>101.099</v>
      </c>
      <c r="E350">
        <v>30.07</v>
      </c>
      <c r="F350">
        <v>3762</v>
      </c>
      <c r="G350">
        <v>17</v>
      </c>
      <c r="I350" s="103">
        <f t="shared" si="35"/>
        <v>101.05453068352979</v>
      </c>
      <c r="J350" s="104">
        <f t="shared" si="38"/>
        <v>21.120396912857721</v>
      </c>
      <c r="K350" s="76">
        <f t="shared" si="36"/>
        <v>211.83029756441951</v>
      </c>
      <c r="L350" s="76">
        <f t="shared" si="39"/>
        <v>158.88622850273737</v>
      </c>
      <c r="M350" s="103">
        <f t="shared" si="37"/>
        <v>8.2195418419000479</v>
      </c>
      <c r="N350" s="103">
        <f t="shared" si="40"/>
        <v>256.86068255937647</v>
      </c>
    </row>
    <row r="351" spans="1:14">
      <c r="A351" s="102">
        <v>40387</v>
      </c>
      <c r="B351" t="s">
        <v>1102</v>
      </c>
      <c r="C351">
        <v>6.4480000000000004</v>
      </c>
      <c r="D351">
        <v>100.878</v>
      </c>
      <c r="E351">
        <v>30.09</v>
      </c>
      <c r="F351">
        <v>3760</v>
      </c>
      <c r="G351">
        <v>17</v>
      </c>
      <c r="I351" s="103">
        <f t="shared" si="35"/>
        <v>100.87789828750405</v>
      </c>
      <c r="J351" s="104">
        <f t="shared" si="38"/>
        <v>21.083480742088344</v>
      </c>
      <c r="K351" s="76">
        <f t="shared" si="36"/>
        <v>211.46004110232357</v>
      </c>
      <c r="L351" s="76">
        <f t="shared" si="39"/>
        <v>158.60851255030946</v>
      </c>
      <c r="M351" s="103">
        <f t="shared" si="37"/>
        <v>8.2051749712615081</v>
      </c>
      <c r="N351" s="103">
        <f t="shared" si="40"/>
        <v>256.41171785192211</v>
      </c>
    </row>
    <row r="352" spans="1:14">
      <c r="A352" s="102">
        <v>40387</v>
      </c>
      <c r="B352" t="s">
        <v>1103</v>
      </c>
      <c r="C352">
        <v>6.4669999999999996</v>
      </c>
      <c r="D352">
        <v>100.592</v>
      </c>
      <c r="E352">
        <v>30.12</v>
      </c>
      <c r="F352">
        <v>3762</v>
      </c>
      <c r="G352">
        <v>17</v>
      </c>
      <c r="I352" s="103">
        <f t="shared" si="35"/>
        <v>100.61360968853531</v>
      </c>
      <c r="J352" s="104">
        <f t="shared" si="38"/>
        <v>21.028244424903878</v>
      </c>
      <c r="K352" s="76">
        <f t="shared" si="36"/>
        <v>210.90603988947586</v>
      </c>
      <c r="L352" s="76">
        <f t="shared" si="39"/>
        <v>158.19297632009409</v>
      </c>
      <c r="M352" s="103">
        <f t="shared" si="37"/>
        <v>8.1836783477764747</v>
      </c>
      <c r="N352" s="103">
        <f t="shared" si="40"/>
        <v>255.73994836801484</v>
      </c>
    </row>
    <row r="353" spans="1:14">
      <c r="A353" s="102">
        <v>40387</v>
      </c>
      <c r="B353" t="s">
        <v>1104</v>
      </c>
      <c r="C353">
        <v>6.4850000000000003</v>
      </c>
      <c r="D353">
        <v>100.68</v>
      </c>
      <c r="E353">
        <v>30.11</v>
      </c>
      <c r="F353">
        <v>3769</v>
      </c>
      <c r="G353">
        <v>17</v>
      </c>
      <c r="I353" s="103">
        <f t="shared" si="35"/>
        <v>100.70161804425408</v>
      </c>
      <c r="J353" s="104">
        <f t="shared" si="38"/>
        <v>21.0466381712491</v>
      </c>
      <c r="K353" s="76">
        <f t="shared" si="36"/>
        <v>211.0905228221456</v>
      </c>
      <c r="L353" s="76">
        <f t="shared" si="39"/>
        <v>158.33135028138312</v>
      </c>
      <c r="M353" s="103">
        <f t="shared" si="37"/>
        <v>8.1908367439154119</v>
      </c>
      <c r="N353" s="103">
        <f t="shared" si="40"/>
        <v>255.96364824735662</v>
      </c>
    </row>
    <row r="354" spans="1:14">
      <c r="A354" s="102">
        <v>40387</v>
      </c>
      <c r="B354" t="s">
        <v>1105</v>
      </c>
      <c r="C354">
        <v>6.5039999999999996</v>
      </c>
      <c r="D354">
        <v>100.988</v>
      </c>
      <c r="E354">
        <v>30.08</v>
      </c>
      <c r="F354">
        <v>3759</v>
      </c>
      <c r="G354">
        <v>17</v>
      </c>
      <c r="I354" s="103">
        <f t="shared" si="35"/>
        <v>100.96617040805407</v>
      </c>
      <c r="J354" s="104">
        <f t="shared" si="38"/>
        <v>21.101929615283296</v>
      </c>
      <c r="K354" s="76">
        <f t="shared" si="36"/>
        <v>211.64507693828537</v>
      </c>
      <c r="L354" s="76">
        <f t="shared" si="39"/>
        <v>158.74730122431808</v>
      </c>
      <c r="M354" s="103">
        <f t="shared" si="37"/>
        <v>8.2123548214218776</v>
      </c>
      <c r="N354" s="103">
        <f t="shared" si="40"/>
        <v>256.63608816943366</v>
      </c>
    </row>
    <row r="355" spans="1:14">
      <c r="A355" s="102">
        <v>40387</v>
      </c>
      <c r="B355" t="s">
        <v>1106</v>
      </c>
      <c r="C355">
        <v>6.5229999999999997</v>
      </c>
      <c r="D355">
        <v>100.812</v>
      </c>
      <c r="E355">
        <v>30.1</v>
      </c>
      <c r="F355">
        <v>3757</v>
      </c>
      <c r="G355">
        <v>17</v>
      </c>
      <c r="I355" s="103">
        <f t="shared" si="35"/>
        <v>100.78971420510339</v>
      </c>
      <c r="J355" s="104">
        <f t="shared" si="38"/>
        <v>21.065050268866607</v>
      </c>
      <c r="K355" s="76">
        <f t="shared" si="36"/>
        <v>211.27518981174782</v>
      </c>
      <c r="L355" s="76">
        <f t="shared" si="39"/>
        <v>158.46986229710612</v>
      </c>
      <c r="M355" s="103">
        <f t="shared" si="37"/>
        <v>8.1980022819206244</v>
      </c>
      <c r="N355" s="103">
        <f t="shared" si="40"/>
        <v>256.18757131001951</v>
      </c>
    </row>
    <row r="356" spans="1:14">
      <c r="A356" s="102">
        <v>40387</v>
      </c>
      <c r="B356" t="s">
        <v>1107</v>
      </c>
      <c r="C356">
        <v>6.5419999999999998</v>
      </c>
      <c r="D356">
        <v>101.01</v>
      </c>
      <c r="E356">
        <v>30.08</v>
      </c>
      <c r="F356">
        <v>3764</v>
      </c>
      <c r="G356">
        <v>17</v>
      </c>
      <c r="I356" s="103">
        <f t="shared" si="35"/>
        <v>100.96617040805407</v>
      </c>
      <c r="J356" s="104">
        <f t="shared" si="38"/>
        <v>21.101929615283296</v>
      </c>
      <c r="K356" s="76">
        <f t="shared" si="36"/>
        <v>211.64507693828537</v>
      </c>
      <c r="L356" s="76">
        <f t="shared" si="39"/>
        <v>158.74730122431808</v>
      </c>
      <c r="M356" s="103">
        <f t="shared" si="37"/>
        <v>8.2123548214218776</v>
      </c>
      <c r="N356" s="103">
        <f t="shared" si="40"/>
        <v>256.63608816943366</v>
      </c>
    </row>
    <row r="357" spans="1:14">
      <c r="A357" s="102">
        <v>40387</v>
      </c>
      <c r="B357" t="s">
        <v>1108</v>
      </c>
      <c r="C357">
        <v>6.5609999999999999</v>
      </c>
      <c r="D357">
        <v>100.68</v>
      </c>
      <c r="E357">
        <v>30.11</v>
      </c>
      <c r="F357">
        <v>3762</v>
      </c>
      <c r="G357">
        <v>17</v>
      </c>
      <c r="I357" s="103">
        <f t="shared" si="35"/>
        <v>100.70161804425408</v>
      </c>
      <c r="J357" s="104">
        <f t="shared" si="38"/>
        <v>21.0466381712491</v>
      </c>
      <c r="K357" s="76">
        <f t="shared" si="36"/>
        <v>211.0905228221456</v>
      </c>
      <c r="L357" s="76">
        <f t="shared" si="39"/>
        <v>158.33135028138312</v>
      </c>
      <c r="M357" s="103">
        <f t="shared" si="37"/>
        <v>8.1908367439154119</v>
      </c>
      <c r="N357" s="103">
        <f t="shared" si="40"/>
        <v>255.96364824735662</v>
      </c>
    </row>
    <row r="358" spans="1:14">
      <c r="A358" s="102">
        <v>40387</v>
      </c>
      <c r="B358" t="s">
        <v>1109</v>
      </c>
      <c r="C358">
        <v>6.5789999999999997</v>
      </c>
      <c r="D358">
        <v>100.548</v>
      </c>
      <c r="E358">
        <v>30.13</v>
      </c>
      <c r="F358">
        <v>3773</v>
      </c>
      <c r="G358">
        <v>17</v>
      </c>
      <c r="I358" s="103">
        <f t="shared" si="35"/>
        <v>100.52568902170383</v>
      </c>
      <c r="J358" s="104">
        <f t="shared" si="38"/>
        <v>21.009869005536096</v>
      </c>
      <c r="K358" s="76">
        <f t="shared" si="36"/>
        <v>210.72174077006972</v>
      </c>
      <c r="L358" s="76">
        <f t="shared" si="39"/>
        <v>158.05474023047188</v>
      </c>
      <c r="M358" s="103">
        <f t="shared" si="37"/>
        <v>8.1765270840488498</v>
      </c>
      <c r="N358" s="103">
        <f t="shared" si="40"/>
        <v>255.51647137652657</v>
      </c>
    </row>
    <row r="359" spans="1:14">
      <c r="A359" s="102">
        <v>40387</v>
      </c>
      <c r="B359" t="s">
        <v>1110</v>
      </c>
      <c r="C359">
        <v>6.5979999999999999</v>
      </c>
      <c r="D359">
        <v>100.68</v>
      </c>
      <c r="E359">
        <v>30.11</v>
      </c>
      <c r="F359">
        <v>3773</v>
      </c>
      <c r="G359">
        <v>17</v>
      </c>
      <c r="I359" s="103">
        <f t="shared" si="35"/>
        <v>100.70161804425408</v>
      </c>
      <c r="J359" s="104">
        <f t="shared" si="38"/>
        <v>21.0466381712491</v>
      </c>
      <c r="K359" s="76">
        <f t="shared" si="36"/>
        <v>211.0905228221456</v>
      </c>
      <c r="L359" s="76">
        <f t="shared" si="39"/>
        <v>158.33135028138312</v>
      </c>
      <c r="M359" s="103">
        <f t="shared" si="37"/>
        <v>8.1908367439154119</v>
      </c>
      <c r="N359" s="103">
        <f t="shared" si="40"/>
        <v>255.96364824735662</v>
      </c>
    </row>
    <row r="360" spans="1:14">
      <c r="A360" s="102">
        <v>40387</v>
      </c>
      <c r="B360" t="s">
        <v>1111</v>
      </c>
      <c r="C360">
        <v>6.617</v>
      </c>
      <c r="D360">
        <v>100.592</v>
      </c>
      <c r="E360">
        <v>30.12</v>
      </c>
      <c r="F360">
        <v>3771</v>
      </c>
      <c r="G360">
        <v>17</v>
      </c>
      <c r="I360" s="103">
        <f t="shared" si="35"/>
        <v>100.61360968853531</v>
      </c>
      <c r="J360" s="104">
        <f t="shared" si="38"/>
        <v>21.028244424903878</v>
      </c>
      <c r="K360" s="76">
        <f t="shared" si="36"/>
        <v>210.90603988947586</v>
      </c>
      <c r="L360" s="76">
        <f t="shared" si="39"/>
        <v>158.19297632009409</v>
      </c>
      <c r="M360" s="103">
        <f t="shared" si="37"/>
        <v>8.1836783477764747</v>
      </c>
      <c r="N360" s="103">
        <f t="shared" si="40"/>
        <v>255.73994836801484</v>
      </c>
    </row>
    <row r="361" spans="1:14">
      <c r="A361" s="102">
        <v>40387</v>
      </c>
      <c r="B361" t="s">
        <v>1112</v>
      </c>
      <c r="C361">
        <v>6.6360000000000001</v>
      </c>
      <c r="D361">
        <v>101.05500000000001</v>
      </c>
      <c r="E361">
        <v>30.07</v>
      </c>
      <c r="F361">
        <v>3770</v>
      </c>
      <c r="G361">
        <v>17</v>
      </c>
      <c r="I361" s="103">
        <f t="shared" si="35"/>
        <v>101.05453068352979</v>
      </c>
      <c r="J361" s="104">
        <f t="shared" si="38"/>
        <v>21.120396912857721</v>
      </c>
      <c r="K361" s="76">
        <f t="shared" si="36"/>
        <v>211.83029756441951</v>
      </c>
      <c r="L361" s="76">
        <f t="shared" si="39"/>
        <v>158.88622850273737</v>
      </c>
      <c r="M361" s="103">
        <f t="shared" si="37"/>
        <v>8.2195418419000479</v>
      </c>
      <c r="N361" s="103">
        <f t="shared" si="40"/>
        <v>256.86068255937647</v>
      </c>
    </row>
    <row r="362" spans="1:14">
      <c r="A362" s="102">
        <v>40387</v>
      </c>
      <c r="B362" t="s">
        <v>1113</v>
      </c>
      <c r="C362">
        <v>6.6539999999999999</v>
      </c>
      <c r="D362">
        <v>100.9</v>
      </c>
      <c r="E362">
        <v>30.09</v>
      </c>
      <c r="F362">
        <v>3769</v>
      </c>
      <c r="G362">
        <v>17</v>
      </c>
      <c r="I362" s="103">
        <f t="shared" ref="I362:I425" si="41">(-((TAN(E362*PI()/180))/(TAN(($B$7+($B$14*(G362-$E$7)))*PI()/180))*($H$13+($B$15*(G362-$E$8)))+(TAN(E362*PI()/180))/(TAN(($B$7+($B$14*(G362-$E$7)))*PI()/180))*1/$B$16*($H$13+($B$15*(G362-$E$8)))-$B$13*1/$B$16*($H$13+($B$15*(G362-$E$8)))-($H$13+($B$15*(G362-$E$8)))+$B$13*($H$13+($B$15*(G362-$E$8))))+(SQRT((POWER(((TAN(E362*PI()/180))/(TAN(($B$7+($B$14*(G362-$E$7)))*PI()/180))*($H$13+($B$15*(G362-$E$8)))+(TAN(E362*PI()/180))/(TAN(($B$7+($B$14*(G362-$E$7)))*PI()/180))*1/$B$16*($H$13+($B$15*(G362-$E$8)))-$B$13*1/$B$16*($H$13+($B$15*(G362-$E$8)))-($H$13+($B$15*(G362-$E$8)))+$B$13*($H$13+($B$15*(G362-$E$8)))),2))-4*((TAN(E362*PI()/180))/(TAN(($B$7+($B$14*(G362-$E$7)))*PI()/180))*1/$B$16*POWER(($H$13+($B$15*(G362-$E$8))),2))*((TAN(E362*PI()/180))/(TAN(($B$7+($B$14*(G362-$E$7)))*PI()/180))-1))))/(2*((TAN(E362*PI()/180))/(TAN(($B$7+($B$14*(G362-$E$7)))*PI()/180))*1/$B$16*POWER(($H$13+($B$15*(G362-$E$8))),2)))</f>
        <v>100.87789828750405</v>
      </c>
      <c r="J362" s="104">
        <f t="shared" si="38"/>
        <v>21.083480742088344</v>
      </c>
      <c r="K362" s="76">
        <f t="shared" ref="K362:K425" si="42">($B$9-EXP(52.57-6690.9/(273.15+G362)-4.681*LN(273.15+G362)))*I362/100*0.2095</f>
        <v>211.46004110232357</v>
      </c>
      <c r="L362" s="76">
        <f t="shared" si="39"/>
        <v>158.60851255030946</v>
      </c>
      <c r="M362" s="103">
        <f t="shared" ref="M362:M425" si="43">(($B$9-EXP(52.57-6690.9/(273.15+G362)-4.681*LN(273.15+G362)))/1013)*I362/100*0.2095*((49-1.335*G362+0.02759*POWER(G362,2)-0.0003235*POWER(G362,3)+0.000001614*POWER(G362,4))
-($J$16*(5.516*10^-1-1.759*10^-2*G362+2.253*10^-4*POWER(G362,2)-2.654*10^-7*POWER(G362,3)+5.363*10^-8*POWER(G362,4))))*32/22.414</f>
        <v>8.2051749712615081</v>
      </c>
      <c r="N362" s="103">
        <f t="shared" si="40"/>
        <v>256.41171785192211</v>
      </c>
    </row>
    <row r="363" spans="1:14">
      <c r="A363" s="102">
        <v>40387</v>
      </c>
      <c r="B363" t="s">
        <v>1114</v>
      </c>
      <c r="C363">
        <v>6.673</v>
      </c>
      <c r="D363">
        <v>100.878</v>
      </c>
      <c r="E363">
        <v>30.09</v>
      </c>
      <c r="F363">
        <v>3778</v>
      </c>
      <c r="G363">
        <v>17</v>
      </c>
      <c r="I363" s="103">
        <f t="shared" si="41"/>
        <v>100.87789828750405</v>
      </c>
      <c r="J363" s="104">
        <f t="shared" si="38"/>
        <v>21.083480742088344</v>
      </c>
      <c r="K363" s="76">
        <f t="shared" si="42"/>
        <v>211.46004110232357</v>
      </c>
      <c r="L363" s="76">
        <f t="shared" si="39"/>
        <v>158.60851255030946</v>
      </c>
      <c r="M363" s="103">
        <f t="shared" si="43"/>
        <v>8.2051749712615081</v>
      </c>
      <c r="N363" s="103">
        <f t="shared" si="40"/>
        <v>256.41171785192211</v>
      </c>
    </row>
    <row r="364" spans="1:14">
      <c r="A364" s="102">
        <v>40387</v>
      </c>
      <c r="B364" t="s">
        <v>1115</v>
      </c>
      <c r="C364">
        <v>6.6920000000000002</v>
      </c>
      <c r="D364">
        <v>100.922</v>
      </c>
      <c r="E364">
        <v>30.09</v>
      </c>
      <c r="F364">
        <v>3776</v>
      </c>
      <c r="G364">
        <v>17</v>
      </c>
      <c r="I364" s="103">
        <f t="shared" si="41"/>
        <v>100.87789828750405</v>
      </c>
      <c r="J364" s="104">
        <f t="shared" si="38"/>
        <v>21.083480742088344</v>
      </c>
      <c r="K364" s="76">
        <f t="shared" si="42"/>
        <v>211.46004110232357</v>
      </c>
      <c r="L364" s="76">
        <f t="shared" si="39"/>
        <v>158.60851255030946</v>
      </c>
      <c r="M364" s="103">
        <f t="shared" si="43"/>
        <v>8.2051749712615081</v>
      </c>
      <c r="N364" s="103">
        <f t="shared" si="40"/>
        <v>256.41171785192211</v>
      </c>
    </row>
    <row r="365" spans="1:14">
      <c r="A365" s="102">
        <v>40387</v>
      </c>
      <c r="B365" t="s">
        <v>1116</v>
      </c>
      <c r="C365">
        <v>6.7110000000000003</v>
      </c>
      <c r="D365">
        <v>100.768</v>
      </c>
      <c r="E365">
        <v>30.1</v>
      </c>
      <c r="F365">
        <v>3768</v>
      </c>
      <c r="G365">
        <v>17</v>
      </c>
      <c r="I365" s="103">
        <f t="shared" si="41"/>
        <v>100.78971420510339</v>
      </c>
      <c r="J365" s="104">
        <f t="shared" si="38"/>
        <v>21.065050268866607</v>
      </c>
      <c r="K365" s="76">
        <f t="shared" si="42"/>
        <v>211.27518981174782</v>
      </c>
      <c r="L365" s="76">
        <f t="shared" si="39"/>
        <v>158.46986229710612</v>
      </c>
      <c r="M365" s="103">
        <f t="shared" si="43"/>
        <v>8.1980022819206244</v>
      </c>
      <c r="N365" s="103">
        <f t="shared" si="40"/>
        <v>256.18757131001951</v>
      </c>
    </row>
    <row r="366" spans="1:14">
      <c r="A366" s="102">
        <v>40387</v>
      </c>
      <c r="B366" t="s">
        <v>1117</v>
      </c>
      <c r="C366">
        <v>6.73</v>
      </c>
      <c r="D366">
        <v>101.01</v>
      </c>
      <c r="E366">
        <v>30.07</v>
      </c>
      <c r="F366">
        <v>3779</v>
      </c>
      <c r="G366">
        <v>17</v>
      </c>
      <c r="I366" s="103">
        <f t="shared" si="41"/>
        <v>101.05453068352979</v>
      </c>
      <c r="J366" s="104">
        <f t="shared" si="38"/>
        <v>21.120396912857721</v>
      </c>
      <c r="K366" s="76">
        <f t="shared" si="42"/>
        <v>211.83029756441951</v>
      </c>
      <c r="L366" s="76">
        <f t="shared" si="39"/>
        <v>158.88622850273737</v>
      </c>
      <c r="M366" s="103">
        <f t="shared" si="43"/>
        <v>8.2195418419000479</v>
      </c>
      <c r="N366" s="103">
        <f t="shared" si="40"/>
        <v>256.86068255937647</v>
      </c>
    </row>
    <row r="367" spans="1:14">
      <c r="A367" s="102">
        <v>40387</v>
      </c>
      <c r="B367" t="s">
        <v>1118</v>
      </c>
      <c r="C367">
        <v>6.7489999999999997</v>
      </c>
      <c r="D367">
        <v>101.01</v>
      </c>
      <c r="E367">
        <v>30.07</v>
      </c>
      <c r="F367">
        <v>3779</v>
      </c>
      <c r="G367">
        <v>17</v>
      </c>
      <c r="I367" s="103">
        <f t="shared" si="41"/>
        <v>101.05453068352979</v>
      </c>
      <c r="J367" s="104">
        <f t="shared" si="38"/>
        <v>21.120396912857721</v>
      </c>
      <c r="K367" s="76">
        <f t="shared" si="42"/>
        <v>211.83029756441951</v>
      </c>
      <c r="L367" s="76">
        <f t="shared" si="39"/>
        <v>158.88622850273737</v>
      </c>
      <c r="M367" s="103">
        <f t="shared" si="43"/>
        <v>8.2195418419000479</v>
      </c>
      <c r="N367" s="103">
        <f t="shared" si="40"/>
        <v>256.86068255937647</v>
      </c>
    </row>
    <row r="368" spans="1:14">
      <c r="A368" s="102">
        <v>40387</v>
      </c>
      <c r="B368" t="s">
        <v>1119</v>
      </c>
      <c r="C368">
        <v>6.7670000000000003</v>
      </c>
      <c r="D368">
        <v>101.099</v>
      </c>
      <c r="E368">
        <v>30.06</v>
      </c>
      <c r="F368">
        <v>3768</v>
      </c>
      <c r="G368">
        <v>17</v>
      </c>
      <c r="I368" s="103">
        <f t="shared" si="41"/>
        <v>101.14297923088557</v>
      </c>
      <c r="J368" s="104">
        <f t="shared" si="38"/>
        <v>21.138882659255081</v>
      </c>
      <c r="K368" s="76">
        <f t="shared" si="42"/>
        <v>212.01570322588549</v>
      </c>
      <c r="L368" s="76">
        <f t="shared" si="39"/>
        <v>159.02529456945251</v>
      </c>
      <c r="M368" s="103">
        <f t="shared" si="43"/>
        <v>8.2267360422088203</v>
      </c>
      <c r="N368" s="103">
        <f t="shared" si="40"/>
        <v>257.08550131902564</v>
      </c>
    </row>
    <row r="369" spans="1:14">
      <c r="A369" s="102">
        <v>40387</v>
      </c>
      <c r="B369" t="s">
        <v>1120</v>
      </c>
      <c r="C369">
        <v>6.7859999999999996</v>
      </c>
      <c r="D369">
        <v>101.143</v>
      </c>
      <c r="E369">
        <v>30.06</v>
      </c>
      <c r="F369">
        <v>3772</v>
      </c>
      <c r="G369">
        <v>17</v>
      </c>
      <c r="I369" s="103">
        <f t="shared" si="41"/>
        <v>101.14297923088557</v>
      </c>
      <c r="J369" s="104">
        <f t="shared" si="38"/>
        <v>21.138882659255081</v>
      </c>
      <c r="K369" s="76">
        <f t="shared" si="42"/>
        <v>212.01570322588549</v>
      </c>
      <c r="L369" s="76">
        <f t="shared" si="39"/>
        <v>159.02529456945251</v>
      </c>
      <c r="M369" s="103">
        <f t="shared" si="43"/>
        <v>8.2267360422088203</v>
      </c>
      <c r="N369" s="103">
        <f t="shared" si="40"/>
        <v>257.08550131902564</v>
      </c>
    </row>
    <row r="370" spans="1:14">
      <c r="A370" s="102">
        <v>40387</v>
      </c>
      <c r="B370" t="s">
        <v>1121</v>
      </c>
      <c r="C370">
        <v>6.8049999999999997</v>
      </c>
      <c r="D370">
        <v>101.01</v>
      </c>
      <c r="E370">
        <v>30.07</v>
      </c>
      <c r="F370">
        <v>3774</v>
      </c>
      <c r="G370">
        <v>17</v>
      </c>
      <c r="I370" s="103">
        <f t="shared" si="41"/>
        <v>101.05453068352979</v>
      </c>
      <c r="J370" s="104">
        <f t="shared" si="38"/>
        <v>21.120396912857721</v>
      </c>
      <c r="K370" s="76">
        <f t="shared" si="42"/>
        <v>211.83029756441951</v>
      </c>
      <c r="L370" s="76">
        <f t="shared" si="39"/>
        <v>158.88622850273737</v>
      </c>
      <c r="M370" s="103">
        <f t="shared" si="43"/>
        <v>8.2195418419000479</v>
      </c>
      <c r="N370" s="103">
        <f t="shared" si="40"/>
        <v>256.86068255937647</v>
      </c>
    </row>
    <row r="371" spans="1:14">
      <c r="A371" s="102">
        <v>40387</v>
      </c>
      <c r="B371" t="s">
        <v>1122</v>
      </c>
      <c r="C371">
        <v>6.8239999999999998</v>
      </c>
      <c r="D371">
        <v>101.143</v>
      </c>
      <c r="E371">
        <v>30.06</v>
      </c>
      <c r="F371">
        <v>3777</v>
      </c>
      <c r="G371">
        <v>17</v>
      </c>
      <c r="I371" s="103">
        <f t="shared" si="41"/>
        <v>101.14297923088557</v>
      </c>
      <c r="J371" s="104">
        <f t="shared" si="38"/>
        <v>21.138882659255081</v>
      </c>
      <c r="K371" s="76">
        <f t="shared" si="42"/>
        <v>212.01570322588549</v>
      </c>
      <c r="L371" s="76">
        <f t="shared" si="39"/>
        <v>159.02529456945251</v>
      </c>
      <c r="M371" s="103">
        <f t="shared" si="43"/>
        <v>8.2267360422088203</v>
      </c>
      <c r="N371" s="103">
        <f t="shared" si="40"/>
        <v>257.08550131902564</v>
      </c>
    </row>
    <row r="372" spans="1:14">
      <c r="A372" s="102">
        <v>40387</v>
      </c>
      <c r="B372" t="s">
        <v>1123</v>
      </c>
      <c r="C372">
        <v>6.8419999999999996</v>
      </c>
      <c r="D372">
        <v>100.812</v>
      </c>
      <c r="E372">
        <v>30.1</v>
      </c>
      <c r="F372">
        <v>3770</v>
      </c>
      <c r="G372">
        <v>17</v>
      </c>
      <c r="I372" s="103">
        <f t="shared" si="41"/>
        <v>100.78971420510339</v>
      </c>
      <c r="J372" s="104">
        <f t="shared" si="38"/>
        <v>21.065050268866607</v>
      </c>
      <c r="K372" s="76">
        <f t="shared" si="42"/>
        <v>211.27518981174782</v>
      </c>
      <c r="L372" s="76">
        <f t="shared" si="39"/>
        <v>158.46986229710612</v>
      </c>
      <c r="M372" s="103">
        <f t="shared" si="43"/>
        <v>8.1980022819206244</v>
      </c>
      <c r="N372" s="103">
        <f t="shared" si="40"/>
        <v>256.18757131001951</v>
      </c>
    </row>
    <row r="373" spans="1:14">
      <c r="A373" s="102">
        <v>40387</v>
      </c>
      <c r="B373" t="s">
        <v>1124</v>
      </c>
      <c r="C373">
        <v>6.8609999999999998</v>
      </c>
      <c r="D373">
        <v>100.482</v>
      </c>
      <c r="E373">
        <v>30.13</v>
      </c>
      <c r="F373">
        <v>3775</v>
      </c>
      <c r="G373">
        <v>17</v>
      </c>
      <c r="I373" s="103">
        <f t="shared" si="41"/>
        <v>100.52568902170383</v>
      </c>
      <c r="J373" s="104">
        <f t="shared" si="38"/>
        <v>21.009869005536096</v>
      </c>
      <c r="K373" s="76">
        <f t="shared" si="42"/>
        <v>210.72174077006972</v>
      </c>
      <c r="L373" s="76">
        <f t="shared" si="39"/>
        <v>158.05474023047188</v>
      </c>
      <c r="M373" s="103">
        <f t="shared" si="43"/>
        <v>8.1765270840488498</v>
      </c>
      <c r="N373" s="103">
        <f t="shared" si="40"/>
        <v>255.51647137652657</v>
      </c>
    </row>
    <row r="374" spans="1:14">
      <c r="A374" s="102">
        <v>40387</v>
      </c>
      <c r="B374" t="s">
        <v>1125</v>
      </c>
      <c r="C374">
        <v>6.88</v>
      </c>
      <c r="D374">
        <v>100.39400000000001</v>
      </c>
      <c r="E374">
        <v>30.15</v>
      </c>
      <c r="F374">
        <v>3776</v>
      </c>
      <c r="G374">
        <v>17</v>
      </c>
      <c r="I374" s="103">
        <f t="shared" si="41"/>
        <v>100.35011029061495</v>
      </c>
      <c r="J374" s="104">
        <f t="shared" si="38"/>
        <v>20.973173050738524</v>
      </c>
      <c r="K374" s="76">
        <f t="shared" si="42"/>
        <v>210.35369299822844</v>
      </c>
      <c r="L374" s="76">
        <f t="shared" si="39"/>
        <v>157.77868093655093</v>
      </c>
      <c r="M374" s="103">
        <f t="shared" si="43"/>
        <v>8.1622459160797245</v>
      </c>
      <c r="N374" s="103">
        <f t="shared" si="40"/>
        <v>255.07018487749139</v>
      </c>
    </row>
    <row r="375" spans="1:14">
      <c r="A375" s="102">
        <v>40387</v>
      </c>
      <c r="B375" t="s">
        <v>1126</v>
      </c>
      <c r="C375">
        <v>6.899</v>
      </c>
      <c r="D375">
        <v>100.21899999999999</v>
      </c>
      <c r="E375">
        <v>30.16</v>
      </c>
      <c r="F375">
        <v>3781</v>
      </c>
      <c r="G375">
        <v>17</v>
      </c>
      <c r="I375" s="103">
        <f t="shared" si="41"/>
        <v>100.26245199475507</v>
      </c>
      <c r="J375" s="104">
        <f t="shared" si="38"/>
        <v>20.954852466903809</v>
      </c>
      <c r="K375" s="76">
        <f t="shared" si="42"/>
        <v>210.16994386030865</v>
      </c>
      <c r="L375" s="76">
        <f t="shared" si="39"/>
        <v>157.64085736810776</v>
      </c>
      <c r="M375" s="103">
        <f t="shared" si="43"/>
        <v>8.1551159930002104</v>
      </c>
      <c r="N375" s="103">
        <f t="shared" si="40"/>
        <v>254.84737478125658</v>
      </c>
    </row>
    <row r="376" spans="1:14">
      <c r="A376" s="102">
        <v>40387</v>
      </c>
      <c r="B376" t="s">
        <v>1127</v>
      </c>
      <c r="C376">
        <v>6.9180000000000001</v>
      </c>
      <c r="D376">
        <v>100.592</v>
      </c>
      <c r="E376">
        <v>30.12</v>
      </c>
      <c r="F376">
        <v>3777</v>
      </c>
      <c r="G376">
        <v>17</v>
      </c>
      <c r="I376" s="103">
        <f t="shared" si="41"/>
        <v>100.61360968853531</v>
      </c>
      <c r="J376" s="104">
        <f t="shared" si="38"/>
        <v>21.028244424903878</v>
      </c>
      <c r="K376" s="76">
        <f t="shared" si="42"/>
        <v>210.90603988947586</v>
      </c>
      <c r="L376" s="76">
        <f t="shared" si="39"/>
        <v>158.19297632009409</v>
      </c>
      <c r="M376" s="103">
        <f t="shared" si="43"/>
        <v>8.1836783477764747</v>
      </c>
      <c r="N376" s="103">
        <f t="shared" si="40"/>
        <v>255.73994836801484</v>
      </c>
    </row>
    <row r="377" spans="1:14">
      <c r="A377" s="102">
        <v>40387</v>
      </c>
      <c r="B377" t="s">
        <v>1128</v>
      </c>
      <c r="C377">
        <v>6.9359999999999999</v>
      </c>
      <c r="D377">
        <v>101.05500000000001</v>
      </c>
      <c r="E377">
        <v>30.07</v>
      </c>
      <c r="F377">
        <v>3772</v>
      </c>
      <c r="G377">
        <v>17</v>
      </c>
      <c r="I377" s="103">
        <f t="shared" si="41"/>
        <v>101.05453068352979</v>
      </c>
      <c r="J377" s="104">
        <f t="shared" si="38"/>
        <v>21.120396912857721</v>
      </c>
      <c r="K377" s="76">
        <f t="shared" si="42"/>
        <v>211.83029756441951</v>
      </c>
      <c r="L377" s="76">
        <f t="shared" si="39"/>
        <v>158.88622850273737</v>
      </c>
      <c r="M377" s="103">
        <f t="shared" si="43"/>
        <v>8.2195418419000479</v>
      </c>
      <c r="N377" s="103">
        <f t="shared" si="40"/>
        <v>256.86068255937647</v>
      </c>
    </row>
    <row r="378" spans="1:14">
      <c r="A378" s="102">
        <v>40387</v>
      </c>
      <c r="B378" t="s">
        <v>1129</v>
      </c>
      <c r="C378">
        <v>6.9550000000000001</v>
      </c>
      <c r="D378">
        <v>101.121</v>
      </c>
      <c r="E378">
        <v>30.06</v>
      </c>
      <c r="F378">
        <v>3780</v>
      </c>
      <c r="G378">
        <v>17</v>
      </c>
      <c r="I378" s="103">
        <f t="shared" si="41"/>
        <v>101.14297923088557</v>
      </c>
      <c r="J378" s="104">
        <f t="shared" si="38"/>
        <v>21.138882659255081</v>
      </c>
      <c r="K378" s="76">
        <f t="shared" si="42"/>
        <v>212.01570322588549</v>
      </c>
      <c r="L378" s="76">
        <f t="shared" si="39"/>
        <v>159.02529456945251</v>
      </c>
      <c r="M378" s="103">
        <f t="shared" si="43"/>
        <v>8.2267360422088203</v>
      </c>
      <c r="N378" s="103">
        <f t="shared" si="40"/>
        <v>257.08550131902564</v>
      </c>
    </row>
    <row r="379" spans="1:14">
      <c r="A379" s="102">
        <v>40387</v>
      </c>
      <c r="B379" t="s">
        <v>1130</v>
      </c>
      <c r="C379">
        <v>6.9740000000000002</v>
      </c>
      <c r="D379">
        <v>101.187</v>
      </c>
      <c r="E379">
        <v>30.05</v>
      </c>
      <c r="F379">
        <v>3773</v>
      </c>
      <c r="G379">
        <v>17</v>
      </c>
      <c r="I379" s="103">
        <f t="shared" si="41"/>
        <v>101.23151616725434</v>
      </c>
      <c r="J379" s="104">
        <f t="shared" si="38"/>
        <v>21.157386878956153</v>
      </c>
      <c r="K379" s="76">
        <f t="shared" si="42"/>
        <v>212.20129416821715</v>
      </c>
      <c r="L379" s="76">
        <f t="shared" si="39"/>
        <v>159.1644996086296</v>
      </c>
      <c r="M379" s="103">
        <f t="shared" si="43"/>
        <v>8.2339374318755105</v>
      </c>
      <c r="N379" s="103">
        <f t="shared" si="40"/>
        <v>257.31054474610971</v>
      </c>
    </row>
    <row r="380" spans="1:14">
      <c r="A380" s="102">
        <v>40387</v>
      </c>
      <c r="B380" t="s">
        <v>1131</v>
      </c>
      <c r="C380">
        <v>6.9930000000000003</v>
      </c>
      <c r="D380">
        <v>100.944</v>
      </c>
      <c r="E380">
        <v>30.08</v>
      </c>
      <c r="F380">
        <v>3781</v>
      </c>
      <c r="G380">
        <v>17</v>
      </c>
      <c r="I380" s="103">
        <f t="shared" si="41"/>
        <v>100.96617040805407</v>
      </c>
      <c r="J380" s="104">
        <f t="shared" si="38"/>
        <v>21.101929615283296</v>
      </c>
      <c r="K380" s="76">
        <f t="shared" si="42"/>
        <v>211.64507693828537</v>
      </c>
      <c r="L380" s="76">
        <f t="shared" si="39"/>
        <v>158.74730122431808</v>
      </c>
      <c r="M380" s="103">
        <f t="shared" si="43"/>
        <v>8.2123548214218776</v>
      </c>
      <c r="N380" s="103">
        <f t="shared" si="40"/>
        <v>256.63608816943366</v>
      </c>
    </row>
    <row r="381" spans="1:14">
      <c r="A381" s="102">
        <v>40387</v>
      </c>
      <c r="B381" t="s">
        <v>1132</v>
      </c>
      <c r="C381">
        <v>7.0110000000000001</v>
      </c>
      <c r="D381">
        <v>100.658</v>
      </c>
      <c r="E381">
        <v>30.12</v>
      </c>
      <c r="F381">
        <v>3774</v>
      </c>
      <c r="G381">
        <v>17</v>
      </c>
      <c r="I381" s="103">
        <f t="shared" si="41"/>
        <v>100.61360968853531</v>
      </c>
      <c r="J381" s="104">
        <f t="shared" si="38"/>
        <v>21.028244424903878</v>
      </c>
      <c r="K381" s="76">
        <f t="shared" si="42"/>
        <v>210.90603988947586</v>
      </c>
      <c r="L381" s="76">
        <f t="shared" si="39"/>
        <v>158.19297632009409</v>
      </c>
      <c r="M381" s="103">
        <f t="shared" si="43"/>
        <v>8.1836783477764747</v>
      </c>
      <c r="N381" s="103">
        <f t="shared" si="40"/>
        <v>255.73994836801484</v>
      </c>
    </row>
    <row r="382" spans="1:14">
      <c r="A382" s="102">
        <v>40387</v>
      </c>
      <c r="B382" t="s">
        <v>1133</v>
      </c>
      <c r="C382">
        <v>7.03</v>
      </c>
      <c r="D382">
        <v>100.636</v>
      </c>
      <c r="E382">
        <v>30.12</v>
      </c>
      <c r="F382">
        <v>3779</v>
      </c>
      <c r="G382">
        <v>17</v>
      </c>
      <c r="I382" s="103">
        <f t="shared" si="41"/>
        <v>100.61360968853531</v>
      </c>
      <c r="J382" s="104">
        <f t="shared" si="38"/>
        <v>21.028244424903878</v>
      </c>
      <c r="K382" s="76">
        <f t="shared" si="42"/>
        <v>210.90603988947586</v>
      </c>
      <c r="L382" s="76">
        <f t="shared" si="39"/>
        <v>158.19297632009409</v>
      </c>
      <c r="M382" s="103">
        <f t="shared" si="43"/>
        <v>8.1836783477764747</v>
      </c>
      <c r="N382" s="103">
        <f t="shared" si="40"/>
        <v>255.73994836801484</v>
      </c>
    </row>
    <row r="383" spans="1:14">
      <c r="A383" s="102">
        <v>40387</v>
      </c>
      <c r="B383" t="s">
        <v>1134</v>
      </c>
      <c r="C383">
        <v>7.0490000000000004</v>
      </c>
      <c r="D383">
        <v>100.306</v>
      </c>
      <c r="E383">
        <v>30.16</v>
      </c>
      <c r="F383">
        <v>3781</v>
      </c>
      <c r="G383">
        <v>17</v>
      </c>
      <c r="I383" s="103">
        <f t="shared" si="41"/>
        <v>100.26245199475507</v>
      </c>
      <c r="J383" s="104">
        <f t="shared" si="38"/>
        <v>20.954852466903809</v>
      </c>
      <c r="K383" s="76">
        <f t="shared" si="42"/>
        <v>210.16994386030865</v>
      </c>
      <c r="L383" s="76">
        <f t="shared" si="39"/>
        <v>157.64085736810776</v>
      </c>
      <c r="M383" s="103">
        <f t="shared" si="43"/>
        <v>8.1551159930002104</v>
      </c>
      <c r="N383" s="103">
        <f t="shared" si="40"/>
        <v>254.84737478125658</v>
      </c>
    </row>
    <row r="384" spans="1:14">
      <c r="A384" s="102">
        <v>40387</v>
      </c>
      <c r="B384" t="s">
        <v>1135</v>
      </c>
      <c r="C384">
        <v>7.0679999999999996</v>
      </c>
      <c r="D384">
        <v>100.592</v>
      </c>
      <c r="E384">
        <v>30.12</v>
      </c>
      <c r="F384">
        <v>3780</v>
      </c>
      <c r="G384">
        <v>17</v>
      </c>
      <c r="I384" s="103">
        <f t="shared" si="41"/>
        <v>100.61360968853531</v>
      </c>
      <c r="J384" s="104">
        <f t="shared" si="38"/>
        <v>21.028244424903878</v>
      </c>
      <c r="K384" s="76">
        <f t="shared" si="42"/>
        <v>210.90603988947586</v>
      </c>
      <c r="L384" s="76">
        <f t="shared" si="39"/>
        <v>158.19297632009409</v>
      </c>
      <c r="M384" s="103">
        <f t="shared" si="43"/>
        <v>8.1836783477764747</v>
      </c>
      <c r="N384" s="103">
        <f t="shared" si="40"/>
        <v>255.73994836801484</v>
      </c>
    </row>
    <row r="385" spans="1:14">
      <c r="A385" s="102">
        <v>40387</v>
      </c>
      <c r="B385" t="s">
        <v>1136</v>
      </c>
      <c r="C385">
        <v>7.0869999999999997</v>
      </c>
      <c r="D385">
        <v>100.812</v>
      </c>
      <c r="E385">
        <v>30.1</v>
      </c>
      <c r="F385">
        <v>3780</v>
      </c>
      <c r="G385">
        <v>17</v>
      </c>
      <c r="I385" s="103">
        <f t="shared" si="41"/>
        <v>100.78971420510339</v>
      </c>
      <c r="J385" s="104">
        <f t="shared" si="38"/>
        <v>21.065050268866607</v>
      </c>
      <c r="K385" s="76">
        <f t="shared" si="42"/>
        <v>211.27518981174782</v>
      </c>
      <c r="L385" s="76">
        <f t="shared" si="39"/>
        <v>158.46986229710612</v>
      </c>
      <c r="M385" s="103">
        <f t="shared" si="43"/>
        <v>8.1980022819206244</v>
      </c>
      <c r="N385" s="103">
        <f t="shared" si="40"/>
        <v>256.18757131001951</v>
      </c>
    </row>
    <row r="386" spans="1:14">
      <c r="A386" s="102">
        <v>40387</v>
      </c>
      <c r="B386" t="s">
        <v>1137</v>
      </c>
      <c r="C386">
        <v>7.1050000000000004</v>
      </c>
      <c r="D386">
        <v>100.636</v>
      </c>
      <c r="E386">
        <v>30.12</v>
      </c>
      <c r="F386">
        <v>3781</v>
      </c>
      <c r="G386">
        <v>17</v>
      </c>
      <c r="I386" s="103">
        <f t="shared" si="41"/>
        <v>100.61360968853531</v>
      </c>
      <c r="J386" s="104">
        <f t="shared" si="38"/>
        <v>21.028244424903878</v>
      </c>
      <c r="K386" s="76">
        <f t="shared" si="42"/>
        <v>210.90603988947586</v>
      </c>
      <c r="L386" s="76">
        <f t="shared" si="39"/>
        <v>158.19297632009409</v>
      </c>
      <c r="M386" s="103">
        <f t="shared" si="43"/>
        <v>8.1836783477764747</v>
      </c>
      <c r="N386" s="103">
        <f t="shared" si="40"/>
        <v>255.73994836801484</v>
      </c>
    </row>
    <row r="387" spans="1:14">
      <c r="A387" s="102">
        <v>40387</v>
      </c>
      <c r="B387" t="s">
        <v>1138</v>
      </c>
      <c r="C387">
        <v>7.1239999999999997</v>
      </c>
      <c r="D387">
        <v>101.077</v>
      </c>
      <c r="E387">
        <v>30.07</v>
      </c>
      <c r="F387">
        <v>3782</v>
      </c>
      <c r="G387">
        <v>17</v>
      </c>
      <c r="I387" s="103">
        <f t="shared" si="41"/>
        <v>101.05453068352979</v>
      </c>
      <c r="J387" s="104">
        <f t="shared" si="38"/>
        <v>21.120396912857721</v>
      </c>
      <c r="K387" s="76">
        <f t="shared" si="42"/>
        <v>211.83029756441951</v>
      </c>
      <c r="L387" s="76">
        <f t="shared" si="39"/>
        <v>158.88622850273737</v>
      </c>
      <c r="M387" s="103">
        <f t="shared" si="43"/>
        <v>8.2195418419000479</v>
      </c>
      <c r="N387" s="103">
        <f t="shared" si="40"/>
        <v>256.86068255937647</v>
      </c>
    </row>
    <row r="388" spans="1:14">
      <c r="A388" s="102">
        <v>40387</v>
      </c>
      <c r="B388" t="s">
        <v>1139</v>
      </c>
      <c r="C388">
        <v>7.1429999999999998</v>
      </c>
      <c r="D388">
        <v>100.746</v>
      </c>
      <c r="E388">
        <v>30.1</v>
      </c>
      <c r="F388">
        <v>3785</v>
      </c>
      <c r="G388">
        <v>17</v>
      </c>
      <c r="I388" s="103">
        <f t="shared" si="41"/>
        <v>100.78971420510339</v>
      </c>
      <c r="J388" s="104">
        <f t="shared" si="38"/>
        <v>21.065050268866607</v>
      </c>
      <c r="K388" s="76">
        <f t="shared" si="42"/>
        <v>211.27518981174782</v>
      </c>
      <c r="L388" s="76">
        <f t="shared" si="39"/>
        <v>158.46986229710612</v>
      </c>
      <c r="M388" s="103">
        <f t="shared" si="43"/>
        <v>8.1980022819206244</v>
      </c>
      <c r="N388" s="103">
        <f t="shared" si="40"/>
        <v>256.18757131001951</v>
      </c>
    </row>
    <row r="389" spans="1:14">
      <c r="A389" s="102">
        <v>40387</v>
      </c>
      <c r="B389" t="s">
        <v>1140</v>
      </c>
      <c r="C389">
        <v>7.1619999999999999</v>
      </c>
      <c r="D389">
        <v>100.35</v>
      </c>
      <c r="E389">
        <v>30.15</v>
      </c>
      <c r="F389">
        <v>3784</v>
      </c>
      <c r="G389">
        <v>17</v>
      </c>
      <c r="I389" s="103">
        <f t="shared" si="41"/>
        <v>100.35011029061495</v>
      </c>
      <c r="J389" s="104">
        <f t="shared" si="38"/>
        <v>20.973173050738524</v>
      </c>
      <c r="K389" s="76">
        <f t="shared" si="42"/>
        <v>210.35369299822844</v>
      </c>
      <c r="L389" s="76">
        <f t="shared" si="39"/>
        <v>157.77868093655093</v>
      </c>
      <c r="M389" s="103">
        <f t="shared" si="43"/>
        <v>8.1622459160797245</v>
      </c>
      <c r="N389" s="103">
        <f t="shared" si="40"/>
        <v>255.07018487749139</v>
      </c>
    </row>
    <row r="390" spans="1:14">
      <c r="A390" s="102">
        <v>40387</v>
      </c>
      <c r="B390" t="s">
        <v>1141</v>
      </c>
      <c r="C390">
        <v>7.18</v>
      </c>
      <c r="D390">
        <v>100.548</v>
      </c>
      <c r="E390">
        <v>30.13</v>
      </c>
      <c r="F390">
        <v>3780</v>
      </c>
      <c r="G390">
        <v>17</v>
      </c>
      <c r="I390" s="103">
        <f t="shared" si="41"/>
        <v>100.52568902170383</v>
      </c>
      <c r="J390" s="104">
        <f t="shared" si="38"/>
        <v>21.009869005536096</v>
      </c>
      <c r="K390" s="76">
        <f t="shared" si="42"/>
        <v>210.72174077006972</v>
      </c>
      <c r="L390" s="76">
        <f t="shared" si="39"/>
        <v>158.05474023047188</v>
      </c>
      <c r="M390" s="103">
        <f t="shared" si="43"/>
        <v>8.1765270840488498</v>
      </c>
      <c r="N390" s="103">
        <f t="shared" si="40"/>
        <v>255.51647137652657</v>
      </c>
    </row>
    <row r="391" spans="1:14">
      <c r="A391" s="102">
        <v>40387</v>
      </c>
      <c r="B391" t="s">
        <v>1142</v>
      </c>
      <c r="C391">
        <v>7.218</v>
      </c>
      <c r="D391">
        <v>100.68</v>
      </c>
      <c r="E391">
        <v>30.11</v>
      </c>
      <c r="F391">
        <v>3786</v>
      </c>
      <c r="G391">
        <v>17</v>
      </c>
      <c r="I391" s="103">
        <f t="shared" si="41"/>
        <v>100.70161804425408</v>
      </c>
      <c r="J391" s="104">
        <f t="shared" si="38"/>
        <v>21.0466381712491</v>
      </c>
      <c r="K391" s="76">
        <f t="shared" si="42"/>
        <v>211.0905228221456</v>
      </c>
      <c r="L391" s="76">
        <f t="shared" si="39"/>
        <v>158.33135028138312</v>
      </c>
      <c r="M391" s="103">
        <f t="shared" si="43"/>
        <v>8.1908367439154119</v>
      </c>
      <c r="N391" s="103">
        <f t="shared" si="40"/>
        <v>255.96364824735662</v>
      </c>
    </row>
    <row r="392" spans="1:14">
      <c r="A392" s="102">
        <v>40387</v>
      </c>
      <c r="B392" t="s">
        <v>1143</v>
      </c>
      <c r="C392">
        <v>7.2370000000000001</v>
      </c>
      <c r="D392">
        <v>100.768</v>
      </c>
      <c r="E392">
        <v>30.1</v>
      </c>
      <c r="F392">
        <v>3783</v>
      </c>
      <c r="G392">
        <v>17</v>
      </c>
      <c r="I392" s="103">
        <f t="shared" si="41"/>
        <v>100.78971420510339</v>
      </c>
      <c r="J392" s="104">
        <f t="shared" si="38"/>
        <v>21.065050268866607</v>
      </c>
      <c r="K392" s="76">
        <f t="shared" si="42"/>
        <v>211.27518981174782</v>
      </c>
      <c r="L392" s="76">
        <f t="shared" si="39"/>
        <v>158.46986229710612</v>
      </c>
      <c r="M392" s="103">
        <f t="shared" si="43"/>
        <v>8.1980022819206244</v>
      </c>
      <c r="N392" s="103">
        <f t="shared" si="40"/>
        <v>256.18757131001951</v>
      </c>
    </row>
    <row r="393" spans="1:14">
      <c r="A393" s="102">
        <v>40387</v>
      </c>
      <c r="B393" t="s">
        <v>1144</v>
      </c>
      <c r="C393">
        <v>7.2560000000000002</v>
      </c>
      <c r="D393">
        <v>100.9</v>
      </c>
      <c r="E393">
        <v>30.09</v>
      </c>
      <c r="F393">
        <v>3784</v>
      </c>
      <c r="G393">
        <v>17</v>
      </c>
      <c r="I393" s="103">
        <f t="shared" si="41"/>
        <v>100.87789828750405</v>
      </c>
      <c r="J393" s="104">
        <f t="shared" si="38"/>
        <v>21.083480742088344</v>
      </c>
      <c r="K393" s="76">
        <f t="shared" si="42"/>
        <v>211.46004110232357</v>
      </c>
      <c r="L393" s="76">
        <f t="shared" si="39"/>
        <v>158.60851255030946</v>
      </c>
      <c r="M393" s="103">
        <f t="shared" si="43"/>
        <v>8.2051749712615081</v>
      </c>
      <c r="N393" s="103">
        <f t="shared" si="40"/>
        <v>256.41171785192211</v>
      </c>
    </row>
    <row r="394" spans="1:14">
      <c r="A394" s="102">
        <v>40387</v>
      </c>
      <c r="B394" t="s">
        <v>1145</v>
      </c>
      <c r="C394">
        <v>7.274</v>
      </c>
      <c r="D394">
        <v>100.702</v>
      </c>
      <c r="E394">
        <v>30.11</v>
      </c>
      <c r="F394">
        <v>3785</v>
      </c>
      <c r="G394">
        <v>17</v>
      </c>
      <c r="I394" s="103">
        <f t="shared" si="41"/>
        <v>100.70161804425408</v>
      </c>
      <c r="J394" s="104">
        <f t="shared" si="38"/>
        <v>21.0466381712491</v>
      </c>
      <c r="K394" s="76">
        <f t="shared" si="42"/>
        <v>211.0905228221456</v>
      </c>
      <c r="L394" s="76">
        <f t="shared" si="39"/>
        <v>158.33135028138312</v>
      </c>
      <c r="M394" s="103">
        <f t="shared" si="43"/>
        <v>8.1908367439154119</v>
      </c>
      <c r="N394" s="103">
        <f t="shared" si="40"/>
        <v>255.96364824735662</v>
      </c>
    </row>
    <row r="395" spans="1:14">
      <c r="A395" s="102">
        <v>40387</v>
      </c>
      <c r="B395" t="s">
        <v>1146</v>
      </c>
      <c r="C395">
        <v>7.2930000000000001</v>
      </c>
      <c r="D395">
        <v>100.68</v>
      </c>
      <c r="E395">
        <v>30.11</v>
      </c>
      <c r="F395">
        <v>3779</v>
      </c>
      <c r="G395">
        <v>17</v>
      </c>
      <c r="I395" s="103">
        <f t="shared" si="41"/>
        <v>100.70161804425408</v>
      </c>
      <c r="J395" s="104">
        <f t="shared" si="38"/>
        <v>21.0466381712491</v>
      </c>
      <c r="K395" s="76">
        <f t="shared" si="42"/>
        <v>211.0905228221456</v>
      </c>
      <c r="L395" s="76">
        <f t="shared" si="39"/>
        <v>158.33135028138312</v>
      </c>
      <c r="M395" s="103">
        <f t="shared" si="43"/>
        <v>8.1908367439154119</v>
      </c>
      <c r="N395" s="103">
        <f t="shared" si="40"/>
        <v>255.96364824735662</v>
      </c>
    </row>
    <row r="396" spans="1:14">
      <c r="A396" s="102">
        <v>40387</v>
      </c>
      <c r="B396" t="s">
        <v>1147</v>
      </c>
      <c r="C396">
        <v>7.3120000000000003</v>
      </c>
      <c r="D396">
        <v>100.548</v>
      </c>
      <c r="E396">
        <v>30.13</v>
      </c>
      <c r="F396">
        <v>3784</v>
      </c>
      <c r="G396">
        <v>17</v>
      </c>
      <c r="I396" s="103">
        <f t="shared" si="41"/>
        <v>100.52568902170383</v>
      </c>
      <c r="J396" s="104">
        <f t="shared" si="38"/>
        <v>21.009869005536096</v>
      </c>
      <c r="K396" s="76">
        <f t="shared" si="42"/>
        <v>210.72174077006972</v>
      </c>
      <c r="L396" s="76">
        <f t="shared" si="39"/>
        <v>158.05474023047188</v>
      </c>
      <c r="M396" s="103">
        <f t="shared" si="43"/>
        <v>8.1765270840488498</v>
      </c>
      <c r="N396" s="103">
        <f t="shared" si="40"/>
        <v>255.51647137652657</v>
      </c>
    </row>
    <row r="397" spans="1:14">
      <c r="A397" s="102">
        <v>40387</v>
      </c>
      <c r="B397" t="s">
        <v>1148</v>
      </c>
      <c r="C397">
        <v>7.3310000000000004</v>
      </c>
      <c r="D397">
        <v>100.438</v>
      </c>
      <c r="E397">
        <v>30.14</v>
      </c>
      <c r="F397">
        <v>3796</v>
      </c>
      <c r="G397">
        <v>17</v>
      </c>
      <c r="I397" s="103">
        <f t="shared" si="41"/>
        <v>100.43785592769353</v>
      </c>
      <c r="J397" s="104">
        <f t="shared" si="38"/>
        <v>20.991511888887949</v>
      </c>
      <c r="K397" s="76">
        <f t="shared" si="42"/>
        <v>210.53762522062968</v>
      </c>
      <c r="L397" s="76">
        <f t="shared" si="39"/>
        <v>157.9166418300278</v>
      </c>
      <c r="M397" s="103">
        <f t="shared" si="43"/>
        <v>8.1693829432919944</v>
      </c>
      <c r="N397" s="103">
        <f t="shared" si="40"/>
        <v>255.29321697787483</v>
      </c>
    </row>
    <row r="398" spans="1:14">
      <c r="A398" s="102">
        <v>40387</v>
      </c>
      <c r="B398" t="s">
        <v>1149</v>
      </c>
      <c r="C398">
        <v>7.35</v>
      </c>
      <c r="D398">
        <v>100.592</v>
      </c>
      <c r="E398">
        <v>30.12</v>
      </c>
      <c r="F398">
        <v>3780</v>
      </c>
      <c r="G398">
        <v>17</v>
      </c>
      <c r="I398" s="103">
        <f t="shared" si="41"/>
        <v>100.61360968853531</v>
      </c>
      <c r="J398" s="104">
        <f t="shared" si="38"/>
        <v>21.028244424903878</v>
      </c>
      <c r="K398" s="76">
        <f t="shared" si="42"/>
        <v>210.90603988947586</v>
      </c>
      <c r="L398" s="76">
        <f t="shared" si="39"/>
        <v>158.19297632009409</v>
      </c>
      <c r="M398" s="103">
        <f t="shared" si="43"/>
        <v>8.1836783477764747</v>
      </c>
      <c r="N398" s="103">
        <f t="shared" si="40"/>
        <v>255.73994836801484</v>
      </c>
    </row>
    <row r="399" spans="1:14">
      <c r="A399" s="102">
        <v>40387</v>
      </c>
      <c r="B399" t="s">
        <v>1150</v>
      </c>
      <c r="C399">
        <v>7.3689999999999998</v>
      </c>
      <c r="D399">
        <v>100.46</v>
      </c>
      <c r="E399">
        <v>30.14</v>
      </c>
      <c r="F399">
        <v>3790</v>
      </c>
      <c r="G399">
        <v>17</v>
      </c>
      <c r="I399" s="103">
        <f t="shared" si="41"/>
        <v>100.43785592769353</v>
      </c>
      <c r="J399" s="104">
        <f t="shared" si="38"/>
        <v>20.991511888887949</v>
      </c>
      <c r="K399" s="76">
        <f t="shared" si="42"/>
        <v>210.53762522062968</v>
      </c>
      <c r="L399" s="76">
        <f t="shared" si="39"/>
        <v>157.9166418300278</v>
      </c>
      <c r="M399" s="103">
        <f t="shared" si="43"/>
        <v>8.1693829432919944</v>
      </c>
      <c r="N399" s="103">
        <f t="shared" si="40"/>
        <v>255.29321697787483</v>
      </c>
    </row>
    <row r="400" spans="1:14">
      <c r="A400" s="102">
        <v>40387</v>
      </c>
      <c r="B400" t="s">
        <v>1151</v>
      </c>
      <c r="C400">
        <v>7.3869999999999996</v>
      </c>
      <c r="D400">
        <v>100.482</v>
      </c>
      <c r="E400">
        <v>30.13</v>
      </c>
      <c r="F400">
        <v>3787</v>
      </c>
      <c r="G400">
        <v>17</v>
      </c>
      <c r="I400" s="103">
        <f t="shared" si="41"/>
        <v>100.52568902170383</v>
      </c>
      <c r="J400" s="104">
        <f t="shared" si="38"/>
        <v>21.009869005536096</v>
      </c>
      <c r="K400" s="76">
        <f t="shared" si="42"/>
        <v>210.72174077006972</v>
      </c>
      <c r="L400" s="76">
        <f t="shared" si="39"/>
        <v>158.05474023047188</v>
      </c>
      <c r="M400" s="103">
        <f t="shared" si="43"/>
        <v>8.1765270840488498</v>
      </c>
      <c r="N400" s="103">
        <f t="shared" si="40"/>
        <v>255.51647137652657</v>
      </c>
    </row>
    <row r="401" spans="1:14">
      <c r="A401" s="102">
        <v>40387</v>
      </c>
      <c r="B401" t="s">
        <v>1152</v>
      </c>
      <c r="C401">
        <v>7.4059999999999997</v>
      </c>
      <c r="D401">
        <v>100.592</v>
      </c>
      <c r="E401">
        <v>30.12</v>
      </c>
      <c r="F401">
        <v>3779</v>
      </c>
      <c r="G401">
        <v>17</v>
      </c>
      <c r="I401" s="103">
        <f t="shared" si="41"/>
        <v>100.61360968853531</v>
      </c>
      <c r="J401" s="104">
        <f t="shared" si="38"/>
        <v>21.028244424903878</v>
      </c>
      <c r="K401" s="76">
        <f t="shared" si="42"/>
        <v>210.90603988947586</v>
      </c>
      <c r="L401" s="76">
        <f t="shared" si="39"/>
        <v>158.19297632009409</v>
      </c>
      <c r="M401" s="103">
        <f t="shared" si="43"/>
        <v>8.1836783477764747</v>
      </c>
      <c r="N401" s="103">
        <f t="shared" si="40"/>
        <v>255.73994836801484</v>
      </c>
    </row>
    <row r="402" spans="1:14">
      <c r="A402" s="102">
        <v>40387</v>
      </c>
      <c r="B402" t="s">
        <v>1153</v>
      </c>
      <c r="C402">
        <v>7.4249999999999998</v>
      </c>
      <c r="D402">
        <v>100.68</v>
      </c>
      <c r="E402">
        <v>30.11</v>
      </c>
      <c r="F402">
        <v>3783</v>
      </c>
      <c r="G402">
        <v>17</v>
      </c>
      <c r="I402" s="103">
        <f t="shared" si="41"/>
        <v>100.70161804425408</v>
      </c>
      <c r="J402" s="104">
        <f t="shared" si="38"/>
        <v>21.0466381712491</v>
      </c>
      <c r="K402" s="76">
        <f t="shared" si="42"/>
        <v>211.0905228221456</v>
      </c>
      <c r="L402" s="76">
        <f t="shared" si="39"/>
        <v>158.33135028138312</v>
      </c>
      <c r="M402" s="103">
        <f t="shared" si="43"/>
        <v>8.1908367439154119</v>
      </c>
      <c r="N402" s="103">
        <f t="shared" si="40"/>
        <v>255.96364824735662</v>
      </c>
    </row>
    <row r="403" spans="1:14">
      <c r="A403" s="102">
        <v>40387</v>
      </c>
      <c r="B403" t="s">
        <v>1154</v>
      </c>
      <c r="C403">
        <v>7.444</v>
      </c>
      <c r="D403">
        <v>100.241</v>
      </c>
      <c r="E403">
        <v>30.16</v>
      </c>
      <c r="F403">
        <v>3785</v>
      </c>
      <c r="G403">
        <v>17</v>
      </c>
      <c r="I403" s="103">
        <f t="shared" si="41"/>
        <v>100.26245199475507</v>
      </c>
      <c r="J403" s="104">
        <f t="shared" si="38"/>
        <v>20.954852466903809</v>
      </c>
      <c r="K403" s="76">
        <f t="shared" si="42"/>
        <v>210.16994386030865</v>
      </c>
      <c r="L403" s="76">
        <f t="shared" si="39"/>
        <v>157.64085736810776</v>
      </c>
      <c r="M403" s="103">
        <f t="shared" si="43"/>
        <v>8.1551159930002104</v>
      </c>
      <c r="N403" s="103">
        <f t="shared" si="40"/>
        <v>254.84737478125658</v>
      </c>
    </row>
    <row r="404" spans="1:14">
      <c r="A404" s="102">
        <v>40387</v>
      </c>
      <c r="B404" t="s">
        <v>1155</v>
      </c>
      <c r="C404">
        <v>7.4619999999999997</v>
      </c>
      <c r="D404">
        <v>100.262</v>
      </c>
      <c r="E404">
        <v>30.16</v>
      </c>
      <c r="F404">
        <v>3795</v>
      </c>
      <c r="G404">
        <v>17</v>
      </c>
      <c r="I404" s="103">
        <f t="shared" si="41"/>
        <v>100.26245199475507</v>
      </c>
      <c r="J404" s="104">
        <f t="shared" si="38"/>
        <v>20.954852466903809</v>
      </c>
      <c r="K404" s="76">
        <f t="shared" si="42"/>
        <v>210.16994386030865</v>
      </c>
      <c r="L404" s="76">
        <f t="shared" si="39"/>
        <v>157.64085736810776</v>
      </c>
      <c r="M404" s="103">
        <f t="shared" si="43"/>
        <v>8.1551159930002104</v>
      </c>
      <c r="N404" s="103">
        <f t="shared" si="40"/>
        <v>254.84737478125658</v>
      </c>
    </row>
    <row r="405" spans="1:14">
      <c r="A405" s="102">
        <v>40387</v>
      </c>
      <c r="B405" t="s">
        <v>1156</v>
      </c>
      <c r="C405">
        <v>7.4809999999999999</v>
      </c>
      <c r="D405">
        <v>100.39400000000001</v>
      </c>
      <c r="E405">
        <v>30.14</v>
      </c>
      <c r="F405">
        <v>3782</v>
      </c>
      <c r="G405">
        <v>17</v>
      </c>
      <c r="I405" s="103">
        <f t="shared" si="41"/>
        <v>100.43785592769353</v>
      </c>
      <c r="J405" s="104">
        <f t="shared" ref="J405:J468" si="44">I405*20.9/100</f>
        <v>20.991511888887949</v>
      </c>
      <c r="K405" s="76">
        <f t="shared" si="42"/>
        <v>210.53762522062968</v>
      </c>
      <c r="L405" s="76">
        <f t="shared" ref="L405:L468" si="45">K405/1.33322</f>
        <v>157.9166418300278</v>
      </c>
      <c r="M405" s="103">
        <f t="shared" si="43"/>
        <v>8.1693829432919944</v>
      </c>
      <c r="N405" s="103">
        <f t="shared" ref="N405:N468" si="46">M405*31.25</f>
        <v>255.29321697787483</v>
      </c>
    </row>
    <row r="406" spans="1:14">
      <c r="A406" s="102">
        <v>40387</v>
      </c>
      <c r="B406" t="s">
        <v>1157</v>
      </c>
      <c r="C406">
        <v>7.5</v>
      </c>
      <c r="D406">
        <v>100.416</v>
      </c>
      <c r="E406">
        <v>30.14</v>
      </c>
      <c r="F406">
        <v>3790</v>
      </c>
      <c r="G406">
        <v>17</v>
      </c>
      <c r="I406" s="103">
        <f t="shared" si="41"/>
        <v>100.43785592769353</v>
      </c>
      <c r="J406" s="104">
        <f t="shared" si="44"/>
        <v>20.991511888887949</v>
      </c>
      <c r="K406" s="76">
        <f t="shared" si="42"/>
        <v>210.53762522062968</v>
      </c>
      <c r="L406" s="76">
        <f t="shared" si="45"/>
        <v>157.9166418300278</v>
      </c>
      <c r="M406" s="103">
        <f t="shared" si="43"/>
        <v>8.1693829432919944</v>
      </c>
      <c r="N406" s="103">
        <f t="shared" si="46"/>
        <v>255.29321697787483</v>
      </c>
    </row>
    <row r="407" spans="1:14">
      <c r="A407" s="102">
        <v>40387</v>
      </c>
      <c r="B407" t="s">
        <v>1158</v>
      </c>
      <c r="C407">
        <v>7.5190000000000001</v>
      </c>
      <c r="D407">
        <v>100.482</v>
      </c>
      <c r="E407">
        <v>30.13</v>
      </c>
      <c r="F407">
        <v>3789</v>
      </c>
      <c r="G407">
        <v>17</v>
      </c>
      <c r="I407" s="103">
        <f t="shared" si="41"/>
        <v>100.52568902170383</v>
      </c>
      <c r="J407" s="104">
        <f t="shared" si="44"/>
        <v>21.009869005536096</v>
      </c>
      <c r="K407" s="76">
        <f t="shared" si="42"/>
        <v>210.72174077006972</v>
      </c>
      <c r="L407" s="76">
        <f t="shared" si="45"/>
        <v>158.05474023047188</v>
      </c>
      <c r="M407" s="103">
        <f t="shared" si="43"/>
        <v>8.1765270840488498</v>
      </c>
      <c r="N407" s="103">
        <f t="shared" si="46"/>
        <v>255.51647137652657</v>
      </c>
    </row>
    <row r="408" spans="1:14">
      <c r="A408" s="102">
        <v>40387</v>
      </c>
      <c r="B408" t="s">
        <v>1159</v>
      </c>
      <c r="C408">
        <v>7.5380000000000003</v>
      </c>
      <c r="D408">
        <v>100.636</v>
      </c>
      <c r="E408">
        <v>30.12</v>
      </c>
      <c r="F408">
        <v>3791</v>
      </c>
      <c r="G408">
        <v>17</v>
      </c>
      <c r="I408" s="103">
        <f t="shared" si="41"/>
        <v>100.61360968853531</v>
      </c>
      <c r="J408" s="104">
        <f t="shared" si="44"/>
        <v>21.028244424903878</v>
      </c>
      <c r="K408" s="76">
        <f t="shared" si="42"/>
        <v>210.90603988947586</v>
      </c>
      <c r="L408" s="76">
        <f t="shared" si="45"/>
        <v>158.19297632009409</v>
      </c>
      <c r="M408" s="103">
        <f t="shared" si="43"/>
        <v>8.1836783477764747</v>
      </c>
      <c r="N408" s="103">
        <f t="shared" si="46"/>
        <v>255.73994836801484</v>
      </c>
    </row>
    <row r="409" spans="1:14">
      <c r="A409" s="102">
        <v>40387</v>
      </c>
      <c r="B409" t="s">
        <v>1160</v>
      </c>
      <c r="C409">
        <v>7.556</v>
      </c>
      <c r="D409">
        <v>100.504</v>
      </c>
      <c r="E409">
        <v>30.13</v>
      </c>
      <c r="F409">
        <v>3790</v>
      </c>
      <c r="G409">
        <v>17</v>
      </c>
      <c r="I409" s="103">
        <f t="shared" si="41"/>
        <v>100.52568902170383</v>
      </c>
      <c r="J409" s="104">
        <f t="shared" si="44"/>
        <v>21.009869005536096</v>
      </c>
      <c r="K409" s="76">
        <f t="shared" si="42"/>
        <v>210.72174077006972</v>
      </c>
      <c r="L409" s="76">
        <f t="shared" si="45"/>
        <v>158.05474023047188</v>
      </c>
      <c r="M409" s="103">
        <f t="shared" si="43"/>
        <v>8.1765270840488498</v>
      </c>
      <c r="N409" s="103">
        <f t="shared" si="46"/>
        <v>255.51647137652657</v>
      </c>
    </row>
    <row r="410" spans="1:14">
      <c r="A410" s="102">
        <v>40387</v>
      </c>
      <c r="B410" t="s">
        <v>1161</v>
      </c>
      <c r="C410">
        <v>7.5750000000000002</v>
      </c>
      <c r="D410">
        <v>100.262</v>
      </c>
      <c r="E410">
        <v>30.16</v>
      </c>
      <c r="F410">
        <v>3784</v>
      </c>
      <c r="G410">
        <v>17</v>
      </c>
      <c r="I410" s="103">
        <f t="shared" si="41"/>
        <v>100.26245199475507</v>
      </c>
      <c r="J410" s="104">
        <f t="shared" si="44"/>
        <v>20.954852466903809</v>
      </c>
      <c r="K410" s="76">
        <f t="shared" si="42"/>
        <v>210.16994386030865</v>
      </c>
      <c r="L410" s="76">
        <f t="shared" si="45"/>
        <v>157.64085736810776</v>
      </c>
      <c r="M410" s="103">
        <f t="shared" si="43"/>
        <v>8.1551159930002104</v>
      </c>
      <c r="N410" s="103">
        <f t="shared" si="46"/>
        <v>254.84737478125658</v>
      </c>
    </row>
    <row r="411" spans="1:14">
      <c r="A411" s="102">
        <v>40387</v>
      </c>
      <c r="B411" t="s">
        <v>1162</v>
      </c>
      <c r="C411">
        <v>7.5940000000000003</v>
      </c>
      <c r="D411">
        <v>100.636</v>
      </c>
      <c r="E411">
        <v>30.12</v>
      </c>
      <c r="F411">
        <v>3799</v>
      </c>
      <c r="G411">
        <v>17</v>
      </c>
      <c r="I411" s="103">
        <f t="shared" si="41"/>
        <v>100.61360968853531</v>
      </c>
      <c r="J411" s="104">
        <f t="shared" si="44"/>
        <v>21.028244424903878</v>
      </c>
      <c r="K411" s="76">
        <f t="shared" si="42"/>
        <v>210.90603988947586</v>
      </c>
      <c r="L411" s="76">
        <f t="shared" si="45"/>
        <v>158.19297632009409</v>
      </c>
      <c r="M411" s="103">
        <f t="shared" si="43"/>
        <v>8.1836783477764747</v>
      </c>
      <c r="N411" s="103">
        <f t="shared" si="46"/>
        <v>255.73994836801484</v>
      </c>
    </row>
    <row r="412" spans="1:14">
      <c r="A412" s="102">
        <v>40387</v>
      </c>
      <c r="B412" t="s">
        <v>1163</v>
      </c>
      <c r="C412">
        <v>7.6130000000000004</v>
      </c>
      <c r="D412">
        <v>100.614</v>
      </c>
      <c r="E412">
        <v>30.12</v>
      </c>
      <c r="F412">
        <v>3790</v>
      </c>
      <c r="G412">
        <v>17</v>
      </c>
      <c r="I412" s="103">
        <f t="shared" si="41"/>
        <v>100.61360968853531</v>
      </c>
      <c r="J412" s="104">
        <f t="shared" si="44"/>
        <v>21.028244424903878</v>
      </c>
      <c r="K412" s="76">
        <f t="shared" si="42"/>
        <v>210.90603988947586</v>
      </c>
      <c r="L412" s="76">
        <f t="shared" si="45"/>
        <v>158.19297632009409</v>
      </c>
      <c r="M412" s="103">
        <f t="shared" si="43"/>
        <v>8.1836783477764747</v>
      </c>
      <c r="N412" s="103">
        <f t="shared" si="46"/>
        <v>255.73994836801484</v>
      </c>
    </row>
    <row r="413" spans="1:14">
      <c r="A413" s="102">
        <v>40387</v>
      </c>
      <c r="B413" t="s">
        <v>1164</v>
      </c>
      <c r="C413">
        <v>7.6310000000000002</v>
      </c>
      <c r="D413">
        <v>100.262</v>
      </c>
      <c r="E413">
        <v>30.16</v>
      </c>
      <c r="F413">
        <v>3797</v>
      </c>
      <c r="G413">
        <v>17</v>
      </c>
      <c r="I413" s="103">
        <f t="shared" si="41"/>
        <v>100.26245199475507</v>
      </c>
      <c r="J413" s="104">
        <f t="shared" si="44"/>
        <v>20.954852466903809</v>
      </c>
      <c r="K413" s="76">
        <f t="shared" si="42"/>
        <v>210.16994386030865</v>
      </c>
      <c r="L413" s="76">
        <f t="shared" si="45"/>
        <v>157.64085736810776</v>
      </c>
      <c r="M413" s="103">
        <f t="shared" si="43"/>
        <v>8.1551159930002104</v>
      </c>
      <c r="N413" s="103">
        <f t="shared" si="46"/>
        <v>254.84737478125658</v>
      </c>
    </row>
    <row r="414" spans="1:14">
      <c r="A414" s="102">
        <v>40387</v>
      </c>
      <c r="B414" t="s">
        <v>1165</v>
      </c>
      <c r="C414">
        <v>7.65</v>
      </c>
      <c r="D414">
        <v>100.197</v>
      </c>
      <c r="E414">
        <v>30.17</v>
      </c>
      <c r="F414">
        <v>3797</v>
      </c>
      <c r="G414">
        <v>17</v>
      </c>
      <c r="I414" s="103">
        <f t="shared" si="41"/>
        <v>100.17488092457728</v>
      </c>
      <c r="J414" s="104">
        <f t="shared" si="44"/>
        <v>20.936550113236649</v>
      </c>
      <c r="K414" s="76">
        <f t="shared" si="42"/>
        <v>209.98637756468267</v>
      </c>
      <c r="L414" s="76">
        <f t="shared" si="45"/>
        <v>157.50317094304216</v>
      </c>
      <c r="M414" s="103">
        <f t="shared" si="43"/>
        <v>8.147993164655972</v>
      </c>
      <c r="N414" s="103">
        <f t="shared" si="46"/>
        <v>254.62478639549911</v>
      </c>
    </row>
    <row r="415" spans="1:14">
      <c r="A415" s="102">
        <v>40387</v>
      </c>
      <c r="B415" t="s">
        <v>1166</v>
      </c>
      <c r="C415">
        <v>7.6689999999999996</v>
      </c>
      <c r="D415">
        <v>99.935000000000002</v>
      </c>
      <c r="E415">
        <v>30.2</v>
      </c>
      <c r="F415">
        <v>3796</v>
      </c>
      <c r="G415">
        <v>17</v>
      </c>
      <c r="I415" s="103">
        <f t="shared" si="41"/>
        <v>99.912689915405707</v>
      </c>
      <c r="J415" s="104">
        <f t="shared" si="44"/>
        <v>20.881752192319791</v>
      </c>
      <c r="K415" s="76">
        <f t="shared" si="42"/>
        <v>209.43677331521599</v>
      </c>
      <c r="L415" s="76">
        <f t="shared" si="45"/>
        <v>157.09093271569282</v>
      </c>
      <c r="M415" s="103">
        <f t="shared" si="43"/>
        <v>8.1266671542744593</v>
      </c>
      <c r="N415" s="103">
        <f t="shared" si="46"/>
        <v>253.95834857107684</v>
      </c>
    </row>
    <row r="416" spans="1:14">
      <c r="A416" s="102">
        <v>40387</v>
      </c>
      <c r="B416" t="s">
        <v>1167</v>
      </c>
      <c r="C416">
        <v>7.6879999999999997</v>
      </c>
      <c r="D416">
        <v>99.891000000000005</v>
      </c>
      <c r="E416">
        <v>30.2</v>
      </c>
      <c r="F416">
        <v>3793</v>
      </c>
      <c r="G416">
        <v>17</v>
      </c>
      <c r="I416" s="103">
        <f t="shared" si="41"/>
        <v>99.912689915405707</v>
      </c>
      <c r="J416" s="104">
        <f t="shared" si="44"/>
        <v>20.881752192319791</v>
      </c>
      <c r="K416" s="76">
        <f t="shared" si="42"/>
        <v>209.43677331521599</v>
      </c>
      <c r="L416" s="76">
        <f t="shared" si="45"/>
        <v>157.09093271569282</v>
      </c>
      <c r="M416" s="103">
        <f t="shared" si="43"/>
        <v>8.1266671542744593</v>
      </c>
      <c r="N416" s="103">
        <f t="shared" si="46"/>
        <v>253.95834857107684</v>
      </c>
    </row>
    <row r="417" spans="1:14">
      <c r="A417" s="102">
        <v>40387</v>
      </c>
      <c r="B417" t="s">
        <v>1168</v>
      </c>
      <c r="C417">
        <v>7.7069999999999999</v>
      </c>
      <c r="D417">
        <v>100.482</v>
      </c>
      <c r="E417">
        <v>30.14</v>
      </c>
      <c r="F417">
        <v>3791</v>
      </c>
      <c r="G417">
        <v>17</v>
      </c>
      <c r="I417" s="103">
        <f t="shared" si="41"/>
        <v>100.43785592769353</v>
      </c>
      <c r="J417" s="104">
        <f t="shared" si="44"/>
        <v>20.991511888887949</v>
      </c>
      <c r="K417" s="76">
        <f t="shared" si="42"/>
        <v>210.53762522062968</v>
      </c>
      <c r="L417" s="76">
        <f t="shared" si="45"/>
        <v>157.9166418300278</v>
      </c>
      <c r="M417" s="103">
        <f t="shared" si="43"/>
        <v>8.1693829432919944</v>
      </c>
      <c r="N417" s="103">
        <f t="shared" si="46"/>
        <v>255.29321697787483</v>
      </c>
    </row>
    <row r="418" spans="1:14">
      <c r="A418" s="102">
        <v>40387</v>
      </c>
      <c r="B418" t="s">
        <v>1169</v>
      </c>
      <c r="C418">
        <v>7.7249999999999996</v>
      </c>
      <c r="D418">
        <v>100.702</v>
      </c>
      <c r="E418">
        <v>30.11</v>
      </c>
      <c r="F418">
        <v>3797</v>
      </c>
      <c r="G418">
        <v>17</v>
      </c>
      <c r="I418" s="103">
        <f t="shared" si="41"/>
        <v>100.70161804425408</v>
      </c>
      <c r="J418" s="104">
        <f t="shared" si="44"/>
        <v>21.0466381712491</v>
      </c>
      <c r="K418" s="76">
        <f t="shared" si="42"/>
        <v>211.0905228221456</v>
      </c>
      <c r="L418" s="76">
        <f t="shared" si="45"/>
        <v>158.33135028138312</v>
      </c>
      <c r="M418" s="103">
        <f t="shared" si="43"/>
        <v>8.1908367439154119</v>
      </c>
      <c r="N418" s="103">
        <f t="shared" si="46"/>
        <v>255.96364824735662</v>
      </c>
    </row>
    <row r="419" spans="1:14">
      <c r="A419" s="102">
        <v>40387</v>
      </c>
      <c r="B419" t="s">
        <v>1170</v>
      </c>
      <c r="C419">
        <v>7.7629999999999999</v>
      </c>
      <c r="D419">
        <v>100.96599999999999</v>
      </c>
      <c r="E419">
        <v>30.08</v>
      </c>
      <c r="F419">
        <v>3797</v>
      </c>
      <c r="G419">
        <v>17</v>
      </c>
      <c r="I419" s="103">
        <f t="shared" si="41"/>
        <v>100.96617040805407</v>
      </c>
      <c r="J419" s="104">
        <f t="shared" si="44"/>
        <v>21.101929615283296</v>
      </c>
      <c r="K419" s="76">
        <f t="shared" si="42"/>
        <v>211.64507693828537</v>
      </c>
      <c r="L419" s="76">
        <f t="shared" si="45"/>
        <v>158.74730122431808</v>
      </c>
      <c r="M419" s="103">
        <f t="shared" si="43"/>
        <v>8.2123548214218776</v>
      </c>
      <c r="N419" s="103">
        <f t="shared" si="46"/>
        <v>256.63608816943366</v>
      </c>
    </row>
    <row r="420" spans="1:14">
      <c r="A420" s="102">
        <v>40387</v>
      </c>
      <c r="B420" t="s">
        <v>1171</v>
      </c>
      <c r="C420">
        <v>7.782</v>
      </c>
      <c r="D420">
        <v>100.812</v>
      </c>
      <c r="E420">
        <v>30.1</v>
      </c>
      <c r="F420">
        <v>3798</v>
      </c>
      <c r="G420">
        <v>17</v>
      </c>
      <c r="I420" s="103">
        <f t="shared" si="41"/>
        <v>100.78971420510339</v>
      </c>
      <c r="J420" s="104">
        <f t="shared" si="44"/>
        <v>21.065050268866607</v>
      </c>
      <c r="K420" s="76">
        <f t="shared" si="42"/>
        <v>211.27518981174782</v>
      </c>
      <c r="L420" s="76">
        <f t="shared" si="45"/>
        <v>158.46986229710612</v>
      </c>
      <c r="M420" s="103">
        <f t="shared" si="43"/>
        <v>8.1980022819206244</v>
      </c>
      <c r="N420" s="103">
        <f t="shared" si="46"/>
        <v>256.18757131001951</v>
      </c>
    </row>
    <row r="421" spans="1:14">
      <c r="A421" s="102">
        <v>40387</v>
      </c>
      <c r="B421" t="s">
        <v>1172</v>
      </c>
      <c r="C421">
        <v>7.8010000000000002</v>
      </c>
      <c r="D421">
        <v>100.416</v>
      </c>
      <c r="E421">
        <v>30.14</v>
      </c>
      <c r="F421">
        <v>3794</v>
      </c>
      <c r="G421">
        <v>17</v>
      </c>
      <c r="I421" s="103">
        <f t="shared" si="41"/>
        <v>100.43785592769353</v>
      </c>
      <c r="J421" s="104">
        <f t="shared" si="44"/>
        <v>20.991511888887949</v>
      </c>
      <c r="K421" s="76">
        <f t="shared" si="42"/>
        <v>210.53762522062968</v>
      </c>
      <c r="L421" s="76">
        <f t="shared" si="45"/>
        <v>157.9166418300278</v>
      </c>
      <c r="M421" s="103">
        <f t="shared" si="43"/>
        <v>8.1693829432919944</v>
      </c>
      <c r="N421" s="103">
        <f t="shared" si="46"/>
        <v>255.29321697787483</v>
      </c>
    </row>
    <row r="422" spans="1:14">
      <c r="A422" s="102">
        <v>40387</v>
      </c>
      <c r="B422" t="s">
        <v>1173</v>
      </c>
      <c r="C422">
        <v>7.819</v>
      </c>
      <c r="D422">
        <v>100.306</v>
      </c>
      <c r="E422">
        <v>30.16</v>
      </c>
      <c r="F422">
        <v>3794</v>
      </c>
      <c r="G422">
        <v>17</v>
      </c>
      <c r="I422" s="103">
        <f t="shared" si="41"/>
        <v>100.26245199475507</v>
      </c>
      <c r="J422" s="104">
        <f t="shared" si="44"/>
        <v>20.954852466903809</v>
      </c>
      <c r="K422" s="76">
        <f t="shared" si="42"/>
        <v>210.16994386030865</v>
      </c>
      <c r="L422" s="76">
        <f t="shared" si="45"/>
        <v>157.64085736810776</v>
      </c>
      <c r="M422" s="103">
        <f t="shared" si="43"/>
        <v>8.1551159930002104</v>
      </c>
      <c r="N422" s="103">
        <f t="shared" si="46"/>
        <v>254.84737478125658</v>
      </c>
    </row>
    <row r="423" spans="1:14">
      <c r="A423" s="102">
        <v>40387</v>
      </c>
      <c r="B423" t="s">
        <v>1174</v>
      </c>
      <c r="C423">
        <v>7.8380000000000001</v>
      </c>
      <c r="D423">
        <v>100.35</v>
      </c>
      <c r="E423">
        <v>30.15</v>
      </c>
      <c r="F423">
        <v>3804</v>
      </c>
      <c r="G423">
        <v>17</v>
      </c>
      <c r="I423" s="103">
        <f t="shared" si="41"/>
        <v>100.35011029061495</v>
      </c>
      <c r="J423" s="104">
        <f t="shared" si="44"/>
        <v>20.973173050738524</v>
      </c>
      <c r="K423" s="76">
        <f t="shared" si="42"/>
        <v>210.35369299822844</v>
      </c>
      <c r="L423" s="76">
        <f t="shared" si="45"/>
        <v>157.77868093655093</v>
      </c>
      <c r="M423" s="103">
        <f t="shared" si="43"/>
        <v>8.1622459160797245</v>
      </c>
      <c r="N423" s="103">
        <f t="shared" si="46"/>
        <v>255.07018487749139</v>
      </c>
    </row>
    <row r="424" spans="1:14">
      <c r="A424" s="102">
        <v>40387</v>
      </c>
      <c r="B424" t="s">
        <v>1175</v>
      </c>
      <c r="C424">
        <v>7.8570000000000002</v>
      </c>
      <c r="D424">
        <v>100.482</v>
      </c>
      <c r="E424">
        <v>30.14</v>
      </c>
      <c r="F424">
        <v>3795</v>
      </c>
      <c r="G424">
        <v>17</v>
      </c>
      <c r="I424" s="103">
        <f t="shared" si="41"/>
        <v>100.43785592769353</v>
      </c>
      <c r="J424" s="104">
        <f t="shared" si="44"/>
        <v>20.991511888887949</v>
      </c>
      <c r="K424" s="76">
        <f t="shared" si="42"/>
        <v>210.53762522062968</v>
      </c>
      <c r="L424" s="76">
        <f t="shared" si="45"/>
        <v>157.9166418300278</v>
      </c>
      <c r="M424" s="103">
        <f t="shared" si="43"/>
        <v>8.1693829432919944</v>
      </c>
      <c r="N424" s="103">
        <f t="shared" si="46"/>
        <v>255.29321697787483</v>
      </c>
    </row>
    <row r="425" spans="1:14">
      <c r="A425" s="102">
        <v>40387</v>
      </c>
      <c r="B425" t="s">
        <v>1176</v>
      </c>
      <c r="C425">
        <v>7.8760000000000003</v>
      </c>
      <c r="D425">
        <v>100.636</v>
      </c>
      <c r="E425">
        <v>30.12</v>
      </c>
      <c r="F425">
        <v>3799</v>
      </c>
      <c r="G425">
        <v>17</v>
      </c>
      <c r="I425" s="103">
        <f t="shared" si="41"/>
        <v>100.61360968853531</v>
      </c>
      <c r="J425" s="104">
        <f t="shared" si="44"/>
        <v>21.028244424903878</v>
      </c>
      <c r="K425" s="76">
        <f t="shared" si="42"/>
        <v>210.90603988947586</v>
      </c>
      <c r="L425" s="76">
        <f t="shared" si="45"/>
        <v>158.19297632009409</v>
      </c>
      <c r="M425" s="103">
        <f t="shared" si="43"/>
        <v>8.1836783477764747</v>
      </c>
      <c r="N425" s="103">
        <f t="shared" si="46"/>
        <v>255.73994836801484</v>
      </c>
    </row>
    <row r="426" spans="1:14">
      <c r="A426" s="102">
        <v>40387</v>
      </c>
      <c r="B426" t="s">
        <v>1177</v>
      </c>
      <c r="C426">
        <v>7.8940000000000001</v>
      </c>
      <c r="D426">
        <v>100.68</v>
      </c>
      <c r="E426">
        <v>30.11</v>
      </c>
      <c r="F426">
        <v>3798</v>
      </c>
      <c r="G426">
        <v>17</v>
      </c>
      <c r="I426" s="103">
        <f t="shared" ref="I426:I489" si="47">(-((TAN(E426*PI()/180))/(TAN(($B$7+($B$14*(G426-$E$7)))*PI()/180))*($H$13+($B$15*(G426-$E$8)))+(TAN(E426*PI()/180))/(TAN(($B$7+($B$14*(G426-$E$7)))*PI()/180))*1/$B$16*($H$13+($B$15*(G426-$E$8)))-$B$13*1/$B$16*($H$13+($B$15*(G426-$E$8)))-($H$13+($B$15*(G426-$E$8)))+$B$13*($H$13+($B$15*(G426-$E$8))))+(SQRT((POWER(((TAN(E426*PI()/180))/(TAN(($B$7+($B$14*(G426-$E$7)))*PI()/180))*($H$13+($B$15*(G426-$E$8)))+(TAN(E426*PI()/180))/(TAN(($B$7+($B$14*(G426-$E$7)))*PI()/180))*1/$B$16*($H$13+($B$15*(G426-$E$8)))-$B$13*1/$B$16*($H$13+($B$15*(G426-$E$8)))-($H$13+($B$15*(G426-$E$8)))+$B$13*($H$13+($B$15*(G426-$E$8)))),2))-4*((TAN(E426*PI()/180))/(TAN(($B$7+($B$14*(G426-$E$7)))*PI()/180))*1/$B$16*POWER(($H$13+($B$15*(G426-$E$8))),2))*((TAN(E426*PI()/180))/(TAN(($B$7+($B$14*(G426-$E$7)))*PI()/180))-1))))/(2*((TAN(E426*PI()/180))/(TAN(($B$7+($B$14*(G426-$E$7)))*PI()/180))*1/$B$16*POWER(($H$13+($B$15*(G426-$E$8))),2)))</f>
        <v>100.70161804425408</v>
      </c>
      <c r="J426" s="104">
        <f t="shared" si="44"/>
        <v>21.0466381712491</v>
      </c>
      <c r="K426" s="76">
        <f t="shared" ref="K426:K489" si="48">($B$9-EXP(52.57-6690.9/(273.15+G426)-4.681*LN(273.15+G426)))*I426/100*0.2095</f>
        <v>211.0905228221456</v>
      </c>
      <c r="L426" s="76">
        <f t="shared" si="45"/>
        <v>158.33135028138312</v>
      </c>
      <c r="M426" s="103">
        <f t="shared" ref="M426:M489" si="49">(($B$9-EXP(52.57-6690.9/(273.15+G426)-4.681*LN(273.15+G426)))/1013)*I426/100*0.2095*((49-1.335*G426+0.02759*POWER(G426,2)-0.0003235*POWER(G426,3)+0.000001614*POWER(G426,4))
-($J$16*(5.516*10^-1-1.759*10^-2*G426+2.253*10^-4*POWER(G426,2)-2.654*10^-7*POWER(G426,3)+5.363*10^-8*POWER(G426,4))))*32/22.414</f>
        <v>8.1908367439154119</v>
      </c>
      <c r="N426" s="103">
        <f t="shared" si="46"/>
        <v>255.96364824735662</v>
      </c>
    </row>
    <row r="427" spans="1:14">
      <c r="A427" s="102">
        <v>40387</v>
      </c>
      <c r="B427" t="s">
        <v>1178</v>
      </c>
      <c r="C427">
        <v>7.9130000000000003</v>
      </c>
      <c r="D427">
        <v>100.438</v>
      </c>
      <c r="E427">
        <v>30.14</v>
      </c>
      <c r="F427">
        <v>3805</v>
      </c>
      <c r="G427">
        <v>17</v>
      </c>
      <c r="I427" s="103">
        <f t="shared" si="47"/>
        <v>100.43785592769353</v>
      </c>
      <c r="J427" s="104">
        <f t="shared" si="44"/>
        <v>20.991511888887949</v>
      </c>
      <c r="K427" s="76">
        <f t="shared" si="48"/>
        <v>210.53762522062968</v>
      </c>
      <c r="L427" s="76">
        <f t="shared" si="45"/>
        <v>157.9166418300278</v>
      </c>
      <c r="M427" s="103">
        <f t="shared" si="49"/>
        <v>8.1693829432919944</v>
      </c>
      <c r="N427" s="103">
        <f t="shared" si="46"/>
        <v>255.29321697787483</v>
      </c>
    </row>
    <row r="428" spans="1:14">
      <c r="A428" s="102">
        <v>40387</v>
      </c>
      <c r="B428" t="s">
        <v>1179</v>
      </c>
      <c r="C428">
        <v>7.9320000000000004</v>
      </c>
      <c r="D428">
        <v>100.306</v>
      </c>
      <c r="E428">
        <v>30.15</v>
      </c>
      <c r="F428">
        <v>3808</v>
      </c>
      <c r="G428">
        <v>17</v>
      </c>
      <c r="I428" s="103">
        <f t="shared" si="47"/>
        <v>100.35011029061495</v>
      </c>
      <c r="J428" s="104">
        <f t="shared" si="44"/>
        <v>20.973173050738524</v>
      </c>
      <c r="K428" s="76">
        <f t="shared" si="48"/>
        <v>210.35369299822844</v>
      </c>
      <c r="L428" s="76">
        <f t="shared" si="45"/>
        <v>157.77868093655093</v>
      </c>
      <c r="M428" s="103">
        <f t="shared" si="49"/>
        <v>8.1622459160797245</v>
      </c>
      <c r="N428" s="103">
        <f t="shared" si="46"/>
        <v>255.07018487749139</v>
      </c>
    </row>
    <row r="429" spans="1:14">
      <c r="A429" s="102">
        <v>40387</v>
      </c>
      <c r="B429" t="s">
        <v>1180</v>
      </c>
      <c r="C429">
        <v>7.9509999999999996</v>
      </c>
      <c r="D429">
        <v>100.306</v>
      </c>
      <c r="E429">
        <v>30.15</v>
      </c>
      <c r="F429">
        <v>3803</v>
      </c>
      <c r="G429">
        <v>17</v>
      </c>
      <c r="I429" s="103">
        <f t="shared" si="47"/>
        <v>100.35011029061495</v>
      </c>
      <c r="J429" s="104">
        <f t="shared" si="44"/>
        <v>20.973173050738524</v>
      </c>
      <c r="K429" s="76">
        <f t="shared" si="48"/>
        <v>210.35369299822844</v>
      </c>
      <c r="L429" s="76">
        <f t="shared" si="45"/>
        <v>157.77868093655093</v>
      </c>
      <c r="M429" s="103">
        <f t="shared" si="49"/>
        <v>8.1622459160797245</v>
      </c>
      <c r="N429" s="103">
        <f t="shared" si="46"/>
        <v>255.07018487749139</v>
      </c>
    </row>
    <row r="430" spans="1:14">
      <c r="A430" s="102">
        <v>40387</v>
      </c>
      <c r="B430" t="s">
        <v>1181</v>
      </c>
      <c r="C430">
        <v>7.97</v>
      </c>
      <c r="D430">
        <v>100.328</v>
      </c>
      <c r="E430">
        <v>30.15</v>
      </c>
      <c r="F430">
        <v>3802</v>
      </c>
      <c r="G430">
        <v>17</v>
      </c>
      <c r="I430" s="103">
        <f t="shared" si="47"/>
        <v>100.35011029061495</v>
      </c>
      <c r="J430" s="104">
        <f t="shared" si="44"/>
        <v>20.973173050738524</v>
      </c>
      <c r="K430" s="76">
        <f t="shared" si="48"/>
        <v>210.35369299822844</v>
      </c>
      <c r="L430" s="76">
        <f t="shared" si="45"/>
        <v>157.77868093655093</v>
      </c>
      <c r="M430" s="103">
        <f t="shared" si="49"/>
        <v>8.1622459160797245</v>
      </c>
      <c r="N430" s="103">
        <f t="shared" si="46"/>
        <v>255.07018487749139</v>
      </c>
    </row>
    <row r="431" spans="1:14">
      <c r="A431" s="102">
        <v>40387</v>
      </c>
      <c r="B431" t="s">
        <v>1182</v>
      </c>
      <c r="C431">
        <v>7.9880000000000004</v>
      </c>
      <c r="D431">
        <v>100.372</v>
      </c>
      <c r="E431">
        <v>30.15</v>
      </c>
      <c r="F431">
        <v>3801</v>
      </c>
      <c r="G431">
        <v>17</v>
      </c>
      <c r="I431" s="103">
        <f t="shared" si="47"/>
        <v>100.35011029061495</v>
      </c>
      <c r="J431" s="104">
        <f t="shared" si="44"/>
        <v>20.973173050738524</v>
      </c>
      <c r="K431" s="76">
        <f t="shared" si="48"/>
        <v>210.35369299822844</v>
      </c>
      <c r="L431" s="76">
        <f t="shared" si="45"/>
        <v>157.77868093655093</v>
      </c>
      <c r="M431" s="103">
        <f t="shared" si="49"/>
        <v>8.1622459160797245</v>
      </c>
      <c r="N431" s="103">
        <f t="shared" si="46"/>
        <v>255.07018487749139</v>
      </c>
    </row>
    <row r="432" spans="1:14">
      <c r="A432" s="102">
        <v>40387</v>
      </c>
      <c r="B432" t="s">
        <v>1183</v>
      </c>
      <c r="C432">
        <v>8.0069999999999997</v>
      </c>
      <c r="D432">
        <v>100.46</v>
      </c>
      <c r="E432">
        <v>30.14</v>
      </c>
      <c r="F432">
        <v>3798</v>
      </c>
      <c r="G432">
        <v>17</v>
      </c>
      <c r="I432" s="103">
        <f t="shared" si="47"/>
        <v>100.43785592769353</v>
      </c>
      <c r="J432" s="104">
        <f t="shared" si="44"/>
        <v>20.991511888887949</v>
      </c>
      <c r="K432" s="76">
        <f t="shared" si="48"/>
        <v>210.53762522062968</v>
      </c>
      <c r="L432" s="76">
        <f t="shared" si="45"/>
        <v>157.9166418300278</v>
      </c>
      <c r="M432" s="103">
        <f t="shared" si="49"/>
        <v>8.1693829432919944</v>
      </c>
      <c r="N432" s="103">
        <f t="shared" si="46"/>
        <v>255.29321697787483</v>
      </c>
    </row>
    <row r="433" spans="1:14">
      <c r="A433" s="102">
        <v>40387</v>
      </c>
      <c r="B433" t="s">
        <v>1184</v>
      </c>
      <c r="C433">
        <v>8.0259999999999998</v>
      </c>
      <c r="D433">
        <v>100.416</v>
      </c>
      <c r="E433">
        <v>30.14</v>
      </c>
      <c r="F433">
        <v>3803</v>
      </c>
      <c r="G433">
        <v>17</v>
      </c>
      <c r="I433" s="103">
        <f t="shared" si="47"/>
        <v>100.43785592769353</v>
      </c>
      <c r="J433" s="104">
        <f t="shared" si="44"/>
        <v>20.991511888887949</v>
      </c>
      <c r="K433" s="76">
        <f t="shared" si="48"/>
        <v>210.53762522062968</v>
      </c>
      <c r="L433" s="76">
        <f t="shared" si="45"/>
        <v>157.9166418300278</v>
      </c>
      <c r="M433" s="103">
        <f t="shared" si="49"/>
        <v>8.1693829432919944</v>
      </c>
      <c r="N433" s="103">
        <f t="shared" si="46"/>
        <v>255.29321697787483</v>
      </c>
    </row>
    <row r="434" spans="1:14">
      <c r="A434" s="102">
        <v>40387</v>
      </c>
      <c r="B434" t="s">
        <v>1185</v>
      </c>
      <c r="C434">
        <v>8.0449999999999999</v>
      </c>
      <c r="D434">
        <v>100.21899999999999</v>
      </c>
      <c r="E434">
        <v>30.16</v>
      </c>
      <c r="F434">
        <v>3800</v>
      </c>
      <c r="G434">
        <v>17</v>
      </c>
      <c r="I434" s="103">
        <f t="shared" si="47"/>
        <v>100.26245199475507</v>
      </c>
      <c r="J434" s="104">
        <f t="shared" si="44"/>
        <v>20.954852466903809</v>
      </c>
      <c r="K434" s="76">
        <f t="shared" si="48"/>
        <v>210.16994386030865</v>
      </c>
      <c r="L434" s="76">
        <f t="shared" si="45"/>
        <v>157.64085736810776</v>
      </c>
      <c r="M434" s="103">
        <f t="shared" si="49"/>
        <v>8.1551159930002104</v>
      </c>
      <c r="N434" s="103">
        <f t="shared" si="46"/>
        <v>254.84737478125658</v>
      </c>
    </row>
    <row r="435" spans="1:14">
      <c r="A435" s="102">
        <v>40387</v>
      </c>
      <c r="B435" t="s">
        <v>1186</v>
      </c>
      <c r="C435">
        <v>8.0630000000000006</v>
      </c>
      <c r="D435">
        <v>100.02200000000001</v>
      </c>
      <c r="E435">
        <v>30.19</v>
      </c>
      <c r="F435">
        <v>3796</v>
      </c>
      <c r="G435">
        <v>17</v>
      </c>
      <c r="I435" s="103">
        <f t="shared" si="47"/>
        <v>100.00000000000006</v>
      </c>
      <c r="J435" s="104">
        <f t="shared" si="44"/>
        <v>20.900000000000009</v>
      </c>
      <c r="K435" s="76">
        <f t="shared" si="48"/>
        <v>209.6197925334034</v>
      </c>
      <c r="L435" s="76">
        <f t="shared" si="45"/>
        <v>157.22820879780036</v>
      </c>
      <c r="M435" s="103">
        <f t="shared" si="49"/>
        <v>8.1337687546548576</v>
      </c>
      <c r="N435" s="103">
        <f t="shared" si="46"/>
        <v>254.1802735829643</v>
      </c>
    </row>
    <row r="436" spans="1:14">
      <c r="A436" s="102">
        <v>40387</v>
      </c>
      <c r="B436" t="s">
        <v>1187</v>
      </c>
      <c r="C436">
        <v>8.0820000000000007</v>
      </c>
      <c r="D436">
        <v>100.175</v>
      </c>
      <c r="E436">
        <v>30.17</v>
      </c>
      <c r="F436">
        <v>3807</v>
      </c>
      <c r="G436">
        <v>17</v>
      </c>
      <c r="I436" s="103">
        <f t="shared" si="47"/>
        <v>100.17488092457728</v>
      </c>
      <c r="J436" s="104">
        <f t="shared" si="44"/>
        <v>20.936550113236649</v>
      </c>
      <c r="K436" s="76">
        <f t="shared" si="48"/>
        <v>209.98637756468267</v>
      </c>
      <c r="L436" s="76">
        <f t="shared" si="45"/>
        <v>157.50317094304216</v>
      </c>
      <c r="M436" s="103">
        <f t="shared" si="49"/>
        <v>8.147993164655972</v>
      </c>
      <c r="N436" s="103">
        <f t="shared" si="46"/>
        <v>254.62478639549911</v>
      </c>
    </row>
    <row r="437" spans="1:14">
      <c r="A437" s="102">
        <v>40387</v>
      </c>
      <c r="B437" t="s">
        <v>1188</v>
      </c>
      <c r="C437">
        <v>8.1010000000000009</v>
      </c>
      <c r="D437">
        <v>100.197</v>
      </c>
      <c r="E437">
        <v>30.17</v>
      </c>
      <c r="F437">
        <v>3800</v>
      </c>
      <c r="G437">
        <v>17</v>
      </c>
      <c r="I437" s="103">
        <f t="shared" si="47"/>
        <v>100.17488092457728</v>
      </c>
      <c r="J437" s="104">
        <f t="shared" si="44"/>
        <v>20.936550113236649</v>
      </c>
      <c r="K437" s="76">
        <f t="shared" si="48"/>
        <v>209.98637756468267</v>
      </c>
      <c r="L437" s="76">
        <f t="shared" si="45"/>
        <v>157.50317094304216</v>
      </c>
      <c r="M437" s="103">
        <f t="shared" si="49"/>
        <v>8.147993164655972</v>
      </c>
      <c r="N437" s="103">
        <f t="shared" si="46"/>
        <v>254.62478639549911</v>
      </c>
    </row>
    <row r="438" spans="1:14">
      <c r="A438" s="102">
        <v>40387</v>
      </c>
      <c r="B438" t="s">
        <v>1189</v>
      </c>
      <c r="C438">
        <v>8.1389999999999993</v>
      </c>
      <c r="D438">
        <v>100.592</v>
      </c>
      <c r="E438">
        <v>30.12</v>
      </c>
      <c r="F438">
        <v>3804</v>
      </c>
      <c r="G438">
        <v>17</v>
      </c>
      <c r="I438" s="103">
        <f t="shared" si="47"/>
        <v>100.61360968853531</v>
      </c>
      <c r="J438" s="104">
        <f t="shared" si="44"/>
        <v>21.028244424903878</v>
      </c>
      <c r="K438" s="76">
        <f t="shared" si="48"/>
        <v>210.90603988947586</v>
      </c>
      <c r="L438" s="76">
        <f t="shared" si="45"/>
        <v>158.19297632009409</v>
      </c>
      <c r="M438" s="103">
        <f t="shared" si="49"/>
        <v>8.1836783477764747</v>
      </c>
      <c r="N438" s="103">
        <f t="shared" si="46"/>
        <v>255.73994836801484</v>
      </c>
    </row>
    <row r="439" spans="1:14">
      <c r="A439" s="102">
        <v>40387</v>
      </c>
      <c r="B439" t="s">
        <v>1190</v>
      </c>
      <c r="C439">
        <v>8.157</v>
      </c>
      <c r="D439">
        <v>100.636</v>
      </c>
      <c r="E439">
        <v>30.12</v>
      </c>
      <c r="F439">
        <v>3807</v>
      </c>
      <c r="G439">
        <v>17</v>
      </c>
      <c r="I439" s="103">
        <f t="shared" si="47"/>
        <v>100.61360968853531</v>
      </c>
      <c r="J439" s="104">
        <f t="shared" si="44"/>
        <v>21.028244424903878</v>
      </c>
      <c r="K439" s="76">
        <f t="shared" si="48"/>
        <v>210.90603988947586</v>
      </c>
      <c r="L439" s="76">
        <f t="shared" si="45"/>
        <v>158.19297632009409</v>
      </c>
      <c r="M439" s="103">
        <f t="shared" si="49"/>
        <v>8.1836783477764747</v>
      </c>
      <c r="N439" s="103">
        <f t="shared" si="46"/>
        <v>255.73994836801484</v>
      </c>
    </row>
    <row r="440" spans="1:14">
      <c r="A440" s="102">
        <v>40387</v>
      </c>
      <c r="B440" t="s">
        <v>1191</v>
      </c>
      <c r="C440">
        <v>8.1760000000000002</v>
      </c>
      <c r="D440">
        <v>100.259</v>
      </c>
      <c r="E440">
        <v>30.14</v>
      </c>
      <c r="F440">
        <v>3808</v>
      </c>
      <c r="G440">
        <v>17.100000000000001</v>
      </c>
      <c r="I440" s="103">
        <f t="shared" si="47"/>
        <v>100.2581058116137</v>
      </c>
      <c r="J440" s="104">
        <f t="shared" si="44"/>
        <v>20.953944114627262</v>
      </c>
      <c r="K440" s="76">
        <f t="shared" si="48"/>
        <v>210.13491276438029</v>
      </c>
      <c r="L440" s="76">
        <f t="shared" si="45"/>
        <v>157.61458181273929</v>
      </c>
      <c r="M440" s="103">
        <f t="shared" si="49"/>
        <v>8.1391080592801348</v>
      </c>
      <c r="N440" s="103">
        <f t="shared" si="46"/>
        <v>254.3471268525042</v>
      </c>
    </row>
    <row r="441" spans="1:14">
      <c r="A441" s="102">
        <v>40387</v>
      </c>
      <c r="B441" t="s">
        <v>1192</v>
      </c>
      <c r="C441">
        <v>8.1950000000000003</v>
      </c>
      <c r="D441">
        <v>100.17100000000001</v>
      </c>
      <c r="E441">
        <v>30.15</v>
      </c>
      <c r="F441">
        <v>3804</v>
      </c>
      <c r="G441">
        <v>17.100000000000001</v>
      </c>
      <c r="I441" s="103">
        <f t="shared" si="47"/>
        <v>100.17051191309169</v>
      </c>
      <c r="J441" s="104">
        <f t="shared" si="44"/>
        <v>20.935636989836162</v>
      </c>
      <c r="K441" s="76">
        <f t="shared" si="48"/>
        <v>209.9513212624702</v>
      </c>
      <c r="L441" s="76">
        <f t="shared" si="45"/>
        <v>157.47687648135357</v>
      </c>
      <c r="M441" s="103">
        <f t="shared" si="49"/>
        <v>8.1319970511513358</v>
      </c>
      <c r="N441" s="103">
        <f t="shared" si="46"/>
        <v>254.12490784847924</v>
      </c>
    </row>
    <row r="442" spans="1:14">
      <c r="A442" s="102">
        <v>40387</v>
      </c>
      <c r="B442" t="s">
        <v>1193</v>
      </c>
      <c r="C442">
        <v>8.2140000000000004</v>
      </c>
      <c r="D442">
        <v>99.995999999999995</v>
      </c>
      <c r="E442">
        <v>30.17</v>
      </c>
      <c r="F442">
        <v>3813</v>
      </c>
      <c r="G442">
        <v>17.100000000000001</v>
      </c>
      <c r="I442" s="103">
        <f t="shared" si="47"/>
        <v>99.99558556989335</v>
      </c>
      <c r="J442" s="104">
        <f t="shared" si="44"/>
        <v>20.899077384107709</v>
      </c>
      <c r="K442" s="76">
        <f t="shared" si="48"/>
        <v>209.5846862500629</v>
      </c>
      <c r="L442" s="76">
        <f t="shared" si="45"/>
        <v>157.20187684707918</v>
      </c>
      <c r="M442" s="103">
        <f t="shared" si="49"/>
        <v>8.1177962601212208</v>
      </c>
      <c r="N442" s="103">
        <f t="shared" si="46"/>
        <v>253.68113312878816</v>
      </c>
    </row>
    <row r="443" spans="1:14">
      <c r="A443" s="102">
        <v>40387</v>
      </c>
      <c r="B443" t="s">
        <v>1194</v>
      </c>
      <c r="C443">
        <v>8.2330000000000005</v>
      </c>
      <c r="D443">
        <v>99.974999999999994</v>
      </c>
      <c r="E443">
        <v>30.17</v>
      </c>
      <c r="F443">
        <v>3810</v>
      </c>
      <c r="G443">
        <v>17.100000000000001</v>
      </c>
      <c r="I443" s="103">
        <f t="shared" si="47"/>
        <v>99.99558556989335</v>
      </c>
      <c r="J443" s="104">
        <f t="shared" si="44"/>
        <v>20.899077384107709</v>
      </c>
      <c r="K443" s="76">
        <f t="shared" si="48"/>
        <v>209.5846862500629</v>
      </c>
      <c r="L443" s="76">
        <f t="shared" si="45"/>
        <v>157.20187684707918</v>
      </c>
      <c r="M443" s="103">
        <f t="shared" si="49"/>
        <v>8.1177962601212208</v>
      </c>
      <c r="N443" s="103">
        <f t="shared" si="46"/>
        <v>253.68113312878816</v>
      </c>
    </row>
    <row r="444" spans="1:14">
      <c r="A444" s="102">
        <v>40387</v>
      </c>
      <c r="B444" t="s">
        <v>1195</v>
      </c>
      <c r="C444">
        <v>8.2520000000000007</v>
      </c>
      <c r="D444">
        <v>100.215</v>
      </c>
      <c r="E444">
        <v>30.14</v>
      </c>
      <c r="F444">
        <v>3801</v>
      </c>
      <c r="G444">
        <v>17.100000000000001</v>
      </c>
      <c r="I444" s="103">
        <f t="shared" si="47"/>
        <v>100.2581058116137</v>
      </c>
      <c r="J444" s="104">
        <f t="shared" si="44"/>
        <v>20.953944114627262</v>
      </c>
      <c r="K444" s="76">
        <f t="shared" si="48"/>
        <v>210.13491276438029</v>
      </c>
      <c r="L444" s="76">
        <f t="shared" si="45"/>
        <v>157.61458181273929</v>
      </c>
      <c r="M444" s="103">
        <f t="shared" si="49"/>
        <v>8.1391080592801348</v>
      </c>
      <c r="N444" s="103">
        <f t="shared" si="46"/>
        <v>254.3471268525042</v>
      </c>
    </row>
    <row r="445" spans="1:14">
      <c r="A445" s="102">
        <v>40387</v>
      </c>
      <c r="B445" t="s">
        <v>1196</v>
      </c>
      <c r="C445">
        <v>8.27</v>
      </c>
      <c r="D445">
        <v>100.259</v>
      </c>
      <c r="E445">
        <v>30.14</v>
      </c>
      <c r="F445">
        <v>3809</v>
      </c>
      <c r="G445">
        <v>17.100000000000001</v>
      </c>
      <c r="I445" s="103">
        <f t="shared" si="47"/>
        <v>100.2581058116137</v>
      </c>
      <c r="J445" s="104">
        <f t="shared" si="44"/>
        <v>20.953944114627262</v>
      </c>
      <c r="K445" s="76">
        <f t="shared" si="48"/>
        <v>210.13491276438029</v>
      </c>
      <c r="L445" s="76">
        <f t="shared" si="45"/>
        <v>157.61458181273929</v>
      </c>
      <c r="M445" s="103">
        <f t="shared" si="49"/>
        <v>8.1391080592801348</v>
      </c>
      <c r="N445" s="103">
        <f t="shared" si="46"/>
        <v>254.3471268525042</v>
      </c>
    </row>
    <row r="446" spans="1:14">
      <c r="A446" s="102">
        <v>40387</v>
      </c>
      <c r="B446" t="s">
        <v>1197</v>
      </c>
      <c r="C446">
        <v>8.2889999999999997</v>
      </c>
      <c r="D446">
        <v>100.369</v>
      </c>
      <c r="E446">
        <v>30.13</v>
      </c>
      <c r="F446">
        <v>3798</v>
      </c>
      <c r="G446">
        <v>17.100000000000001</v>
      </c>
      <c r="I446" s="103">
        <f t="shared" si="47"/>
        <v>100.34578701539154</v>
      </c>
      <c r="J446" s="104">
        <f t="shared" si="44"/>
        <v>20.972269486216828</v>
      </c>
      <c r="K446" s="76">
        <f t="shared" si="48"/>
        <v>210.31868725281467</v>
      </c>
      <c r="L446" s="76">
        <f t="shared" si="45"/>
        <v>157.75242439568461</v>
      </c>
      <c r="M446" s="103">
        <f t="shared" si="49"/>
        <v>8.1462261549846016</v>
      </c>
      <c r="N446" s="103">
        <f t="shared" si="46"/>
        <v>254.5695673432688</v>
      </c>
    </row>
    <row r="447" spans="1:14">
      <c r="A447" s="102">
        <v>40387</v>
      </c>
      <c r="B447" t="s">
        <v>1198</v>
      </c>
      <c r="C447">
        <v>8.3079999999999998</v>
      </c>
      <c r="D447">
        <v>100.654</v>
      </c>
      <c r="E447">
        <v>30.09</v>
      </c>
      <c r="F447">
        <v>3814</v>
      </c>
      <c r="G447">
        <v>17.100000000000001</v>
      </c>
      <c r="I447" s="103">
        <f t="shared" si="47"/>
        <v>100.69738719972416</v>
      </c>
      <c r="J447" s="104">
        <f t="shared" si="44"/>
        <v>21.04575392474235</v>
      </c>
      <c r="K447" s="76">
        <f t="shared" si="48"/>
        <v>211.05561992738072</v>
      </c>
      <c r="L447" s="76">
        <f t="shared" si="45"/>
        <v>158.30517088506076</v>
      </c>
      <c r="M447" s="103">
        <f t="shared" si="49"/>
        <v>8.1747696016294356</v>
      </c>
      <c r="N447" s="103">
        <f t="shared" si="46"/>
        <v>255.46155005091987</v>
      </c>
    </row>
    <row r="448" spans="1:14">
      <c r="A448" s="102">
        <v>40387</v>
      </c>
      <c r="B448" t="s">
        <v>1199</v>
      </c>
      <c r="C448">
        <v>8.3260000000000005</v>
      </c>
      <c r="D448">
        <v>100.434</v>
      </c>
      <c r="E448">
        <v>30.12</v>
      </c>
      <c r="F448">
        <v>3809</v>
      </c>
      <c r="G448">
        <v>17.100000000000001</v>
      </c>
      <c r="I448" s="103">
        <f t="shared" si="47"/>
        <v>100.43355564012595</v>
      </c>
      <c r="J448" s="104">
        <f t="shared" si="44"/>
        <v>20.990613128786322</v>
      </c>
      <c r="K448" s="76">
        <f t="shared" si="48"/>
        <v>210.50264497027516</v>
      </c>
      <c r="L448" s="76">
        <f t="shared" si="45"/>
        <v>157.89040441208138</v>
      </c>
      <c r="M448" s="103">
        <f t="shared" si="49"/>
        <v>8.1533513476575017</v>
      </c>
      <c r="N448" s="103">
        <f t="shared" si="46"/>
        <v>254.79222961429693</v>
      </c>
    </row>
    <row r="449" spans="1:14">
      <c r="A449" s="102">
        <v>40387</v>
      </c>
      <c r="B449" t="s">
        <v>1200</v>
      </c>
      <c r="C449">
        <v>8.3450000000000006</v>
      </c>
      <c r="D449">
        <v>100.456</v>
      </c>
      <c r="E449">
        <v>30.12</v>
      </c>
      <c r="F449">
        <v>3810</v>
      </c>
      <c r="G449">
        <v>17.100000000000001</v>
      </c>
      <c r="I449" s="103">
        <f t="shared" si="47"/>
        <v>100.43355564012595</v>
      </c>
      <c r="J449" s="104">
        <f t="shared" si="44"/>
        <v>20.990613128786322</v>
      </c>
      <c r="K449" s="76">
        <f t="shared" si="48"/>
        <v>210.50264497027516</v>
      </c>
      <c r="L449" s="76">
        <f t="shared" si="45"/>
        <v>157.89040441208138</v>
      </c>
      <c r="M449" s="103">
        <f t="shared" si="49"/>
        <v>8.1533513476575017</v>
      </c>
      <c r="N449" s="103">
        <f t="shared" si="46"/>
        <v>254.79222961429693</v>
      </c>
    </row>
    <row r="450" spans="1:14">
      <c r="A450" s="102">
        <v>40387</v>
      </c>
      <c r="B450" t="s">
        <v>1201</v>
      </c>
      <c r="C450">
        <v>8.3640000000000008</v>
      </c>
      <c r="D450">
        <v>100.369</v>
      </c>
      <c r="E450">
        <v>30.13</v>
      </c>
      <c r="F450">
        <v>3809</v>
      </c>
      <c r="G450">
        <v>17.100000000000001</v>
      </c>
      <c r="I450" s="103">
        <f t="shared" si="47"/>
        <v>100.34578701539154</v>
      </c>
      <c r="J450" s="104">
        <f t="shared" si="44"/>
        <v>20.972269486216828</v>
      </c>
      <c r="K450" s="76">
        <f t="shared" si="48"/>
        <v>210.31868725281467</v>
      </c>
      <c r="L450" s="76">
        <f t="shared" si="45"/>
        <v>157.75242439568461</v>
      </c>
      <c r="M450" s="103">
        <f t="shared" si="49"/>
        <v>8.1462261549846016</v>
      </c>
      <c r="N450" s="103">
        <f t="shared" si="46"/>
        <v>254.5695673432688</v>
      </c>
    </row>
    <row r="451" spans="1:14">
      <c r="A451" s="102">
        <v>40387</v>
      </c>
      <c r="B451" t="s">
        <v>1202</v>
      </c>
      <c r="C451">
        <v>8.3829999999999991</v>
      </c>
      <c r="D451">
        <v>100.193</v>
      </c>
      <c r="E451">
        <v>30.15</v>
      </c>
      <c r="F451">
        <v>3807</v>
      </c>
      <c r="G451">
        <v>17.100000000000001</v>
      </c>
      <c r="I451" s="103">
        <f t="shared" si="47"/>
        <v>100.17051191309169</v>
      </c>
      <c r="J451" s="104">
        <f t="shared" si="44"/>
        <v>20.935636989836162</v>
      </c>
      <c r="K451" s="76">
        <f t="shared" si="48"/>
        <v>209.9513212624702</v>
      </c>
      <c r="L451" s="76">
        <f t="shared" si="45"/>
        <v>157.47687648135357</v>
      </c>
      <c r="M451" s="103">
        <f t="shared" si="49"/>
        <v>8.1319970511513358</v>
      </c>
      <c r="N451" s="103">
        <f t="shared" si="46"/>
        <v>254.12490784847924</v>
      </c>
    </row>
    <row r="452" spans="1:14">
      <c r="A452" s="102">
        <v>40387</v>
      </c>
      <c r="B452" t="s">
        <v>1203</v>
      </c>
      <c r="C452">
        <v>8.4019999999999992</v>
      </c>
      <c r="D452">
        <v>99.909000000000006</v>
      </c>
      <c r="E452">
        <v>30.18</v>
      </c>
      <c r="F452">
        <v>3814</v>
      </c>
      <c r="G452">
        <v>17.100000000000001</v>
      </c>
      <c r="I452" s="103">
        <f t="shared" si="47"/>
        <v>99.908252894695849</v>
      </c>
      <c r="J452" s="104">
        <f t="shared" si="44"/>
        <v>20.880824854991427</v>
      </c>
      <c r="K452" s="76">
        <f t="shared" si="48"/>
        <v>209.40164225640723</v>
      </c>
      <c r="L452" s="76">
        <f t="shared" si="45"/>
        <v>157.06458218179085</v>
      </c>
      <c r="M452" s="103">
        <f t="shared" si="49"/>
        <v>8.1107064585058382</v>
      </c>
      <c r="N452" s="103">
        <f t="shared" si="46"/>
        <v>253.45957682830743</v>
      </c>
    </row>
    <row r="453" spans="1:14">
      <c r="A453" s="102">
        <v>40387</v>
      </c>
      <c r="B453" t="s">
        <v>1204</v>
      </c>
      <c r="C453">
        <v>8.4209999999999994</v>
      </c>
      <c r="D453">
        <v>99.930999999999997</v>
      </c>
      <c r="E453">
        <v>30.18</v>
      </c>
      <c r="F453">
        <v>3815</v>
      </c>
      <c r="G453">
        <v>17.100000000000001</v>
      </c>
      <c r="I453" s="103">
        <f t="shared" si="47"/>
        <v>99.908252894695849</v>
      </c>
      <c r="J453" s="104">
        <f t="shared" si="44"/>
        <v>20.880824854991427</v>
      </c>
      <c r="K453" s="76">
        <f t="shared" si="48"/>
        <v>209.40164225640723</v>
      </c>
      <c r="L453" s="76">
        <f t="shared" si="45"/>
        <v>157.06458218179085</v>
      </c>
      <c r="M453" s="103">
        <f t="shared" si="49"/>
        <v>8.1107064585058382</v>
      </c>
      <c r="N453" s="103">
        <f t="shared" si="46"/>
        <v>253.45957682830743</v>
      </c>
    </row>
    <row r="454" spans="1:14">
      <c r="A454" s="102">
        <v>40387</v>
      </c>
      <c r="B454" t="s">
        <v>1205</v>
      </c>
      <c r="C454">
        <v>8.4390000000000001</v>
      </c>
      <c r="D454">
        <v>99.822000000000003</v>
      </c>
      <c r="E454">
        <v>30.19</v>
      </c>
      <c r="F454">
        <v>3812</v>
      </c>
      <c r="G454">
        <v>17.100000000000001</v>
      </c>
      <c r="I454" s="103">
        <f t="shared" si="47"/>
        <v>99.821007063711036</v>
      </c>
      <c r="J454" s="104">
        <f t="shared" si="44"/>
        <v>20.862590476315603</v>
      </c>
      <c r="K454" s="76">
        <f t="shared" si="48"/>
        <v>209.21878028295745</v>
      </c>
      <c r="L454" s="76">
        <f t="shared" si="45"/>
        <v>156.92742404326177</v>
      </c>
      <c r="M454" s="103">
        <f t="shared" si="49"/>
        <v>8.1036237070379276</v>
      </c>
      <c r="N454" s="103">
        <f t="shared" si="46"/>
        <v>253.23824084493523</v>
      </c>
    </row>
    <row r="455" spans="1:14">
      <c r="A455" s="102">
        <v>40387</v>
      </c>
      <c r="B455" t="s">
        <v>1206</v>
      </c>
      <c r="C455">
        <v>8.4580000000000002</v>
      </c>
      <c r="D455">
        <v>99.843999999999994</v>
      </c>
      <c r="E455">
        <v>30.19</v>
      </c>
      <c r="F455">
        <v>3815</v>
      </c>
      <c r="G455">
        <v>17.100000000000001</v>
      </c>
      <c r="I455" s="103">
        <f t="shared" si="47"/>
        <v>99.821007063711036</v>
      </c>
      <c r="J455" s="104">
        <f t="shared" si="44"/>
        <v>20.862590476315603</v>
      </c>
      <c r="K455" s="76">
        <f t="shared" si="48"/>
        <v>209.21878028295745</v>
      </c>
      <c r="L455" s="76">
        <f t="shared" si="45"/>
        <v>156.92742404326177</v>
      </c>
      <c r="M455" s="103">
        <f t="shared" si="49"/>
        <v>8.1036237070379276</v>
      </c>
      <c r="N455" s="103">
        <f t="shared" si="46"/>
        <v>253.23824084493523</v>
      </c>
    </row>
    <row r="456" spans="1:14">
      <c r="A456" s="102">
        <v>40387</v>
      </c>
      <c r="B456" t="s">
        <v>1207</v>
      </c>
      <c r="C456">
        <v>8.4770000000000003</v>
      </c>
      <c r="D456">
        <v>100.018</v>
      </c>
      <c r="E456">
        <v>30.17</v>
      </c>
      <c r="F456">
        <v>3807</v>
      </c>
      <c r="G456">
        <v>17.100000000000001</v>
      </c>
      <c r="I456" s="103">
        <f t="shared" si="47"/>
        <v>99.99558556989335</v>
      </c>
      <c r="J456" s="104">
        <f t="shared" si="44"/>
        <v>20.899077384107709</v>
      </c>
      <c r="K456" s="76">
        <f t="shared" si="48"/>
        <v>209.5846862500629</v>
      </c>
      <c r="L456" s="76">
        <f t="shared" si="45"/>
        <v>157.20187684707918</v>
      </c>
      <c r="M456" s="103">
        <f t="shared" si="49"/>
        <v>8.1177962601212208</v>
      </c>
      <c r="N456" s="103">
        <f t="shared" si="46"/>
        <v>253.68113312878816</v>
      </c>
    </row>
    <row r="457" spans="1:14">
      <c r="A457" s="102">
        <v>40387</v>
      </c>
      <c r="B457" t="s">
        <v>1208</v>
      </c>
      <c r="C457">
        <v>8.4960000000000004</v>
      </c>
      <c r="D457">
        <v>99.909000000000006</v>
      </c>
      <c r="E457">
        <v>30.18</v>
      </c>
      <c r="F457">
        <v>3814</v>
      </c>
      <c r="G457">
        <v>17.100000000000001</v>
      </c>
      <c r="I457" s="103">
        <f t="shared" si="47"/>
        <v>99.908252894695849</v>
      </c>
      <c r="J457" s="104">
        <f t="shared" si="44"/>
        <v>20.880824854991427</v>
      </c>
      <c r="K457" s="76">
        <f t="shared" si="48"/>
        <v>209.40164225640723</v>
      </c>
      <c r="L457" s="76">
        <f t="shared" si="45"/>
        <v>157.06458218179085</v>
      </c>
      <c r="M457" s="103">
        <f t="shared" si="49"/>
        <v>8.1107064585058382</v>
      </c>
      <c r="N457" s="103">
        <f t="shared" si="46"/>
        <v>253.45957682830743</v>
      </c>
    </row>
    <row r="458" spans="1:14">
      <c r="A458" s="102">
        <v>40387</v>
      </c>
      <c r="B458" t="s">
        <v>1209</v>
      </c>
      <c r="C458">
        <v>8.5139999999999993</v>
      </c>
      <c r="D458">
        <v>99.909000000000006</v>
      </c>
      <c r="E458">
        <v>30.18</v>
      </c>
      <c r="F458">
        <v>3812</v>
      </c>
      <c r="G458">
        <v>17.100000000000001</v>
      </c>
      <c r="I458" s="103">
        <f t="shared" si="47"/>
        <v>99.908252894695849</v>
      </c>
      <c r="J458" s="104">
        <f t="shared" si="44"/>
        <v>20.880824854991427</v>
      </c>
      <c r="K458" s="76">
        <f t="shared" si="48"/>
        <v>209.40164225640723</v>
      </c>
      <c r="L458" s="76">
        <f t="shared" si="45"/>
        <v>157.06458218179085</v>
      </c>
      <c r="M458" s="103">
        <f t="shared" si="49"/>
        <v>8.1107064585058382</v>
      </c>
      <c r="N458" s="103">
        <f t="shared" si="46"/>
        <v>253.45957682830743</v>
      </c>
    </row>
    <row r="459" spans="1:14">
      <c r="A459" s="102">
        <v>40387</v>
      </c>
      <c r="B459" t="s">
        <v>1210</v>
      </c>
      <c r="C459">
        <v>8.5329999999999995</v>
      </c>
      <c r="D459">
        <v>99.930999999999997</v>
      </c>
      <c r="E459">
        <v>30.18</v>
      </c>
      <c r="F459">
        <v>3815</v>
      </c>
      <c r="G459">
        <v>17.100000000000001</v>
      </c>
      <c r="I459" s="103">
        <f t="shared" si="47"/>
        <v>99.908252894695849</v>
      </c>
      <c r="J459" s="104">
        <f t="shared" si="44"/>
        <v>20.880824854991427</v>
      </c>
      <c r="K459" s="76">
        <f t="shared" si="48"/>
        <v>209.40164225640723</v>
      </c>
      <c r="L459" s="76">
        <f t="shared" si="45"/>
        <v>157.06458218179085</v>
      </c>
      <c r="M459" s="103">
        <f t="shared" si="49"/>
        <v>8.1107064585058382</v>
      </c>
      <c r="N459" s="103">
        <f t="shared" si="46"/>
        <v>253.45957682830743</v>
      </c>
    </row>
    <row r="460" spans="1:14">
      <c r="A460" s="102">
        <v>40387</v>
      </c>
      <c r="B460" t="s">
        <v>1211</v>
      </c>
      <c r="C460">
        <v>8.5519999999999996</v>
      </c>
      <c r="D460">
        <v>99.953000000000003</v>
      </c>
      <c r="E460">
        <v>30.18</v>
      </c>
      <c r="F460">
        <v>3810</v>
      </c>
      <c r="G460">
        <v>17.100000000000001</v>
      </c>
      <c r="I460" s="103">
        <f t="shared" si="47"/>
        <v>99.908252894695849</v>
      </c>
      <c r="J460" s="104">
        <f t="shared" si="44"/>
        <v>20.880824854991427</v>
      </c>
      <c r="K460" s="76">
        <f t="shared" si="48"/>
        <v>209.40164225640723</v>
      </c>
      <c r="L460" s="76">
        <f t="shared" si="45"/>
        <v>157.06458218179085</v>
      </c>
      <c r="M460" s="103">
        <f t="shared" si="49"/>
        <v>8.1107064585058382</v>
      </c>
      <c r="N460" s="103">
        <f t="shared" si="46"/>
        <v>253.45957682830743</v>
      </c>
    </row>
    <row r="461" spans="1:14">
      <c r="A461" s="102">
        <v>40387</v>
      </c>
      <c r="B461" t="s">
        <v>1212</v>
      </c>
      <c r="C461">
        <v>8.5709999999999997</v>
      </c>
      <c r="D461">
        <v>99.995999999999995</v>
      </c>
      <c r="E461">
        <v>30.17</v>
      </c>
      <c r="F461">
        <v>3817</v>
      </c>
      <c r="G461">
        <v>17.100000000000001</v>
      </c>
      <c r="I461" s="103">
        <f t="shared" si="47"/>
        <v>99.99558556989335</v>
      </c>
      <c r="J461" s="104">
        <f t="shared" si="44"/>
        <v>20.899077384107709</v>
      </c>
      <c r="K461" s="76">
        <f t="shared" si="48"/>
        <v>209.5846862500629</v>
      </c>
      <c r="L461" s="76">
        <f t="shared" si="45"/>
        <v>157.20187684707918</v>
      </c>
      <c r="M461" s="103">
        <f t="shared" si="49"/>
        <v>8.1177962601212208</v>
      </c>
      <c r="N461" s="103">
        <f t="shared" si="46"/>
        <v>253.68113312878816</v>
      </c>
    </row>
    <row r="462" spans="1:14">
      <c r="A462" s="102">
        <v>40387</v>
      </c>
      <c r="B462" t="s">
        <v>1213</v>
      </c>
      <c r="C462">
        <v>8.59</v>
      </c>
      <c r="D462">
        <v>99.930999999999997</v>
      </c>
      <c r="E462">
        <v>30.18</v>
      </c>
      <c r="F462">
        <v>3821</v>
      </c>
      <c r="G462">
        <v>17.100000000000001</v>
      </c>
      <c r="I462" s="103">
        <f t="shared" si="47"/>
        <v>99.908252894695849</v>
      </c>
      <c r="J462" s="104">
        <f t="shared" si="44"/>
        <v>20.880824854991427</v>
      </c>
      <c r="K462" s="76">
        <f t="shared" si="48"/>
        <v>209.40164225640723</v>
      </c>
      <c r="L462" s="76">
        <f t="shared" si="45"/>
        <v>157.06458218179085</v>
      </c>
      <c r="M462" s="103">
        <f t="shared" si="49"/>
        <v>8.1107064585058382</v>
      </c>
      <c r="N462" s="103">
        <f t="shared" si="46"/>
        <v>253.45957682830743</v>
      </c>
    </row>
    <row r="463" spans="1:14">
      <c r="A463" s="102">
        <v>40387</v>
      </c>
      <c r="B463" t="s">
        <v>1214</v>
      </c>
      <c r="C463">
        <v>8.6080000000000005</v>
      </c>
      <c r="D463">
        <v>99.778000000000006</v>
      </c>
      <c r="E463">
        <v>30.2</v>
      </c>
      <c r="F463">
        <v>3813</v>
      </c>
      <c r="G463">
        <v>17.100000000000001</v>
      </c>
      <c r="I463" s="103">
        <f t="shared" si="47"/>
        <v>99.733847962116698</v>
      </c>
      <c r="J463" s="104">
        <f t="shared" si="44"/>
        <v>20.84437422408239</v>
      </c>
      <c r="K463" s="76">
        <f t="shared" si="48"/>
        <v>209.03610008905309</v>
      </c>
      <c r="L463" s="76">
        <f t="shared" si="45"/>
        <v>156.79040225098115</v>
      </c>
      <c r="M463" s="103">
        <f t="shared" si="49"/>
        <v>8.0965479963960441</v>
      </c>
      <c r="N463" s="103">
        <f t="shared" si="46"/>
        <v>253.01712488737638</v>
      </c>
    </row>
    <row r="464" spans="1:14">
      <c r="A464" s="102">
        <v>40387</v>
      </c>
      <c r="B464" t="s">
        <v>1215</v>
      </c>
      <c r="C464">
        <v>8.6270000000000007</v>
      </c>
      <c r="D464">
        <v>99.995999999999995</v>
      </c>
      <c r="E464">
        <v>30.17</v>
      </c>
      <c r="F464">
        <v>3817</v>
      </c>
      <c r="G464">
        <v>17.100000000000001</v>
      </c>
      <c r="I464" s="103">
        <f t="shared" si="47"/>
        <v>99.99558556989335</v>
      </c>
      <c r="J464" s="104">
        <f t="shared" si="44"/>
        <v>20.899077384107709</v>
      </c>
      <c r="K464" s="76">
        <f t="shared" si="48"/>
        <v>209.5846862500629</v>
      </c>
      <c r="L464" s="76">
        <f t="shared" si="45"/>
        <v>157.20187684707918</v>
      </c>
      <c r="M464" s="103">
        <f t="shared" si="49"/>
        <v>8.1177962601212208</v>
      </c>
      <c r="N464" s="103">
        <f t="shared" si="46"/>
        <v>253.68113312878816</v>
      </c>
    </row>
    <row r="465" spans="1:14">
      <c r="A465" s="102">
        <v>40387</v>
      </c>
      <c r="B465" t="s">
        <v>1216</v>
      </c>
      <c r="C465">
        <v>8.6460000000000008</v>
      </c>
      <c r="D465">
        <v>100.062</v>
      </c>
      <c r="E465">
        <v>30.16</v>
      </c>
      <c r="F465">
        <v>3818</v>
      </c>
      <c r="G465">
        <v>17.100000000000001</v>
      </c>
      <c r="I465" s="103">
        <f t="shared" si="47"/>
        <v>100.08300520430105</v>
      </c>
      <c r="J465" s="104">
        <f t="shared" si="44"/>
        <v>20.917348087698915</v>
      </c>
      <c r="K465" s="76">
        <f t="shared" si="48"/>
        <v>209.76791250495216</v>
      </c>
      <c r="L465" s="76">
        <f t="shared" si="45"/>
        <v>157.33930821991279</v>
      </c>
      <c r="M465" s="103">
        <f t="shared" si="49"/>
        <v>8.1248931212197526</v>
      </c>
      <c r="N465" s="103">
        <f t="shared" si="46"/>
        <v>253.90291003811726</v>
      </c>
    </row>
    <row r="466" spans="1:14">
      <c r="A466" s="102">
        <v>40387</v>
      </c>
      <c r="B466" t="s">
        <v>1217</v>
      </c>
      <c r="C466">
        <v>8.6649999999999991</v>
      </c>
      <c r="D466">
        <v>100.17100000000001</v>
      </c>
      <c r="E466">
        <v>30.15</v>
      </c>
      <c r="F466">
        <v>3821</v>
      </c>
      <c r="G466">
        <v>17.100000000000001</v>
      </c>
      <c r="I466" s="103">
        <f t="shared" si="47"/>
        <v>100.17051191309169</v>
      </c>
      <c r="J466" s="104">
        <f t="shared" si="44"/>
        <v>20.935636989836162</v>
      </c>
      <c r="K466" s="76">
        <f t="shared" si="48"/>
        <v>209.9513212624702</v>
      </c>
      <c r="L466" s="76">
        <f t="shared" si="45"/>
        <v>157.47687648135357</v>
      </c>
      <c r="M466" s="103">
        <f t="shared" si="49"/>
        <v>8.1319970511513358</v>
      </c>
      <c r="N466" s="103">
        <f t="shared" si="46"/>
        <v>254.12490784847924</v>
      </c>
    </row>
    <row r="467" spans="1:14">
      <c r="A467" s="102">
        <v>40387</v>
      </c>
      <c r="B467" t="s">
        <v>1218</v>
      </c>
      <c r="C467">
        <v>8.6829999999999998</v>
      </c>
      <c r="D467">
        <v>100.566</v>
      </c>
      <c r="E467">
        <v>30.11</v>
      </c>
      <c r="F467">
        <v>3815</v>
      </c>
      <c r="G467">
        <v>17.100000000000001</v>
      </c>
      <c r="I467" s="103">
        <f t="shared" si="47"/>
        <v>100.52141180169401</v>
      </c>
      <c r="J467" s="104">
        <f t="shared" si="44"/>
        <v>21.008975066554047</v>
      </c>
      <c r="K467" s="76">
        <f t="shared" si="48"/>
        <v>210.68678615963302</v>
      </c>
      <c r="L467" s="76">
        <f t="shared" si="45"/>
        <v>158.02852204409851</v>
      </c>
      <c r="M467" s="103">
        <f t="shared" si="49"/>
        <v>8.1604836467059165</v>
      </c>
      <c r="N467" s="103">
        <f t="shared" si="46"/>
        <v>255.0151139595599</v>
      </c>
    </row>
    <row r="468" spans="1:14">
      <c r="A468" s="102">
        <v>40387</v>
      </c>
      <c r="B468" t="s">
        <v>1219</v>
      </c>
      <c r="C468">
        <v>8.702</v>
      </c>
      <c r="D468">
        <v>100.34699999999999</v>
      </c>
      <c r="E468">
        <v>30.13</v>
      </c>
      <c r="F468">
        <v>3821</v>
      </c>
      <c r="G468">
        <v>17.100000000000001</v>
      </c>
      <c r="I468" s="103">
        <f t="shared" si="47"/>
        <v>100.34578701539154</v>
      </c>
      <c r="J468" s="104">
        <f t="shared" si="44"/>
        <v>20.972269486216828</v>
      </c>
      <c r="K468" s="76">
        <f t="shared" si="48"/>
        <v>210.31868725281467</v>
      </c>
      <c r="L468" s="76">
        <f t="shared" si="45"/>
        <v>157.75242439568461</v>
      </c>
      <c r="M468" s="103">
        <f t="shared" si="49"/>
        <v>8.1462261549846016</v>
      </c>
      <c r="N468" s="103">
        <f t="shared" si="46"/>
        <v>254.5695673432688</v>
      </c>
    </row>
    <row r="469" spans="1:14">
      <c r="A469" s="102">
        <v>40387</v>
      </c>
      <c r="B469" t="s">
        <v>1220</v>
      </c>
      <c r="C469">
        <v>8.7210000000000001</v>
      </c>
      <c r="D469">
        <v>100.39100000000001</v>
      </c>
      <c r="E469">
        <v>30.12</v>
      </c>
      <c r="F469">
        <v>3817</v>
      </c>
      <c r="G469">
        <v>17.100000000000001</v>
      </c>
      <c r="I469" s="103">
        <f t="shared" si="47"/>
        <v>100.43355564012595</v>
      </c>
      <c r="J469" s="104">
        <f t="shared" ref="J469:J532" si="50">I469*20.9/100</f>
        <v>20.990613128786322</v>
      </c>
      <c r="K469" s="76">
        <f t="shared" si="48"/>
        <v>210.50264497027516</v>
      </c>
      <c r="L469" s="76">
        <f t="shared" ref="L469:L532" si="51">K469/1.33322</f>
        <v>157.89040441208138</v>
      </c>
      <c r="M469" s="103">
        <f t="shared" si="49"/>
        <v>8.1533513476575017</v>
      </c>
      <c r="N469" s="103">
        <f t="shared" ref="N469:N532" si="52">M469*31.25</f>
        <v>254.79222961429693</v>
      </c>
    </row>
    <row r="470" spans="1:14">
      <c r="A470" s="102">
        <v>40387</v>
      </c>
      <c r="B470" t="s">
        <v>1221</v>
      </c>
      <c r="C470">
        <v>8.74</v>
      </c>
      <c r="D470">
        <v>100.28100000000001</v>
      </c>
      <c r="E470">
        <v>30.14</v>
      </c>
      <c r="F470">
        <v>3814</v>
      </c>
      <c r="G470">
        <v>17.100000000000001</v>
      </c>
      <c r="I470" s="103">
        <f t="shared" si="47"/>
        <v>100.2581058116137</v>
      </c>
      <c r="J470" s="104">
        <f t="shared" si="50"/>
        <v>20.953944114627262</v>
      </c>
      <c r="K470" s="76">
        <f t="shared" si="48"/>
        <v>210.13491276438029</v>
      </c>
      <c r="L470" s="76">
        <f t="shared" si="51"/>
        <v>157.61458181273929</v>
      </c>
      <c r="M470" s="103">
        <f t="shared" si="49"/>
        <v>8.1391080592801348</v>
      </c>
      <c r="N470" s="103">
        <f t="shared" si="52"/>
        <v>254.3471268525042</v>
      </c>
    </row>
    <row r="471" spans="1:14">
      <c r="A471" s="102">
        <v>40387</v>
      </c>
      <c r="B471" t="s">
        <v>1222</v>
      </c>
      <c r="C471">
        <v>8.7590000000000003</v>
      </c>
      <c r="D471">
        <v>99.778000000000006</v>
      </c>
      <c r="E471">
        <v>30.2</v>
      </c>
      <c r="F471">
        <v>3821</v>
      </c>
      <c r="G471">
        <v>17.100000000000001</v>
      </c>
      <c r="I471" s="103">
        <f t="shared" si="47"/>
        <v>99.733847962116698</v>
      </c>
      <c r="J471" s="104">
        <f t="shared" si="50"/>
        <v>20.84437422408239</v>
      </c>
      <c r="K471" s="76">
        <f t="shared" si="48"/>
        <v>209.03610008905309</v>
      </c>
      <c r="L471" s="76">
        <f t="shared" si="51"/>
        <v>156.79040225098115</v>
      </c>
      <c r="M471" s="103">
        <f t="shared" si="49"/>
        <v>8.0965479963960441</v>
      </c>
      <c r="N471" s="103">
        <f t="shared" si="52"/>
        <v>253.01712488737638</v>
      </c>
    </row>
    <row r="472" spans="1:14">
      <c r="A472" s="102">
        <v>40387</v>
      </c>
      <c r="B472" t="s">
        <v>1223</v>
      </c>
      <c r="C472">
        <v>8.7769999999999992</v>
      </c>
      <c r="D472">
        <v>99.691000000000003</v>
      </c>
      <c r="E472">
        <v>30.21</v>
      </c>
      <c r="F472">
        <v>3820</v>
      </c>
      <c r="G472">
        <v>17.100000000000001</v>
      </c>
      <c r="I472" s="103">
        <f t="shared" si="47"/>
        <v>99.646775475265116</v>
      </c>
      <c r="J472" s="104">
        <f t="shared" si="50"/>
        <v>20.826176074330405</v>
      </c>
      <c r="K472" s="76">
        <f t="shared" si="48"/>
        <v>208.85360143439954</v>
      </c>
      <c r="L472" s="76">
        <f t="shared" si="51"/>
        <v>156.65351662471275</v>
      </c>
      <c r="M472" s="103">
        <f t="shared" si="49"/>
        <v>8.0894793172729127</v>
      </c>
      <c r="N472" s="103">
        <f t="shared" si="52"/>
        <v>252.79622866477851</v>
      </c>
    </row>
    <row r="473" spans="1:14">
      <c r="A473" s="102">
        <v>40387</v>
      </c>
      <c r="B473" t="s">
        <v>1224</v>
      </c>
      <c r="C473">
        <v>8.7959999999999994</v>
      </c>
      <c r="D473">
        <v>99.668999999999997</v>
      </c>
      <c r="E473">
        <v>30.21</v>
      </c>
      <c r="F473">
        <v>3819</v>
      </c>
      <c r="G473">
        <v>17.100000000000001</v>
      </c>
      <c r="I473" s="103">
        <f t="shared" si="47"/>
        <v>99.646775475265116</v>
      </c>
      <c r="J473" s="104">
        <f t="shared" si="50"/>
        <v>20.826176074330405</v>
      </c>
      <c r="K473" s="76">
        <f t="shared" si="48"/>
        <v>208.85360143439954</v>
      </c>
      <c r="L473" s="76">
        <f t="shared" si="51"/>
        <v>156.65351662471275</v>
      </c>
      <c r="M473" s="103">
        <f t="shared" si="49"/>
        <v>8.0894793172729127</v>
      </c>
      <c r="N473" s="103">
        <f t="shared" si="52"/>
        <v>252.79622866477851</v>
      </c>
    </row>
    <row r="474" spans="1:14">
      <c r="A474" s="102">
        <v>40387</v>
      </c>
      <c r="B474" t="s">
        <v>1225</v>
      </c>
      <c r="C474">
        <v>8.8149999999999995</v>
      </c>
      <c r="D474">
        <v>100.018</v>
      </c>
      <c r="E474">
        <v>30.17</v>
      </c>
      <c r="F474">
        <v>3821</v>
      </c>
      <c r="G474">
        <v>17.100000000000001</v>
      </c>
      <c r="I474" s="103">
        <f t="shared" si="47"/>
        <v>99.99558556989335</v>
      </c>
      <c r="J474" s="104">
        <f t="shared" si="50"/>
        <v>20.899077384107709</v>
      </c>
      <c r="K474" s="76">
        <f t="shared" si="48"/>
        <v>209.5846862500629</v>
      </c>
      <c r="L474" s="76">
        <f t="shared" si="51"/>
        <v>157.20187684707918</v>
      </c>
      <c r="M474" s="103">
        <f t="shared" si="49"/>
        <v>8.1177962601212208</v>
      </c>
      <c r="N474" s="103">
        <f t="shared" si="52"/>
        <v>253.68113312878816</v>
      </c>
    </row>
    <row r="475" spans="1:14">
      <c r="A475" s="102">
        <v>40387</v>
      </c>
      <c r="B475" t="s">
        <v>1226</v>
      </c>
      <c r="C475">
        <v>8.8339999999999996</v>
      </c>
      <c r="D475">
        <v>100.215</v>
      </c>
      <c r="E475">
        <v>30.14</v>
      </c>
      <c r="F475">
        <v>3820</v>
      </c>
      <c r="G475">
        <v>17.100000000000001</v>
      </c>
      <c r="I475" s="103">
        <f t="shared" si="47"/>
        <v>100.2581058116137</v>
      </c>
      <c r="J475" s="104">
        <f t="shared" si="50"/>
        <v>20.953944114627262</v>
      </c>
      <c r="K475" s="76">
        <f t="shared" si="48"/>
        <v>210.13491276438029</v>
      </c>
      <c r="L475" s="76">
        <f t="shared" si="51"/>
        <v>157.61458181273929</v>
      </c>
      <c r="M475" s="103">
        <f t="shared" si="49"/>
        <v>8.1391080592801348</v>
      </c>
      <c r="N475" s="103">
        <f t="shared" si="52"/>
        <v>254.3471268525042</v>
      </c>
    </row>
    <row r="476" spans="1:14">
      <c r="A476" s="102">
        <v>40387</v>
      </c>
      <c r="B476" t="s">
        <v>1227</v>
      </c>
      <c r="C476">
        <v>8.8529999999999998</v>
      </c>
      <c r="D476">
        <v>100.39100000000001</v>
      </c>
      <c r="E476">
        <v>30.13</v>
      </c>
      <c r="F476">
        <v>3824</v>
      </c>
      <c r="G476">
        <v>17.100000000000001</v>
      </c>
      <c r="I476" s="103">
        <f t="shared" si="47"/>
        <v>100.34578701539154</v>
      </c>
      <c r="J476" s="104">
        <f t="shared" si="50"/>
        <v>20.972269486216828</v>
      </c>
      <c r="K476" s="76">
        <f t="shared" si="48"/>
        <v>210.31868725281467</v>
      </c>
      <c r="L476" s="76">
        <f t="shared" si="51"/>
        <v>157.75242439568461</v>
      </c>
      <c r="M476" s="103">
        <f t="shared" si="49"/>
        <v>8.1462261549846016</v>
      </c>
      <c r="N476" s="103">
        <f t="shared" si="52"/>
        <v>254.5695673432688</v>
      </c>
    </row>
    <row r="477" spans="1:14">
      <c r="A477" s="102">
        <v>40387</v>
      </c>
      <c r="B477" t="s">
        <v>1228</v>
      </c>
      <c r="C477">
        <v>8.8710000000000004</v>
      </c>
      <c r="D477">
        <v>100.018</v>
      </c>
      <c r="E477">
        <v>30.17</v>
      </c>
      <c r="F477">
        <v>3814</v>
      </c>
      <c r="G477">
        <v>17.100000000000001</v>
      </c>
      <c r="I477" s="103">
        <f t="shared" si="47"/>
        <v>99.99558556989335</v>
      </c>
      <c r="J477" s="104">
        <f t="shared" si="50"/>
        <v>20.899077384107709</v>
      </c>
      <c r="K477" s="76">
        <f t="shared" si="48"/>
        <v>209.5846862500629</v>
      </c>
      <c r="L477" s="76">
        <f t="shared" si="51"/>
        <v>157.20187684707918</v>
      </c>
      <c r="M477" s="103">
        <f t="shared" si="49"/>
        <v>8.1177962601212208</v>
      </c>
      <c r="N477" s="103">
        <f t="shared" si="52"/>
        <v>253.68113312878816</v>
      </c>
    </row>
    <row r="478" spans="1:14">
      <c r="A478" s="102">
        <v>40387</v>
      </c>
      <c r="B478" t="s">
        <v>1229</v>
      </c>
      <c r="C478">
        <v>8.89</v>
      </c>
      <c r="D478">
        <v>99.756</v>
      </c>
      <c r="E478">
        <v>30.2</v>
      </c>
      <c r="F478">
        <v>3824</v>
      </c>
      <c r="G478">
        <v>17.100000000000001</v>
      </c>
      <c r="I478" s="103">
        <f t="shared" si="47"/>
        <v>99.733847962116698</v>
      </c>
      <c r="J478" s="104">
        <f t="shared" si="50"/>
        <v>20.84437422408239</v>
      </c>
      <c r="K478" s="76">
        <f t="shared" si="48"/>
        <v>209.03610008905309</v>
      </c>
      <c r="L478" s="76">
        <f t="shared" si="51"/>
        <v>156.79040225098115</v>
      </c>
      <c r="M478" s="103">
        <f t="shared" si="49"/>
        <v>8.0965479963960441</v>
      </c>
      <c r="N478" s="103">
        <f t="shared" si="52"/>
        <v>253.01712488737638</v>
      </c>
    </row>
    <row r="479" spans="1:14">
      <c r="A479" s="102">
        <v>40387</v>
      </c>
      <c r="B479" t="s">
        <v>1230</v>
      </c>
      <c r="C479">
        <v>8.9090000000000007</v>
      </c>
      <c r="D479">
        <v>99.626000000000005</v>
      </c>
      <c r="E479">
        <v>30.21</v>
      </c>
      <c r="F479">
        <v>3816</v>
      </c>
      <c r="G479">
        <v>17.100000000000001</v>
      </c>
      <c r="I479" s="103">
        <f t="shared" si="47"/>
        <v>99.646775475265116</v>
      </c>
      <c r="J479" s="104">
        <f t="shared" si="50"/>
        <v>20.826176074330405</v>
      </c>
      <c r="K479" s="76">
        <f t="shared" si="48"/>
        <v>208.85360143439954</v>
      </c>
      <c r="L479" s="76">
        <f t="shared" si="51"/>
        <v>156.65351662471275</v>
      </c>
      <c r="M479" s="103">
        <f t="shared" si="49"/>
        <v>8.0894793172729127</v>
      </c>
      <c r="N479" s="103">
        <f t="shared" si="52"/>
        <v>252.79622866477851</v>
      </c>
    </row>
    <row r="480" spans="1:14">
      <c r="A480" s="102">
        <v>40387</v>
      </c>
      <c r="B480" t="s">
        <v>1231</v>
      </c>
      <c r="C480">
        <v>8.9280000000000008</v>
      </c>
      <c r="D480">
        <v>99.561000000000007</v>
      </c>
      <c r="E480">
        <v>30.22</v>
      </c>
      <c r="F480">
        <v>3823</v>
      </c>
      <c r="G480">
        <v>17.100000000000001</v>
      </c>
      <c r="I480" s="103">
        <f t="shared" si="47"/>
        <v>99.559789488683563</v>
      </c>
      <c r="J480" s="104">
        <f t="shared" si="50"/>
        <v>20.807996003134864</v>
      </c>
      <c r="K480" s="76">
        <f t="shared" si="48"/>
        <v>208.67128407906884</v>
      </c>
      <c r="L480" s="76">
        <f t="shared" si="51"/>
        <v>156.51676698449529</v>
      </c>
      <c r="M480" s="103">
        <f t="shared" si="49"/>
        <v>8.0824176603754605</v>
      </c>
      <c r="N480" s="103">
        <f t="shared" si="52"/>
        <v>252.57555188673314</v>
      </c>
    </row>
    <row r="481" spans="1:14">
      <c r="A481" s="102">
        <v>40387</v>
      </c>
      <c r="B481" t="s">
        <v>1232</v>
      </c>
      <c r="C481">
        <v>8.9469999999999992</v>
      </c>
      <c r="D481">
        <v>99.539000000000001</v>
      </c>
      <c r="E481">
        <v>30.22</v>
      </c>
      <c r="F481">
        <v>3823</v>
      </c>
      <c r="G481">
        <v>17.100000000000001</v>
      </c>
      <c r="I481" s="103">
        <f t="shared" si="47"/>
        <v>99.559789488683563</v>
      </c>
      <c r="J481" s="104">
        <f t="shared" si="50"/>
        <v>20.807996003134864</v>
      </c>
      <c r="K481" s="76">
        <f t="shared" si="48"/>
        <v>208.67128407906884</v>
      </c>
      <c r="L481" s="76">
        <f t="shared" si="51"/>
        <v>156.51676698449529</v>
      </c>
      <c r="M481" s="103">
        <f t="shared" si="49"/>
        <v>8.0824176603754605</v>
      </c>
      <c r="N481" s="103">
        <f t="shared" si="52"/>
        <v>252.57555188673314</v>
      </c>
    </row>
    <row r="482" spans="1:14">
      <c r="A482" s="102">
        <v>40387</v>
      </c>
      <c r="B482" t="s">
        <v>1233</v>
      </c>
      <c r="C482">
        <v>8.9649999999999999</v>
      </c>
      <c r="D482">
        <v>99.213999999999999</v>
      </c>
      <c r="E482">
        <v>30.26</v>
      </c>
      <c r="F482">
        <v>3817</v>
      </c>
      <c r="G482">
        <v>17.100000000000001</v>
      </c>
      <c r="I482" s="103">
        <f t="shared" si="47"/>
        <v>99.212708261688263</v>
      </c>
      <c r="J482" s="104">
        <f t="shared" si="50"/>
        <v>20.735456026692844</v>
      </c>
      <c r="K482" s="76">
        <f t="shared" si="48"/>
        <v>207.94382286517106</v>
      </c>
      <c r="L482" s="76">
        <f t="shared" si="51"/>
        <v>155.97112469447731</v>
      </c>
      <c r="M482" s="103">
        <f t="shared" si="49"/>
        <v>8.0542410696749478</v>
      </c>
      <c r="N482" s="103">
        <f t="shared" si="52"/>
        <v>251.69503342734211</v>
      </c>
    </row>
    <row r="483" spans="1:14">
      <c r="A483" s="102">
        <v>40387</v>
      </c>
      <c r="B483" t="s">
        <v>1234</v>
      </c>
      <c r="C483">
        <v>8.984</v>
      </c>
      <c r="D483">
        <v>99.278999999999996</v>
      </c>
      <c r="E483">
        <v>30.25</v>
      </c>
      <c r="F483">
        <v>3824</v>
      </c>
      <c r="G483">
        <v>17.100000000000001</v>
      </c>
      <c r="I483" s="103">
        <f t="shared" si="47"/>
        <v>99.299349388439765</v>
      </c>
      <c r="J483" s="104">
        <f t="shared" si="50"/>
        <v>20.753564022183909</v>
      </c>
      <c r="K483" s="76">
        <f t="shared" si="48"/>
        <v>208.12541741520118</v>
      </c>
      <c r="L483" s="76">
        <f t="shared" si="51"/>
        <v>156.10733218463656</v>
      </c>
      <c r="M483" s="103">
        <f t="shared" si="49"/>
        <v>8.0612747303181429</v>
      </c>
      <c r="N483" s="103">
        <f t="shared" si="52"/>
        <v>251.91483532244197</v>
      </c>
    </row>
    <row r="484" spans="1:14">
      <c r="A484" s="102">
        <v>40387</v>
      </c>
      <c r="B484" t="s">
        <v>1235</v>
      </c>
      <c r="C484">
        <v>9.0030000000000001</v>
      </c>
      <c r="D484">
        <v>99.364999999999995</v>
      </c>
      <c r="E484">
        <v>30.24</v>
      </c>
      <c r="F484">
        <v>3813</v>
      </c>
      <c r="G484">
        <v>17.100000000000001</v>
      </c>
      <c r="I484" s="103">
        <f t="shared" si="47"/>
        <v>99.386076559308862</v>
      </c>
      <c r="J484" s="104">
        <f t="shared" si="50"/>
        <v>20.77169000089555</v>
      </c>
      <c r="K484" s="76">
        <f t="shared" si="48"/>
        <v>208.30719230848635</v>
      </c>
      <c r="L484" s="76">
        <f t="shared" si="51"/>
        <v>156.24367494373496</v>
      </c>
      <c r="M484" s="103">
        <f t="shared" si="49"/>
        <v>8.0683153761558533</v>
      </c>
      <c r="N484" s="103">
        <f t="shared" si="52"/>
        <v>252.13485550487042</v>
      </c>
    </row>
    <row r="485" spans="1:14">
      <c r="A485" s="102">
        <v>40387</v>
      </c>
      <c r="B485" t="s">
        <v>1236</v>
      </c>
      <c r="C485">
        <v>9.0220000000000002</v>
      </c>
      <c r="D485">
        <v>99.561000000000007</v>
      </c>
      <c r="E485">
        <v>30.22</v>
      </c>
      <c r="F485">
        <v>3813</v>
      </c>
      <c r="G485">
        <v>17.100000000000001</v>
      </c>
      <c r="I485" s="103">
        <f t="shared" si="47"/>
        <v>99.559789488683563</v>
      </c>
      <c r="J485" s="104">
        <f t="shared" si="50"/>
        <v>20.807996003134864</v>
      </c>
      <c r="K485" s="76">
        <f t="shared" si="48"/>
        <v>208.67128407906884</v>
      </c>
      <c r="L485" s="76">
        <f t="shared" si="51"/>
        <v>156.51676698449529</v>
      </c>
      <c r="M485" s="103">
        <f t="shared" si="49"/>
        <v>8.0824176603754605</v>
      </c>
      <c r="N485" s="103">
        <f t="shared" si="52"/>
        <v>252.57555188673314</v>
      </c>
    </row>
    <row r="486" spans="1:14">
      <c r="A486" s="102">
        <v>40387</v>
      </c>
      <c r="B486" t="s">
        <v>1237</v>
      </c>
      <c r="C486">
        <v>9.0589999999999993</v>
      </c>
      <c r="D486">
        <v>99.995999999999995</v>
      </c>
      <c r="E486">
        <v>30.17</v>
      </c>
      <c r="F486">
        <v>3829</v>
      </c>
      <c r="G486">
        <v>17.100000000000001</v>
      </c>
      <c r="I486" s="103">
        <f t="shared" si="47"/>
        <v>99.99558556989335</v>
      </c>
      <c r="J486" s="104">
        <f t="shared" si="50"/>
        <v>20.899077384107709</v>
      </c>
      <c r="K486" s="76">
        <f t="shared" si="48"/>
        <v>209.5846862500629</v>
      </c>
      <c r="L486" s="76">
        <f t="shared" si="51"/>
        <v>157.20187684707918</v>
      </c>
      <c r="M486" s="103">
        <f t="shared" si="49"/>
        <v>8.1177962601212208</v>
      </c>
      <c r="N486" s="103">
        <f t="shared" si="52"/>
        <v>253.68113312878816</v>
      </c>
    </row>
    <row r="487" spans="1:14">
      <c r="A487" s="102">
        <v>40387</v>
      </c>
      <c r="B487" t="s">
        <v>1238</v>
      </c>
      <c r="C487">
        <v>9.0779999999999994</v>
      </c>
      <c r="D487">
        <v>99.930999999999997</v>
      </c>
      <c r="E487">
        <v>30.18</v>
      </c>
      <c r="F487">
        <v>3829</v>
      </c>
      <c r="G487">
        <v>17.100000000000001</v>
      </c>
      <c r="I487" s="103">
        <f t="shared" si="47"/>
        <v>99.908252894695849</v>
      </c>
      <c r="J487" s="104">
        <f t="shared" si="50"/>
        <v>20.880824854991427</v>
      </c>
      <c r="K487" s="76">
        <f t="shared" si="48"/>
        <v>209.40164225640723</v>
      </c>
      <c r="L487" s="76">
        <f t="shared" si="51"/>
        <v>157.06458218179085</v>
      </c>
      <c r="M487" s="103">
        <f t="shared" si="49"/>
        <v>8.1107064585058382</v>
      </c>
      <c r="N487" s="103">
        <f t="shared" si="52"/>
        <v>253.45957682830743</v>
      </c>
    </row>
    <row r="488" spans="1:14">
      <c r="A488" s="102">
        <v>40387</v>
      </c>
      <c r="B488" t="s">
        <v>1239</v>
      </c>
      <c r="C488">
        <v>9.0969999999999995</v>
      </c>
      <c r="D488">
        <v>99.843999999999994</v>
      </c>
      <c r="E488">
        <v>30.19</v>
      </c>
      <c r="F488">
        <v>3828</v>
      </c>
      <c r="G488">
        <v>17.100000000000001</v>
      </c>
      <c r="I488" s="103">
        <f t="shared" si="47"/>
        <v>99.821007063711036</v>
      </c>
      <c r="J488" s="104">
        <f t="shared" si="50"/>
        <v>20.862590476315603</v>
      </c>
      <c r="K488" s="76">
        <f t="shared" si="48"/>
        <v>209.21878028295745</v>
      </c>
      <c r="L488" s="76">
        <f t="shared" si="51"/>
        <v>156.92742404326177</v>
      </c>
      <c r="M488" s="103">
        <f t="shared" si="49"/>
        <v>8.1036237070379276</v>
      </c>
      <c r="N488" s="103">
        <f t="shared" si="52"/>
        <v>253.23824084493523</v>
      </c>
    </row>
    <row r="489" spans="1:14">
      <c r="A489" s="102">
        <v>40387</v>
      </c>
      <c r="B489" t="s">
        <v>1240</v>
      </c>
      <c r="C489">
        <v>9.1159999999999997</v>
      </c>
      <c r="D489">
        <v>99.974999999999994</v>
      </c>
      <c r="E489">
        <v>30.17</v>
      </c>
      <c r="F489">
        <v>3828</v>
      </c>
      <c r="G489">
        <v>17.100000000000001</v>
      </c>
      <c r="I489" s="103">
        <f t="shared" si="47"/>
        <v>99.99558556989335</v>
      </c>
      <c r="J489" s="104">
        <f t="shared" si="50"/>
        <v>20.899077384107709</v>
      </c>
      <c r="K489" s="76">
        <f t="shared" si="48"/>
        <v>209.5846862500629</v>
      </c>
      <c r="L489" s="76">
        <f t="shared" si="51"/>
        <v>157.20187684707918</v>
      </c>
      <c r="M489" s="103">
        <f t="shared" si="49"/>
        <v>8.1177962601212208</v>
      </c>
      <c r="N489" s="103">
        <f t="shared" si="52"/>
        <v>253.68113312878816</v>
      </c>
    </row>
    <row r="490" spans="1:14">
      <c r="A490" s="102">
        <v>40387</v>
      </c>
      <c r="B490" t="s">
        <v>1241</v>
      </c>
      <c r="C490">
        <v>9.1340000000000003</v>
      </c>
      <c r="D490">
        <v>99.8</v>
      </c>
      <c r="E490">
        <v>30.19</v>
      </c>
      <c r="F490">
        <v>3827</v>
      </c>
      <c r="G490">
        <v>17.100000000000001</v>
      </c>
      <c r="I490" s="103">
        <f t="shared" ref="I490:I553" si="53">(-((TAN(E490*PI()/180))/(TAN(($B$7+($B$14*(G490-$E$7)))*PI()/180))*($H$13+($B$15*(G490-$E$8)))+(TAN(E490*PI()/180))/(TAN(($B$7+($B$14*(G490-$E$7)))*PI()/180))*1/$B$16*($H$13+($B$15*(G490-$E$8)))-$B$13*1/$B$16*($H$13+($B$15*(G490-$E$8)))-($H$13+($B$15*(G490-$E$8)))+$B$13*($H$13+($B$15*(G490-$E$8))))+(SQRT((POWER(((TAN(E490*PI()/180))/(TAN(($B$7+($B$14*(G490-$E$7)))*PI()/180))*($H$13+($B$15*(G490-$E$8)))+(TAN(E490*PI()/180))/(TAN(($B$7+($B$14*(G490-$E$7)))*PI()/180))*1/$B$16*($H$13+($B$15*(G490-$E$8)))-$B$13*1/$B$16*($H$13+($B$15*(G490-$E$8)))-($H$13+($B$15*(G490-$E$8)))+$B$13*($H$13+($B$15*(G490-$E$8)))),2))-4*((TAN(E490*PI()/180))/(TAN(($B$7+($B$14*(G490-$E$7)))*PI()/180))*1/$B$16*POWER(($H$13+($B$15*(G490-$E$8))),2))*((TAN(E490*PI()/180))/(TAN(($B$7+($B$14*(G490-$E$7)))*PI()/180))-1))))/(2*((TAN(E490*PI()/180))/(TAN(($B$7+($B$14*(G490-$E$7)))*PI()/180))*1/$B$16*POWER(($H$13+($B$15*(G490-$E$8))),2)))</f>
        <v>99.821007063711036</v>
      </c>
      <c r="J490" s="104">
        <f t="shared" si="50"/>
        <v>20.862590476315603</v>
      </c>
      <c r="K490" s="76">
        <f t="shared" ref="K490:K553" si="54">($B$9-EXP(52.57-6690.9/(273.15+G490)-4.681*LN(273.15+G490)))*I490/100*0.2095</f>
        <v>209.21878028295745</v>
      </c>
      <c r="L490" s="76">
        <f t="shared" si="51"/>
        <v>156.92742404326177</v>
      </c>
      <c r="M490" s="103">
        <f t="shared" ref="M490:M553" si="55">(($B$9-EXP(52.57-6690.9/(273.15+G490)-4.681*LN(273.15+G490)))/1013)*I490/100*0.2095*((49-1.335*G490+0.02759*POWER(G490,2)-0.0003235*POWER(G490,3)+0.000001614*POWER(G490,4))
-($J$16*(5.516*10^-1-1.759*10^-2*G490+2.253*10^-4*POWER(G490,2)-2.654*10^-7*POWER(G490,3)+5.363*10^-8*POWER(G490,4))))*32/22.414</f>
        <v>8.1036237070379276</v>
      </c>
      <c r="N490" s="103">
        <f t="shared" si="52"/>
        <v>253.23824084493523</v>
      </c>
    </row>
    <row r="491" spans="1:14">
      <c r="A491" s="102">
        <v>40387</v>
      </c>
      <c r="B491" t="s">
        <v>1242</v>
      </c>
      <c r="C491">
        <v>9.1530000000000005</v>
      </c>
      <c r="D491">
        <v>100.018</v>
      </c>
      <c r="E491">
        <v>30.17</v>
      </c>
      <c r="F491">
        <v>3819</v>
      </c>
      <c r="G491">
        <v>17.100000000000001</v>
      </c>
      <c r="I491" s="103">
        <f t="shared" si="53"/>
        <v>99.99558556989335</v>
      </c>
      <c r="J491" s="104">
        <f t="shared" si="50"/>
        <v>20.899077384107709</v>
      </c>
      <c r="K491" s="76">
        <f t="shared" si="54"/>
        <v>209.5846862500629</v>
      </c>
      <c r="L491" s="76">
        <f t="shared" si="51"/>
        <v>157.20187684707918</v>
      </c>
      <c r="M491" s="103">
        <f t="shared" si="55"/>
        <v>8.1177962601212208</v>
      </c>
      <c r="N491" s="103">
        <f t="shared" si="52"/>
        <v>253.68113312878816</v>
      </c>
    </row>
    <row r="492" spans="1:14">
      <c r="A492" s="102">
        <v>40387</v>
      </c>
      <c r="B492" t="s">
        <v>1243</v>
      </c>
      <c r="C492">
        <v>9.1720000000000006</v>
      </c>
      <c r="D492">
        <v>100.10599999999999</v>
      </c>
      <c r="E492">
        <v>30.16</v>
      </c>
      <c r="F492">
        <v>3824</v>
      </c>
      <c r="G492">
        <v>17.100000000000001</v>
      </c>
      <c r="I492" s="103">
        <f t="shared" si="53"/>
        <v>100.08300520430105</v>
      </c>
      <c r="J492" s="104">
        <f t="shared" si="50"/>
        <v>20.917348087698915</v>
      </c>
      <c r="K492" s="76">
        <f t="shared" si="54"/>
        <v>209.76791250495216</v>
      </c>
      <c r="L492" s="76">
        <f t="shared" si="51"/>
        <v>157.33930821991279</v>
      </c>
      <c r="M492" s="103">
        <f t="shared" si="55"/>
        <v>8.1248931212197526</v>
      </c>
      <c r="N492" s="103">
        <f t="shared" si="52"/>
        <v>253.90291003811726</v>
      </c>
    </row>
    <row r="493" spans="1:14">
      <c r="A493" s="102">
        <v>40387</v>
      </c>
      <c r="B493" t="s">
        <v>1244</v>
      </c>
      <c r="C493">
        <v>9.1910000000000007</v>
      </c>
      <c r="D493">
        <v>100.084</v>
      </c>
      <c r="E493">
        <v>30.16</v>
      </c>
      <c r="F493">
        <v>3822</v>
      </c>
      <c r="G493">
        <v>17.100000000000001</v>
      </c>
      <c r="I493" s="103">
        <f t="shared" si="53"/>
        <v>100.08300520430105</v>
      </c>
      <c r="J493" s="104">
        <f t="shared" si="50"/>
        <v>20.917348087698915</v>
      </c>
      <c r="K493" s="76">
        <f t="shared" si="54"/>
        <v>209.76791250495216</v>
      </c>
      <c r="L493" s="76">
        <f t="shared" si="51"/>
        <v>157.33930821991279</v>
      </c>
      <c r="M493" s="103">
        <f t="shared" si="55"/>
        <v>8.1248931212197526</v>
      </c>
      <c r="N493" s="103">
        <f t="shared" si="52"/>
        <v>253.90291003811726</v>
      </c>
    </row>
    <row r="494" spans="1:14">
      <c r="A494" s="102">
        <v>40387</v>
      </c>
      <c r="B494" t="s">
        <v>1245</v>
      </c>
      <c r="C494">
        <v>9.2089999999999996</v>
      </c>
      <c r="D494">
        <v>99.909000000000006</v>
      </c>
      <c r="E494">
        <v>30.18</v>
      </c>
      <c r="F494">
        <v>3832</v>
      </c>
      <c r="G494">
        <v>17.100000000000001</v>
      </c>
      <c r="I494" s="103">
        <f t="shared" si="53"/>
        <v>99.908252894695849</v>
      </c>
      <c r="J494" s="104">
        <f t="shared" si="50"/>
        <v>20.880824854991427</v>
      </c>
      <c r="K494" s="76">
        <f t="shared" si="54"/>
        <v>209.40164225640723</v>
      </c>
      <c r="L494" s="76">
        <f t="shared" si="51"/>
        <v>157.06458218179085</v>
      </c>
      <c r="M494" s="103">
        <f t="shared" si="55"/>
        <v>8.1107064585058382</v>
      </c>
      <c r="N494" s="103">
        <f t="shared" si="52"/>
        <v>253.45957682830743</v>
      </c>
    </row>
    <row r="495" spans="1:14">
      <c r="A495" s="102">
        <v>40387</v>
      </c>
      <c r="B495" t="s">
        <v>1246</v>
      </c>
      <c r="C495">
        <v>9.2279999999999998</v>
      </c>
      <c r="D495">
        <v>99.843999999999994</v>
      </c>
      <c r="E495">
        <v>30.19</v>
      </c>
      <c r="F495">
        <v>3828</v>
      </c>
      <c r="G495">
        <v>17.100000000000001</v>
      </c>
      <c r="I495" s="103">
        <f t="shared" si="53"/>
        <v>99.821007063711036</v>
      </c>
      <c r="J495" s="104">
        <f t="shared" si="50"/>
        <v>20.862590476315603</v>
      </c>
      <c r="K495" s="76">
        <f t="shared" si="54"/>
        <v>209.21878028295745</v>
      </c>
      <c r="L495" s="76">
        <f t="shared" si="51"/>
        <v>156.92742404326177</v>
      </c>
      <c r="M495" s="103">
        <f t="shared" si="55"/>
        <v>8.1036237070379276</v>
      </c>
      <c r="N495" s="103">
        <f t="shared" si="52"/>
        <v>253.23824084493523</v>
      </c>
    </row>
    <row r="496" spans="1:14">
      <c r="A496" s="102">
        <v>40387</v>
      </c>
      <c r="B496" t="s">
        <v>1247</v>
      </c>
      <c r="C496">
        <v>9.2469999999999999</v>
      </c>
      <c r="D496">
        <v>99.561000000000007</v>
      </c>
      <c r="E496">
        <v>30.22</v>
      </c>
      <c r="F496">
        <v>3831</v>
      </c>
      <c r="G496">
        <v>17.100000000000001</v>
      </c>
      <c r="I496" s="103">
        <f t="shared" si="53"/>
        <v>99.559789488683563</v>
      </c>
      <c r="J496" s="104">
        <f t="shared" si="50"/>
        <v>20.807996003134864</v>
      </c>
      <c r="K496" s="76">
        <f t="shared" si="54"/>
        <v>208.67128407906884</v>
      </c>
      <c r="L496" s="76">
        <f t="shared" si="51"/>
        <v>156.51676698449529</v>
      </c>
      <c r="M496" s="103">
        <f t="shared" si="55"/>
        <v>8.0824176603754605</v>
      </c>
      <c r="N496" s="103">
        <f t="shared" si="52"/>
        <v>252.57555188673314</v>
      </c>
    </row>
    <row r="497" spans="1:14">
      <c r="A497" s="102">
        <v>40387</v>
      </c>
      <c r="B497" t="s">
        <v>1248</v>
      </c>
      <c r="C497">
        <v>9.266</v>
      </c>
      <c r="D497">
        <v>99.603999999999999</v>
      </c>
      <c r="E497">
        <v>30.21</v>
      </c>
      <c r="F497">
        <v>3826</v>
      </c>
      <c r="G497">
        <v>17.100000000000001</v>
      </c>
      <c r="I497" s="103">
        <f t="shared" si="53"/>
        <v>99.646775475265116</v>
      </c>
      <c r="J497" s="104">
        <f t="shared" si="50"/>
        <v>20.826176074330405</v>
      </c>
      <c r="K497" s="76">
        <f t="shared" si="54"/>
        <v>208.85360143439954</v>
      </c>
      <c r="L497" s="76">
        <f t="shared" si="51"/>
        <v>156.65351662471275</v>
      </c>
      <c r="M497" s="103">
        <f t="shared" si="55"/>
        <v>8.0894793172729127</v>
      </c>
      <c r="N497" s="103">
        <f t="shared" si="52"/>
        <v>252.79622866477851</v>
      </c>
    </row>
    <row r="498" spans="1:14">
      <c r="A498" s="102">
        <v>40387</v>
      </c>
      <c r="B498" t="s">
        <v>1249</v>
      </c>
      <c r="C498">
        <v>9.2850000000000001</v>
      </c>
      <c r="D498">
        <v>99.603999999999999</v>
      </c>
      <c r="E498">
        <v>30.21</v>
      </c>
      <c r="F498">
        <v>3832</v>
      </c>
      <c r="G498">
        <v>17.100000000000001</v>
      </c>
      <c r="I498" s="103">
        <f t="shared" si="53"/>
        <v>99.646775475265116</v>
      </c>
      <c r="J498" s="104">
        <f t="shared" si="50"/>
        <v>20.826176074330405</v>
      </c>
      <c r="K498" s="76">
        <f t="shared" si="54"/>
        <v>208.85360143439954</v>
      </c>
      <c r="L498" s="76">
        <f t="shared" si="51"/>
        <v>156.65351662471275</v>
      </c>
      <c r="M498" s="103">
        <f t="shared" si="55"/>
        <v>8.0894793172729127</v>
      </c>
      <c r="N498" s="103">
        <f t="shared" si="52"/>
        <v>252.79622866477851</v>
      </c>
    </row>
    <row r="499" spans="1:14">
      <c r="A499" s="102">
        <v>40387</v>
      </c>
      <c r="B499" t="s">
        <v>1250</v>
      </c>
      <c r="C499">
        <v>9.3040000000000003</v>
      </c>
      <c r="D499">
        <v>99.603999999999999</v>
      </c>
      <c r="E499">
        <v>30.21</v>
      </c>
      <c r="F499">
        <v>3828</v>
      </c>
      <c r="G499">
        <v>17.100000000000001</v>
      </c>
      <c r="I499" s="103">
        <f t="shared" si="53"/>
        <v>99.646775475265116</v>
      </c>
      <c r="J499" s="104">
        <f t="shared" si="50"/>
        <v>20.826176074330405</v>
      </c>
      <c r="K499" s="76">
        <f t="shared" si="54"/>
        <v>208.85360143439954</v>
      </c>
      <c r="L499" s="76">
        <f t="shared" si="51"/>
        <v>156.65351662471275</v>
      </c>
      <c r="M499" s="103">
        <f t="shared" si="55"/>
        <v>8.0894793172729127</v>
      </c>
      <c r="N499" s="103">
        <f t="shared" si="52"/>
        <v>252.79622866477851</v>
      </c>
    </row>
    <row r="500" spans="1:14">
      <c r="A500" s="102">
        <v>40387</v>
      </c>
      <c r="B500" t="s">
        <v>1251</v>
      </c>
      <c r="C500">
        <v>9.3219999999999992</v>
      </c>
      <c r="D500">
        <v>99.734999999999999</v>
      </c>
      <c r="E500">
        <v>30.2</v>
      </c>
      <c r="F500">
        <v>3832</v>
      </c>
      <c r="G500">
        <v>17.100000000000001</v>
      </c>
      <c r="I500" s="103">
        <f t="shared" si="53"/>
        <v>99.733847962116698</v>
      </c>
      <c r="J500" s="104">
        <f t="shared" si="50"/>
        <v>20.84437422408239</v>
      </c>
      <c r="K500" s="76">
        <f t="shared" si="54"/>
        <v>209.03610008905309</v>
      </c>
      <c r="L500" s="76">
        <f t="shared" si="51"/>
        <v>156.79040225098115</v>
      </c>
      <c r="M500" s="103">
        <f t="shared" si="55"/>
        <v>8.0965479963960441</v>
      </c>
      <c r="N500" s="103">
        <f t="shared" si="52"/>
        <v>253.01712488737638</v>
      </c>
    </row>
    <row r="501" spans="1:14">
      <c r="A501" s="102">
        <v>40387</v>
      </c>
      <c r="B501" t="s">
        <v>1252</v>
      </c>
      <c r="C501">
        <v>9.3409999999999993</v>
      </c>
      <c r="D501">
        <v>99.603999999999999</v>
      </c>
      <c r="E501">
        <v>30.21</v>
      </c>
      <c r="F501">
        <v>3828</v>
      </c>
      <c r="G501">
        <v>17.100000000000001</v>
      </c>
      <c r="I501" s="103">
        <f t="shared" si="53"/>
        <v>99.646775475265116</v>
      </c>
      <c r="J501" s="104">
        <f t="shared" si="50"/>
        <v>20.826176074330405</v>
      </c>
      <c r="K501" s="76">
        <f t="shared" si="54"/>
        <v>208.85360143439954</v>
      </c>
      <c r="L501" s="76">
        <f t="shared" si="51"/>
        <v>156.65351662471275</v>
      </c>
      <c r="M501" s="103">
        <f t="shared" si="55"/>
        <v>8.0894793172729127</v>
      </c>
      <c r="N501" s="103">
        <f t="shared" si="52"/>
        <v>252.79622866477851</v>
      </c>
    </row>
    <row r="502" spans="1:14">
      <c r="A502" s="102">
        <v>40387</v>
      </c>
      <c r="B502" t="s">
        <v>1253</v>
      </c>
      <c r="C502">
        <v>9.36</v>
      </c>
      <c r="D502">
        <v>99.756</v>
      </c>
      <c r="E502">
        <v>30.2</v>
      </c>
      <c r="F502">
        <v>3824</v>
      </c>
      <c r="G502">
        <v>17.100000000000001</v>
      </c>
      <c r="I502" s="103">
        <f t="shared" si="53"/>
        <v>99.733847962116698</v>
      </c>
      <c r="J502" s="104">
        <f t="shared" si="50"/>
        <v>20.84437422408239</v>
      </c>
      <c r="K502" s="76">
        <f t="shared" si="54"/>
        <v>209.03610008905309</v>
      </c>
      <c r="L502" s="76">
        <f t="shared" si="51"/>
        <v>156.79040225098115</v>
      </c>
      <c r="M502" s="103">
        <f t="shared" si="55"/>
        <v>8.0965479963960441</v>
      </c>
      <c r="N502" s="103">
        <f t="shared" si="52"/>
        <v>253.01712488737638</v>
      </c>
    </row>
    <row r="503" spans="1:14">
      <c r="A503" s="102">
        <v>40387</v>
      </c>
      <c r="B503" t="s">
        <v>1254</v>
      </c>
      <c r="C503">
        <v>9.3789999999999996</v>
      </c>
      <c r="D503">
        <v>99.843999999999994</v>
      </c>
      <c r="E503">
        <v>30.19</v>
      </c>
      <c r="F503">
        <v>3822</v>
      </c>
      <c r="G503">
        <v>17.100000000000001</v>
      </c>
      <c r="I503" s="103">
        <f t="shared" si="53"/>
        <v>99.821007063711036</v>
      </c>
      <c r="J503" s="104">
        <f t="shared" si="50"/>
        <v>20.862590476315603</v>
      </c>
      <c r="K503" s="76">
        <f t="shared" si="54"/>
        <v>209.21878028295745</v>
      </c>
      <c r="L503" s="76">
        <f t="shared" si="51"/>
        <v>156.92742404326177</v>
      </c>
      <c r="M503" s="103">
        <f t="shared" si="55"/>
        <v>8.1036237070379276</v>
      </c>
      <c r="N503" s="103">
        <f t="shared" si="52"/>
        <v>253.23824084493523</v>
      </c>
    </row>
    <row r="504" spans="1:14">
      <c r="A504" s="102">
        <v>40387</v>
      </c>
      <c r="B504" t="s">
        <v>1255</v>
      </c>
      <c r="C504">
        <v>9.3970000000000002</v>
      </c>
      <c r="D504">
        <v>99.734999999999999</v>
      </c>
      <c r="E504">
        <v>30.2</v>
      </c>
      <c r="F504">
        <v>3822</v>
      </c>
      <c r="G504">
        <v>17.100000000000001</v>
      </c>
      <c r="I504" s="103">
        <f t="shared" si="53"/>
        <v>99.733847962116698</v>
      </c>
      <c r="J504" s="104">
        <f t="shared" si="50"/>
        <v>20.84437422408239</v>
      </c>
      <c r="K504" s="76">
        <f t="shared" si="54"/>
        <v>209.03610008905309</v>
      </c>
      <c r="L504" s="76">
        <f t="shared" si="51"/>
        <v>156.79040225098115</v>
      </c>
      <c r="M504" s="103">
        <f t="shared" si="55"/>
        <v>8.0965479963960441</v>
      </c>
      <c r="N504" s="103">
        <f t="shared" si="52"/>
        <v>253.01712488737638</v>
      </c>
    </row>
    <row r="505" spans="1:14">
      <c r="A505" s="102">
        <v>40387</v>
      </c>
      <c r="B505" t="s">
        <v>1256</v>
      </c>
      <c r="C505">
        <v>9.4160000000000004</v>
      </c>
      <c r="D505">
        <v>99.561000000000007</v>
      </c>
      <c r="E505">
        <v>30.22</v>
      </c>
      <c r="F505">
        <v>3832</v>
      </c>
      <c r="G505">
        <v>17.100000000000001</v>
      </c>
      <c r="I505" s="103">
        <f t="shared" si="53"/>
        <v>99.559789488683563</v>
      </c>
      <c r="J505" s="104">
        <f t="shared" si="50"/>
        <v>20.807996003134864</v>
      </c>
      <c r="K505" s="76">
        <f t="shared" si="54"/>
        <v>208.67128407906884</v>
      </c>
      <c r="L505" s="76">
        <f t="shared" si="51"/>
        <v>156.51676698449529</v>
      </c>
      <c r="M505" s="103">
        <f t="shared" si="55"/>
        <v>8.0824176603754605</v>
      </c>
      <c r="N505" s="103">
        <f t="shared" si="52"/>
        <v>252.57555188673314</v>
      </c>
    </row>
    <row r="506" spans="1:14">
      <c r="A506" s="102">
        <v>40387</v>
      </c>
      <c r="B506" t="s">
        <v>1257</v>
      </c>
      <c r="C506">
        <v>9.4350000000000005</v>
      </c>
      <c r="D506">
        <v>99.322000000000003</v>
      </c>
      <c r="E506">
        <v>30.25</v>
      </c>
      <c r="F506">
        <v>3837</v>
      </c>
      <c r="G506">
        <v>17.100000000000001</v>
      </c>
      <c r="I506" s="103">
        <f t="shared" si="53"/>
        <v>99.299349388439765</v>
      </c>
      <c r="J506" s="104">
        <f t="shared" si="50"/>
        <v>20.753564022183909</v>
      </c>
      <c r="K506" s="76">
        <f t="shared" si="54"/>
        <v>208.12541741520118</v>
      </c>
      <c r="L506" s="76">
        <f t="shared" si="51"/>
        <v>156.10733218463656</v>
      </c>
      <c r="M506" s="103">
        <f t="shared" si="55"/>
        <v>8.0612747303181429</v>
      </c>
      <c r="N506" s="103">
        <f t="shared" si="52"/>
        <v>251.91483532244197</v>
      </c>
    </row>
    <row r="507" spans="1:14">
      <c r="A507" s="102">
        <v>40387</v>
      </c>
      <c r="B507" t="s">
        <v>1258</v>
      </c>
      <c r="C507">
        <v>9.4540000000000006</v>
      </c>
      <c r="D507">
        <v>98.997</v>
      </c>
      <c r="E507">
        <v>30.28</v>
      </c>
      <c r="F507">
        <v>3838</v>
      </c>
      <c r="G507">
        <v>17.100000000000001</v>
      </c>
      <c r="I507" s="103">
        <f t="shared" si="53"/>
        <v>99.039683686292022</v>
      </c>
      <c r="J507" s="104">
        <f t="shared" si="50"/>
        <v>20.699293890435033</v>
      </c>
      <c r="K507" s="76">
        <f t="shared" si="54"/>
        <v>207.58117384280368</v>
      </c>
      <c r="L507" s="76">
        <f t="shared" si="51"/>
        <v>155.69911480686133</v>
      </c>
      <c r="M507" s="103">
        <f t="shared" si="55"/>
        <v>8.0401946670957187</v>
      </c>
      <c r="N507" s="103">
        <f t="shared" si="52"/>
        <v>251.25608334674121</v>
      </c>
    </row>
    <row r="508" spans="1:14">
      <c r="A508" s="102">
        <v>40387</v>
      </c>
      <c r="B508" t="s">
        <v>1259</v>
      </c>
      <c r="C508">
        <v>9.4730000000000008</v>
      </c>
      <c r="D508">
        <v>99.149000000000001</v>
      </c>
      <c r="E508">
        <v>30.27</v>
      </c>
      <c r="F508">
        <v>3830</v>
      </c>
      <c r="G508">
        <v>17.100000000000001</v>
      </c>
      <c r="I508" s="103">
        <f t="shared" si="53"/>
        <v>99.126153065449685</v>
      </c>
      <c r="J508" s="104">
        <f t="shared" si="50"/>
        <v>20.717365990678982</v>
      </c>
      <c r="K508" s="76">
        <f t="shared" si="54"/>
        <v>207.76240842028741</v>
      </c>
      <c r="L508" s="76">
        <f t="shared" si="51"/>
        <v>155.83505229466058</v>
      </c>
      <c r="M508" s="103">
        <f t="shared" si="55"/>
        <v>8.0472143850036701</v>
      </c>
      <c r="N508" s="103">
        <f t="shared" si="52"/>
        <v>251.47544953136469</v>
      </c>
    </row>
    <row r="509" spans="1:14">
      <c r="A509" s="102">
        <v>40387</v>
      </c>
      <c r="B509" t="s">
        <v>1260</v>
      </c>
      <c r="C509">
        <v>9.4909999999999997</v>
      </c>
      <c r="D509">
        <v>99.3</v>
      </c>
      <c r="E509">
        <v>30.25</v>
      </c>
      <c r="F509">
        <v>3837</v>
      </c>
      <c r="G509">
        <v>17.100000000000001</v>
      </c>
      <c r="I509" s="103">
        <f t="shared" si="53"/>
        <v>99.299349388439765</v>
      </c>
      <c r="J509" s="104">
        <f t="shared" si="50"/>
        <v>20.753564022183909</v>
      </c>
      <c r="K509" s="76">
        <f t="shared" si="54"/>
        <v>208.12541741520118</v>
      </c>
      <c r="L509" s="76">
        <f t="shared" si="51"/>
        <v>156.10733218463656</v>
      </c>
      <c r="M509" s="103">
        <f t="shared" si="55"/>
        <v>8.0612747303181429</v>
      </c>
      <c r="N509" s="103">
        <f t="shared" si="52"/>
        <v>251.91483532244197</v>
      </c>
    </row>
    <row r="510" spans="1:14">
      <c r="A510" s="102">
        <v>40387</v>
      </c>
      <c r="B510" t="s">
        <v>1261</v>
      </c>
      <c r="C510">
        <v>9.51</v>
      </c>
      <c r="D510">
        <v>99.603999999999999</v>
      </c>
      <c r="E510">
        <v>30.21</v>
      </c>
      <c r="F510">
        <v>3831</v>
      </c>
      <c r="G510">
        <v>17.100000000000001</v>
      </c>
      <c r="I510" s="103">
        <f t="shared" si="53"/>
        <v>99.646775475265116</v>
      </c>
      <c r="J510" s="104">
        <f t="shared" si="50"/>
        <v>20.826176074330405</v>
      </c>
      <c r="K510" s="76">
        <f t="shared" si="54"/>
        <v>208.85360143439954</v>
      </c>
      <c r="L510" s="76">
        <f t="shared" si="51"/>
        <v>156.65351662471275</v>
      </c>
      <c r="M510" s="103">
        <f t="shared" si="55"/>
        <v>8.0894793172729127</v>
      </c>
      <c r="N510" s="103">
        <f t="shared" si="52"/>
        <v>252.79622866477851</v>
      </c>
    </row>
    <row r="511" spans="1:14">
      <c r="A511" s="102">
        <v>40387</v>
      </c>
      <c r="B511" t="s">
        <v>1262</v>
      </c>
      <c r="C511">
        <v>9.5289999999999999</v>
      </c>
      <c r="D511">
        <v>99.887</v>
      </c>
      <c r="E511">
        <v>30.18</v>
      </c>
      <c r="F511">
        <v>3829</v>
      </c>
      <c r="G511">
        <v>17.100000000000001</v>
      </c>
      <c r="I511" s="103">
        <f t="shared" si="53"/>
        <v>99.908252894695849</v>
      </c>
      <c r="J511" s="104">
        <f t="shared" si="50"/>
        <v>20.880824854991427</v>
      </c>
      <c r="K511" s="76">
        <f t="shared" si="54"/>
        <v>209.40164225640723</v>
      </c>
      <c r="L511" s="76">
        <f t="shared" si="51"/>
        <v>157.06458218179085</v>
      </c>
      <c r="M511" s="103">
        <f t="shared" si="55"/>
        <v>8.1107064585058382</v>
      </c>
      <c r="N511" s="103">
        <f t="shared" si="52"/>
        <v>253.45957682830743</v>
      </c>
    </row>
    <row r="512" spans="1:14">
      <c r="A512" s="102">
        <v>40387</v>
      </c>
      <c r="B512" t="s">
        <v>1263</v>
      </c>
      <c r="C512">
        <v>9.548</v>
      </c>
      <c r="D512">
        <v>99.909000000000006</v>
      </c>
      <c r="E512">
        <v>30.18</v>
      </c>
      <c r="F512">
        <v>3827</v>
      </c>
      <c r="G512">
        <v>17.100000000000001</v>
      </c>
      <c r="I512" s="103">
        <f t="shared" si="53"/>
        <v>99.908252894695849</v>
      </c>
      <c r="J512" s="104">
        <f t="shared" si="50"/>
        <v>20.880824854991427</v>
      </c>
      <c r="K512" s="76">
        <f t="shared" si="54"/>
        <v>209.40164225640723</v>
      </c>
      <c r="L512" s="76">
        <f t="shared" si="51"/>
        <v>157.06458218179085</v>
      </c>
      <c r="M512" s="103">
        <f t="shared" si="55"/>
        <v>8.1107064585058382</v>
      </c>
      <c r="N512" s="103">
        <f t="shared" si="52"/>
        <v>253.45957682830743</v>
      </c>
    </row>
    <row r="513" spans="1:14">
      <c r="A513" s="102">
        <v>40387</v>
      </c>
      <c r="B513" t="s">
        <v>1264</v>
      </c>
      <c r="C513">
        <v>9.5660000000000007</v>
      </c>
      <c r="D513">
        <v>99.864999999999995</v>
      </c>
      <c r="E513">
        <v>30.18</v>
      </c>
      <c r="F513">
        <v>3832</v>
      </c>
      <c r="G513">
        <v>17.100000000000001</v>
      </c>
      <c r="I513" s="103">
        <f t="shared" si="53"/>
        <v>99.908252894695849</v>
      </c>
      <c r="J513" s="104">
        <f t="shared" si="50"/>
        <v>20.880824854991427</v>
      </c>
      <c r="K513" s="76">
        <f t="shared" si="54"/>
        <v>209.40164225640723</v>
      </c>
      <c r="L513" s="76">
        <f t="shared" si="51"/>
        <v>157.06458218179085</v>
      </c>
      <c r="M513" s="103">
        <f t="shared" si="55"/>
        <v>8.1107064585058382</v>
      </c>
      <c r="N513" s="103">
        <f t="shared" si="52"/>
        <v>253.45957682830743</v>
      </c>
    </row>
    <row r="514" spans="1:14">
      <c r="A514" s="102">
        <v>40387</v>
      </c>
      <c r="B514" t="s">
        <v>1265</v>
      </c>
      <c r="C514">
        <v>9.5850000000000009</v>
      </c>
      <c r="D514">
        <v>99.8</v>
      </c>
      <c r="E514">
        <v>30.19</v>
      </c>
      <c r="F514">
        <v>3837</v>
      </c>
      <c r="G514">
        <v>17.100000000000001</v>
      </c>
      <c r="I514" s="103">
        <f t="shared" si="53"/>
        <v>99.821007063711036</v>
      </c>
      <c r="J514" s="104">
        <f t="shared" si="50"/>
        <v>20.862590476315603</v>
      </c>
      <c r="K514" s="76">
        <f t="shared" si="54"/>
        <v>209.21878028295745</v>
      </c>
      <c r="L514" s="76">
        <f t="shared" si="51"/>
        <v>156.92742404326177</v>
      </c>
      <c r="M514" s="103">
        <f t="shared" si="55"/>
        <v>8.1036237070379276</v>
      </c>
      <c r="N514" s="103">
        <f t="shared" si="52"/>
        <v>253.23824084493523</v>
      </c>
    </row>
    <row r="515" spans="1:14">
      <c r="A515" s="102">
        <v>40387</v>
      </c>
      <c r="B515" t="s">
        <v>1266</v>
      </c>
      <c r="C515">
        <v>9.6039999999999992</v>
      </c>
      <c r="D515">
        <v>99.668999999999997</v>
      </c>
      <c r="E515">
        <v>30.21</v>
      </c>
      <c r="F515">
        <v>3837</v>
      </c>
      <c r="G515">
        <v>17.100000000000001</v>
      </c>
      <c r="I515" s="103">
        <f t="shared" si="53"/>
        <v>99.646775475265116</v>
      </c>
      <c r="J515" s="104">
        <f t="shared" si="50"/>
        <v>20.826176074330405</v>
      </c>
      <c r="K515" s="76">
        <f t="shared" si="54"/>
        <v>208.85360143439954</v>
      </c>
      <c r="L515" s="76">
        <f t="shared" si="51"/>
        <v>156.65351662471275</v>
      </c>
      <c r="M515" s="103">
        <f t="shared" si="55"/>
        <v>8.0894793172729127</v>
      </c>
      <c r="N515" s="103">
        <f t="shared" si="52"/>
        <v>252.79622866477851</v>
      </c>
    </row>
    <row r="516" spans="1:14">
      <c r="A516" s="102">
        <v>40387</v>
      </c>
      <c r="B516" t="s">
        <v>1267</v>
      </c>
      <c r="C516">
        <v>9.6229999999999993</v>
      </c>
      <c r="D516">
        <v>99.539000000000001</v>
      </c>
      <c r="E516">
        <v>30.22</v>
      </c>
      <c r="F516">
        <v>3835</v>
      </c>
      <c r="G516">
        <v>17.100000000000001</v>
      </c>
      <c r="I516" s="103">
        <f t="shared" si="53"/>
        <v>99.559789488683563</v>
      </c>
      <c r="J516" s="104">
        <f t="shared" si="50"/>
        <v>20.807996003134864</v>
      </c>
      <c r="K516" s="76">
        <f t="shared" si="54"/>
        <v>208.67128407906884</v>
      </c>
      <c r="L516" s="76">
        <f t="shared" si="51"/>
        <v>156.51676698449529</v>
      </c>
      <c r="M516" s="103">
        <f t="shared" si="55"/>
        <v>8.0824176603754605</v>
      </c>
      <c r="N516" s="103">
        <f t="shared" si="52"/>
        <v>252.57555188673314</v>
      </c>
    </row>
    <row r="517" spans="1:14">
      <c r="A517" s="102">
        <v>40387</v>
      </c>
      <c r="B517" t="s">
        <v>1268</v>
      </c>
      <c r="C517">
        <v>9.6419999999999995</v>
      </c>
      <c r="D517">
        <v>99.43</v>
      </c>
      <c r="E517">
        <v>30.23</v>
      </c>
      <c r="F517">
        <v>3834</v>
      </c>
      <c r="G517">
        <v>17.100000000000001</v>
      </c>
      <c r="I517" s="103">
        <f t="shared" si="53"/>
        <v>99.472889888072956</v>
      </c>
      <c r="J517" s="104">
        <f t="shared" si="50"/>
        <v>20.789833986607245</v>
      </c>
      <c r="K517" s="76">
        <f t="shared" si="54"/>
        <v>208.48914778349709</v>
      </c>
      <c r="L517" s="76">
        <f t="shared" si="51"/>
        <v>156.38015315064061</v>
      </c>
      <c r="M517" s="103">
        <f t="shared" si="55"/>
        <v>8.0753630164247046</v>
      </c>
      <c r="N517" s="103">
        <f t="shared" si="52"/>
        <v>252.35509426327201</v>
      </c>
    </row>
    <row r="518" spans="1:14">
      <c r="A518" s="102">
        <v>40387</v>
      </c>
      <c r="B518" t="s">
        <v>1269</v>
      </c>
      <c r="C518">
        <v>9.66</v>
      </c>
      <c r="D518">
        <v>99.409000000000006</v>
      </c>
      <c r="E518">
        <v>30.24</v>
      </c>
      <c r="F518">
        <v>3839</v>
      </c>
      <c r="G518">
        <v>17.100000000000001</v>
      </c>
      <c r="I518" s="103">
        <f t="shared" si="53"/>
        <v>99.386076559308862</v>
      </c>
      <c r="J518" s="104">
        <f t="shared" si="50"/>
        <v>20.77169000089555</v>
      </c>
      <c r="K518" s="76">
        <f t="shared" si="54"/>
        <v>208.30719230848635</v>
      </c>
      <c r="L518" s="76">
        <f t="shared" si="51"/>
        <v>156.24367494373496</v>
      </c>
      <c r="M518" s="103">
        <f t="shared" si="55"/>
        <v>8.0683153761558533</v>
      </c>
      <c r="N518" s="103">
        <f t="shared" si="52"/>
        <v>252.13485550487042</v>
      </c>
    </row>
    <row r="519" spans="1:14">
      <c r="A519" s="102">
        <v>40387</v>
      </c>
      <c r="B519" t="s">
        <v>1270</v>
      </c>
      <c r="C519">
        <v>9.6790000000000003</v>
      </c>
      <c r="D519">
        <v>99.451999999999998</v>
      </c>
      <c r="E519">
        <v>30.23</v>
      </c>
      <c r="F519">
        <v>3826</v>
      </c>
      <c r="G519">
        <v>17.100000000000001</v>
      </c>
      <c r="I519" s="103">
        <f t="shared" si="53"/>
        <v>99.472889888072956</v>
      </c>
      <c r="J519" s="104">
        <f t="shared" si="50"/>
        <v>20.789833986607245</v>
      </c>
      <c r="K519" s="76">
        <f t="shared" si="54"/>
        <v>208.48914778349709</v>
      </c>
      <c r="L519" s="76">
        <f t="shared" si="51"/>
        <v>156.38015315064061</v>
      </c>
      <c r="M519" s="103">
        <f t="shared" si="55"/>
        <v>8.0753630164247046</v>
      </c>
      <c r="N519" s="103">
        <f t="shared" si="52"/>
        <v>252.35509426327201</v>
      </c>
    </row>
    <row r="520" spans="1:14">
      <c r="A520" s="102">
        <v>40387</v>
      </c>
      <c r="B520" t="s">
        <v>1271</v>
      </c>
      <c r="C520">
        <v>9.6980000000000004</v>
      </c>
      <c r="D520">
        <v>99.626000000000005</v>
      </c>
      <c r="E520">
        <v>30.21</v>
      </c>
      <c r="F520">
        <v>3837</v>
      </c>
      <c r="G520">
        <v>17.100000000000001</v>
      </c>
      <c r="I520" s="103">
        <f t="shared" si="53"/>
        <v>99.646775475265116</v>
      </c>
      <c r="J520" s="104">
        <f t="shared" si="50"/>
        <v>20.826176074330405</v>
      </c>
      <c r="K520" s="76">
        <f t="shared" si="54"/>
        <v>208.85360143439954</v>
      </c>
      <c r="L520" s="76">
        <f t="shared" si="51"/>
        <v>156.65351662471275</v>
      </c>
      <c r="M520" s="103">
        <f t="shared" si="55"/>
        <v>8.0894793172729127</v>
      </c>
      <c r="N520" s="103">
        <f t="shared" si="52"/>
        <v>252.79622866477851</v>
      </c>
    </row>
    <row r="521" spans="1:14">
      <c r="A521" s="102">
        <v>40387</v>
      </c>
      <c r="B521" t="s">
        <v>1272</v>
      </c>
      <c r="C521">
        <v>9.7170000000000005</v>
      </c>
      <c r="D521">
        <v>99.734999999999999</v>
      </c>
      <c r="E521">
        <v>30.2</v>
      </c>
      <c r="F521">
        <v>3836</v>
      </c>
      <c r="G521">
        <v>17.100000000000001</v>
      </c>
      <c r="I521" s="103">
        <f t="shared" si="53"/>
        <v>99.733847962116698</v>
      </c>
      <c r="J521" s="104">
        <f t="shared" si="50"/>
        <v>20.84437422408239</v>
      </c>
      <c r="K521" s="76">
        <f t="shared" si="54"/>
        <v>209.03610008905309</v>
      </c>
      <c r="L521" s="76">
        <f t="shared" si="51"/>
        <v>156.79040225098115</v>
      </c>
      <c r="M521" s="103">
        <f t="shared" si="55"/>
        <v>8.0965479963960441</v>
      </c>
      <c r="N521" s="103">
        <f t="shared" si="52"/>
        <v>253.01712488737638</v>
      </c>
    </row>
    <row r="522" spans="1:14">
      <c r="A522" s="102">
        <v>40387</v>
      </c>
      <c r="B522" t="s">
        <v>1273</v>
      </c>
      <c r="C522">
        <v>9.7360000000000007</v>
      </c>
      <c r="D522">
        <v>99.995999999999995</v>
      </c>
      <c r="E522">
        <v>30.17</v>
      </c>
      <c r="F522">
        <v>3836</v>
      </c>
      <c r="G522">
        <v>17.100000000000001</v>
      </c>
      <c r="I522" s="103">
        <f t="shared" si="53"/>
        <v>99.99558556989335</v>
      </c>
      <c r="J522" s="104">
        <f t="shared" si="50"/>
        <v>20.899077384107709</v>
      </c>
      <c r="K522" s="76">
        <f t="shared" si="54"/>
        <v>209.5846862500629</v>
      </c>
      <c r="L522" s="76">
        <f t="shared" si="51"/>
        <v>157.20187684707918</v>
      </c>
      <c r="M522" s="103">
        <f t="shared" si="55"/>
        <v>8.1177962601212208</v>
      </c>
      <c r="N522" s="103">
        <f t="shared" si="52"/>
        <v>253.68113312878816</v>
      </c>
    </row>
    <row r="523" spans="1:14">
      <c r="A523" s="102">
        <v>40387</v>
      </c>
      <c r="B523" t="s">
        <v>1274</v>
      </c>
      <c r="C523">
        <v>9.7539999999999996</v>
      </c>
      <c r="D523">
        <v>100.04</v>
      </c>
      <c r="E523">
        <v>30.16</v>
      </c>
      <c r="F523">
        <v>3835</v>
      </c>
      <c r="G523">
        <v>17.100000000000001</v>
      </c>
      <c r="I523" s="103">
        <f t="shared" si="53"/>
        <v>100.08300520430105</v>
      </c>
      <c r="J523" s="104">
        <f t="shared" si="50"/>
        <v>20.917348087698915</v>
      </c>
      <c r="K523" s="76">
        <f t="shared" si="54"/>
        <v>209.76791250495216</v>
      </c>
      <c r="L523" s="76">
        <f t="shared" si="51"/>
        <v>157.33930821991279</v>
      </c>
      <c r="M523" s="103">
        <f t="shared" si="55"/>
        <v>8.1248931212197526</v>
      </c>
      <c r="N523" s="103">
        <f t="shared" si="52"/>
        <v>253.90291003811726</v>
      </c>
    </row>
    <row r="524" spans="1:14">
      <c r="A524" s="102">
        <v>40387</v>
      </c>
      <c r="B524" t="s">
        <v>1275</v>
      </c>
      <c r="C524">
        <v>9.7729999999999997</v>
      </c>
      <c r="D524">
        <v>100.018</v>
      </c>
      <c r="E524">
        <v>30.17</v>
      </c>
      <c r="F524">
        <v>3835</v>
      </c>
      <c r="G524">
        <v>17.100000000000001</v>
      </c>
      <c r="I524" s="103">
        <f t="shared" si="53"/>
        <v>99.99558556989335</v>
      </c>
      <c r="J524" s="104">
        <f t="shared" si="50"/>
        <v>20.899077384107709</v>
      </c>
      <c r="K524" s="76">
        <f t="shared" si="54"/>
        <v>209.5846862500629</v>
      </c>
      <c r="L524" s="76">
        <f t="shared" si="51"/>
        <v>157.20187684707918</v>
      </c>
      <c r="M524" s="103">
        <f t="shared" si="55"/>
        <v>8.1177962601212208</v>
      </c>
      <c r="N524" s="103">
        <f t="shared" si="52"/>
        <v>253.68113312878816</v>
      </c>
    </row>
    <row r="525" spans="1:14">
      <c r="A525" s="102">
        <v>40387</v>
      </c>
      <c r="B525" t="s">
        <v>1276</v>
      </c>
      <c r="C525">
        <v>9.7919999999999998</v>
      </c>
      <c r="D525">
        <v>99.822000000000003</v>
      </c>
      <c r="E525">
        <v>30.19</v>
      </c>
      <c r="F525">
        <v>3839</v>
      </c>
      <c r="G525">
        <v>17.100000000000001</v>
      </c>
      <c r="I525" s="103">
        <f t="shared" si="53"/>
        <v>99.821007063711036</v>
      </c>
      <c r="J525" s="104">
        <f t="shared" si="50"/>
        <v>20.862590476315603</v>
      </c>
      <c r="K525" s="76">
        <f t="shared" si="54"/>
        <v>209.21878028295745</v>
      </c>
      <c r="L525" s="76">
        <f t="shared" si="51"/>
        <v>156.92742404326177</v>
      </c>
      <c r="M525" s="103">
        <f t="shared" si="55"/>
        <v>8.1036237070379276</v>
      </c>
      <c r="N525" s="103">
        <f t="shared" si="52"/>
        <v>253.23824084493523</v>
      </c>
    </row>
    <row r="526" spans="1:14">
      <c r="A526" s="102">
        <v>40387</v>
      </c>
      <c r="B526" t="s">
        <v>1277</v>
      </c>
      <c r="C526">
        <v>9.8109999999999999</v>
      </c>
      <c r="D526">
        <v>99.843999999999994</v>
      </c>
      <c r="E526">
        <v>30.19</v>
      </c>
      <c r="F526">
        <v>3835</v>
      </c>
      <c r="G526">
        <v>17.100000000000001</v>
      </c>
      <c r="I526" s="103">
        <f t="shared" si="53"/>
        <v>99.821007063711036</v>
      </c>
      <c r="J526" s="104">
        <f t="shared" si="50"/>
        <v>20.862590476315603</v>
      </c>
      <c r="K526" s="76">
        <f t="shared" si="54"/>
        <v>209.21878028295745</v>
      </c>
      <c r="L526" s="76">
        <f t="shared" si="51"/>
        <v>156.92742404326177</v>
      </c>
      <c r="M526" s="103">
        <f t="shared" si="55"/>
        <v>8.1036237070379276</v>
      </c>
      <c r="N526" s="103">
        <f t="shared" si="52"/>
        <v>253.23824084493523</v>
      </c>
    </row>
    <row r="527" spans="1:14">
      <c r="A527" s="102">
        <v>40387</v>
      </c>
      <c r="B527" t="s">
        <v>1278</v>
      </c>
      <c r="C527">
        <v>9.8290000000000006</v>
      </c>
      <c r="D527">
        <v>99.909000000000006</v>
      </c>
      <c r="E527">
        <v>30.18</v>
      </c>
      <c r="F527">
        <v>3838</v>
      </c>
      <c r="G527">
        <v>17.100000000000001</v>
      </c>
      <c r="I527" s="103">
        <f t="shared" si="53"/>
        <v>99.908252894695849</v>
      </c>
      <c r="J527" s="104">
        <f t="shared" si="50"/>
        <v>20.880824854991427</v>
      </c>
      <c r="K527" s="76">
        <f t="shared" si="54"/>
        <v>209.40164225640723</v>
      </c>
      <c r="L527" s="76">
        <f t="shared" si="51"/>
        <v>157.06458218179085</v>
      </c>
      <c r="M527" s="103">
        <f t="shared" si="55"/>
        <v>8.1107064585058382</v>
      </c>
      <c r="N527" s="103">
        <f t="shared" si="52"/>
        <v>253.45957682830743</v>
      </c>
    </row>
    <row r="528" spans="1:14">
      <c r="A528" s="102">
        <v>40387</v>
      </c>
      <c r="B528" t="s">
        <v>1279</v>
      </c>
      <c r="C528">
        <v>9.8480000000000008</v>
      </c>
      <c r="D528">
        <v>99.909000000000006</v>
      </c>
      <c r="E528">
        <v>30.18</v>
      </c>
      <c r="F528">
        <v>3841</v>
      </c>
      <c r="G528">
        <v>17.100000000000001</v>
      </c>
      <c r="I528" s="103">
        <f t="shared" si="53"/>
        <v>99.908252894695849</v>
      </c>
      <c r="J528" s="104">
        <f t="shared" si="50"/>
        <v>20.880824854991427</v>
      </c>
      <c r="K528" s="76">
        <f t="shared" si="54"/>
        <v>209.40164225640723</v>
      </c>
      <c r="L528" s="76">
        <f t="shared" si="51"/>
        <v>157.06458218179085</v>
      </c>
      <c r="M528" s="103">
        <f t="shared" si="55"/>
        <v>8.1107064585058382</v>
      </c>
      <c r="N528" s="103">
        <f t="shared" si="52"/>
        <v>253.45957682830743</v>
      </c>
    </row>
    <row r="529" spans="1:14">
      <c r="A529" s="102">
        <v>40387</v>
      </c>
      <c r="B529" t="s">
        <v>1280</v>
      </c>
      <c r="C529">
        <v>9.8670000000000009</v>
      </c>
      <c r="D529">
        <v>99.909000000000006</v>
      </c>
      <c r="E529">
        <v>30.18</v>
      </c>
      <c r="F529">
        <v>3837</v>
      </c>
      <c r="G529">
        <v>17.100000000000001</v>
      </c>
      <c r="I529" s="103">
        <f t="shared" si="53"/>
        <v>99.908252894695849</v>
      </c>
      <c r="J529" s="104">
        <f t="shared" si="50"/>
        <v>20.880824854991427</v>
      </c>
      <c r="K529" s="76">
        <f t="shared" si="54"/>
        <v>209.40164225640723</v>
      </c>
      <c r="L529" s="76">
        <f t="shared" si="51"/>
        <v>157.06458218179085</v>
      </c>
      <c r="M529" s="103">
        <f t="shared" si="55"/>
        <v>8.1107064585058382</v>
      </c>
      <c r="N529" s="103">
        <f t="shared" si="52"/>
        <v>253.45957682830743</v>
      </c>
    </row>
    <row r="530" spans="1:14">
      <c r="A530" s="102">
        <v>40387</v>
      </c>
      <c r="B530" t="s">
        <v>1281</v>
      </c>
      <c r="C530">
        <v>9.8859999999999992</v>
      </c>
      <c r="D530">
        <v>99.495000000000005</v>
      </c>
      <c r="E530">
        <v>30.23</v>
      </c>
      <c r="F530">
        <v>3844</v>
      </c>
      <c r="G530">
        <v>17.100000000000001</v>
      </c>
      <c r="I530" s="103">
        <f t="shared" si="53"/>
        <v>99.472889888072956</v>
      </c>
      <c r="J530" s="104">
        <f t="shared" si="50"/>
        <v>20.789833986607245</v>
      </c>
      <c r="K530" s="76">
        <f t="shared" si="54"/>
        <v>208.48914778349709</v>
      </c>
      <c r="L530" s="76">
        <f t="shared" si="51"/>
        <v>156.38015315064061</v>
      </c>
      <c r="M530" s="103">
        <f t="shared" si="55"/>
        <v>8.0753630164247046</v>
      </c>
      <c r="N530" s="103">
        <f t="shared" si="52"/>
        <v>252.35509426327201</v>
      </c>
    </row>
    <row r="531" spans="1:14">
      <c r="A531" s="102">
        <v>40387</v>
      </c>
      <c r="B531" t="s">
        <v>1282</v>
      </c>
      <c r="C531">
        <v>9.9049999999999994</v>
      </c>
      <c r="D531">
        <v>99.539000000000001</v>
      </c>
      <c r="E531">
        <v>30.22</v>
      </c>
      <c r="F531">
        <v>3836</v>
      </c>
      <c r="G531">
        <v>17.100000000000001</v>
      </c>
      <c r="I531" s="103">
        <f t="shared" si="53"/>
        <v>99.559789488683563</v>
      </c>
      <c r="J531" s="104">
        <f t="shared" si="50"/>
        <v>20.807996003134864</v>
      </c>
      <c r="K531" s="76">
        <f t="shared" si="54"/>
        <v>208.67128407906884</v>
      </c>
      <c r="L531" s="76">
        <f t="shared" si="51"/>
        <v>156.51676698449529</v>
      </c>
      <c r="M531" s="103">
        <f t="shared" si="55"/>
        <v>8.0824176603754605</v>
      </c>
      <c r="N531" s="103">
        <f t="shared" si="52"/>
        <v>252.57555188673314</v>
      </c>
    </row>
    <row r="532" spans="1:14">
      <c r="A532" s="102">
        <v>40387</v>
      </c>
      <c r="B532" t="s">
        <v>1283</v>
      </c>
      <c r="C532">
        <v>9.9420000000000002</v>
      </c>
      <c r="D532">
        <v>99.322000000000003</v>
      </c>
      <c r="E532">
        <v>30.25</v>
      </c>
      <c r="F532">
        <v>3831</v>
      </c>
      <c r="G532">
        <v>17.100000000000001</v>
      </c>
      <c r="I532" s="103">
        <f t="shared" si="53"/>
        <v>99.299349388439765</v>
      </c>
      <c r="J532" s="104">
        <f t="shared" si="50"/>
        <v>20.753564022183909</v>
      </c>
      <c r="K532" s="76">
        <f t="shared" si="54"/>
        <v>208.12541741520118</v>
      </c>
      <c r="L532" s="76">
        <f t="shared" si="51"/>
        <v>156.10733218463656</v>
      </c>
      <c r="M532" s="103">
        <f t="shared" si="55"/>
        <v>8.0612747303181429</v>
      </c>
      <c r="N532" s="103">
        <f t="shared" si="52"/>
        <v>251.91483532244197</v>
      </c>
    </row>
    <row r="533" spans="1:14">
      <c r="A533" s="102">
        <v>40387</v>
      </c>
      <c r="B533" t="s">
        <v>1284</v>
      </c>
      <c r="C533">
        <v>9.9610000000000003</v>
      </c>
      <c r="D533">
        <v>99.516999999999996</v>
      </c>
      <c r="E533">
        <v>30.22</v>
      </c>
      <c r="F533">
        <v>3836</v>
      </c>
      <c r="G533">
        <v>17.100000000000001</v>
      </c>
      <c r="I533" s="103">
        <f t="shared" si="53"/>
        <v>99.559789488683563</v>
      </c>
      <c r="J533" s="104">
        <f t="shared" ref="J533:J596" si="56">I533*20.9/100</f>
        <v>20.807996003134864</v>
      </c>
      <c r="K533" s="76">
        <f t="shared" si="54"/>
        <v>208.67128407906884</v>
      </c>
      <c r="L533" s="76">
        <f t="shared" ref="L533:L596" si="57">K533/1.33322</f>
        <v>156.51676698449529</v>
      </c>
      <c r="M533" s="103">
        <f t="shared" si="55"/>
        <v>8.0824176603754605</v>
      </c>
      <c r="N533" s="103">
        <f t="shared" ref="N533:N596" si="58">M533*31.25</f>
        <v>252.57555188673314</v>
      </c>
    </row>
    <row r="534" spans="1:14">
      <c r="A534" s="102">
        <v>40387</v>
      </c>
      <c r="B534" t="s">
        <v>1285</v>
      </c>
      <c r="C534">
        <v>9.98</v>
      </c>
      <c r="D534">
        <v>99.647999999999996</v>
      </c>
      <c r="E534">
        <v>30.21</v>
      </c>
      <c r="F534">
        <v>3837</v>
      </c>
      <c r="G534">
        <v>17.100000000000001</v>
      </c>
      <c r="I534" s="103">
        <f t="shared" si="53"/>
        <v>99.646775475265116</v>
      </c>
      <c r="J534" s="104">
        <f t="shared" si="56"/>
        <v>20.826176074330405</v>
      </c>
      <c r="K534" s="76">
        <f t="shared" si="54"/>
        <v>208.85360143439954</v>
      </c>
      <c r="L534" s="76">
        <f t="shared" si="57"/>
        <v>156.65351662471275</v>
      </c>
      <c r="M534" s="103">
        <f t="shared" si="55"/>
        <v>8.0894793172729127</v>
      </c>
      <c r="N534" s="103">
        <f t="shared" si="58"/>
        <v>252.79622866477851</v>
      </c>
    </row>
    <row r="535" spans="1:14">
      <c r="A535" s="102">
        <v>40387</v>
      </c>
      <c r="B535" t="s">
        <v>1286</v>
      </c>
      <c r="C535">
        <v>9.9990000000000006</v>
      </c>
      <c r="D535">
        <v>99.387</v>
      </c>
      <c r="E535">
        <v>30.24</v>
      </c>
      <c r="F535">
        <v>3839</v>
      </c>
      <c r="G535">
        <v>17.100000000000001</v>
      </c>
      <c r="I535" s="103">
        <f t="shared" si="53"/>
        <v>99.386076559308862</v>
      </c>
      <c r="J535" s="104">
        <f t="shared" si="56"/>
        <v>20.77169000089555</v>
      </c>
      <c r="K535" s="76">
        <f t="shared" si="54"/>
        <v>208.30719230848635</v>
      </c>
      <c r="L535" s="76">
        <f t="shared" si="57"/>
        <v>156.24367494373496</v>
      </c>
      <c r="M535" s="103">
        <f t="shared" si="55"/>
        <v>8.0683153761558533</v>
      </c>
      <c r="N535" s="103">
        <f t="shared" si="58"/>
        <v>252.13485550487042</v>
      </c>
    </row>
    <row r="536" spans="1:14">
      <c r="A536" s="102">
        <v>40387</v>
      </c>
      <c r="B536" t="s">
        <v>1287</v>
      </c>
      <c r="C536">
        <v>10.016999999999999</v>
      </c>
      <c r="D536">
        <v>99.364999999999995</v>
      </c>
      <c r="E536">
        <v>30.24</v>
      </c>
      <c r="F536">
        <v>3845</v>
      </c>
      <c r="G536">
        <v>17.100000000000001</v>
      </c>
      <c r="I536" s="103">
        <f t="shared" si="53"/>
        <v>99.386076559308862</v>
      </c>
      <c r="J536" s="104">
        <f t="shared" si="56"/>
        <v>20.77169000089555</v>
      </c>
      <c r="K536" s="76">
        <f t="shared" si="54"/>
        <v>208.30719230848635</v>
      </c>
      <c r="L536" s="76">
        <f t="shared" si="57"/>
        <v>156.24367494373496</v>
      </c>
      <c r="M536" s="103">
        <f t="shared" si="55"/>
        <v>8.0683153761558533</v>
      </c>
      <c r="N536" s="103">
        <f t="shared" si="58"/>
        <v>252.13485550487042</v>
      </c>
    </row>
    <row r="537" spans="1:14">
      <c r="A537" s="102">
        <v>40387</v>
      </c>
      <c r="B537" t="s">
        <v>1288</v>
      </c>
      <c r="C537">
        <v>10.036</v>
      </c>
      <c r="D537">
        <v>99.364999999999995</v>
      </c>
      <c r="E537">
        <v>30.24</v>
      </c>
      <c r="F537">
        <v>3837</v>
      </c>
      <c r="G537">
        <v>17.100000000000001</v>
      </c>
      <c r="I537" s="103">
        <f t="shared" si="53"/>
        <v>99.386076559308862</v>
      </c>
      <c r="J537" s="104">
        <f t="shared" si="56"/>
        <v>20.77169000089555</v>
      </c>
      <c r="K537" s="76">
        <f t="shared" si="54"/>
        <v>208.30719230848635</v>
      </c>
      <c r="L537" s="76">
        <f t="shared" si="57"/>
        <v>156.24367494373496</v>
      </c>
      <c r="M537" s="103">
        <f t="shared" si="55"/>
        <v>8.0683153761558533</v>
      </c>
      <c r="N537" s="103">
        <f t="shared" si="58"/>
        <v>252.13485550487042</v>
      </c>
    </row>
    <row r="538" spans="1:14">
      <c r="A538" s="102">
        <v>40387</v>
      </c>
      <c r="B538" t="s">
        <v>1289</v>
      </c>
      <c r="C538">
        <v>10.055</v>
      </c>
      <c r="D538">
        <v>99.343999999999994</v>
      </c>
      <c r="E538">
        <v>30.24</v>
      </c>
      <c r="F538">
        <v>3845</v>
      </c>
      <c r="G538">
        <v>17.100000000000001</v>
      </c>
      <c r="I538" s="103">
        <f t="shared" si="53"/>
        <v>99.386076559308862</v>
      </c>
      <c r="J538" s="104">
        <f t="shared" si="56"/>
        <v>20.77169000089555</v>
      </c>
      <c r="K538" s="76">
        <f t="shared" si="54"/>
        <v>208.30719230848635</v>
      </c>
      <c r="L538" s="76">
        <f t="shared" si="57"/>
        <v>156.24367494373496</v>
      </c>
      <c r="M538" s="103">
        <f t="shared" si="55"/>
        <v>8.0683153761558533</v>
      </c>
      <c r="N538" s="103">
        <f t="shared" si="58"/>
        <v>252.13485550487042</v>
      </c>
    </row>
    <row r="539" spans="1:14">
      <c r="A539" s="102">
        <v>40387</v>
      </c>
      <c r="B539" t="s">
        <v>1290</v>
      </c>
      <c r="C539">
        <v>10.074</v>
      </c>
      <c r="D539">
        <v>99.364999999999995</v>
      </c>
      <c r="E539">
        <v>30.24</v>
      </c>
      <c r="F539">
        <v>3838</v>
      </c>
      <c r="G539">
        <v>17.100000000000001</v>
      </c>
      <c r="I539" s="103">
        <f t="shared" si="53"/>
        <v>99.386076559308862</v>
      </c>
      <c r="J539" s="104">
        <f t="shared" si="56"/>
        <v>20.77169000089555</v>
      </c>
      <c r="K539" s="76">
        <f t="shared" si="54"/>
        <v>208.30719230848635</v>
      </c>
      <c r="L539" s="76">
        <f t="shared" si="57"/>
        <v>156.24367494373496</v>
      </c>
      <c r="M539" s="103">
        <f t="shared" si="55"/>
        <v>8.0683153761558533</v>
      </c>
      <c r="N539" s="103">
        <f t="shared" si="58"/>
        <v>252.13485550487042</v>
      </c>
    </row>
    <row r="540" spans="1:14">
      <c r="A540" s="102">
        <v>40387</v>
      </c>
      <c r="B540" t="s">
        <v>1291</v>
      </c>
      <c r="C540">
        <v>10.093</v>
      </c>
      <c r="D540">
        <v>99.626000000000005</v>
      </c>
      <c r="E540">
        <v>30.21</v>
      </c>
      <c r="F540">
        <v>3844</v>
      </c>
      <c r="G540">
        <v>17.100000000000001</v>
      </c>
      <c r="I540" s="103">
        <f t="shared" si="53"/>
        <v>99.646775475265116</v>
      </c>
      <c r="J540" s="104">
        <f t="shared" si="56"/>
        <v>20.826176074330405</v>
      </c>
      <c r="K540" s="76">
        <f t="shared" si="54"/>
        <v>208.85360143439954</v>
      </c>
      <c r="L540" s="76">
        <f t="shared" si="57"/>
        <v>156.65351662471275</v>
      </c>
      <c r="M540" s="103">
        <f t="shared" si="55"/>
        <v>8.0894793172729127</v>
      </c>
      <c r="N540" s="103">
        <f t="shared" si="58"/>
        <v>252.79622866477851</v>
      </c>
    </row>
    <row r="541" spans="1:14">
      <c r="A541" s="102">
        <v>40387</v>
      </c>
      <c r="B541" t="s">
        <v>1292</v>
      </c>
      <c r="C541">
        <v>10.111000000000001</v>
      </c>
      <c r="D541">
        <v>99.561000000000007</v>
      </c>
      <c r="E541">
        <v>30.22</v>
      </c>
      <c r="F541">
        <v>3848</v>
      </c>
      <c r="G541">
        <v>17.100000000000001</v>
      </c>
      <c r="I541" s="103">
        <f t="shared" si="53"/>
        <v>99.559789488683563</v>
      </c>
      <c r="J541" s="104">
        <f t="shared" si="56"/>
        <v>20.807996003134864</v>
      </c>
      <c r="K541" s="76">
        <f t="shared" si="54"/>
        <v>208.67128407906884</v>
      </c>
      <c r="L541" s="76">
        <f t="shared" si="57"/>
        <v>156.51676698449529</v>
      </c>
      <c r="M541" s="103">
        <f t="shared" si="55"/>
        <v>8.0824176603754605</v>
      </c>
      <c r="N541" s="103">
        <f t="shared" si="58"/>
        <v>252.57555188673314</v>
      </c>
    </row>
    <row r="542" spans="1:14">
      <c r="A542" s="102">
        <v>40387</v>
      </c>
      <c r="B542" t="s">
        <v>1293</v>
      </c>
      <c r="C542">
        <v>10.130000000000001</v>
      </c>
      <c r="D542">
        <v>99.516999999999996</v>
      </c>
      <c r="E542">
        <v>30.22</v>
      </c>
      <c r="F542">
        <v>3838</v>
      </c>
      <c r="G542">
        <v>17.100000000000001</v>
      </c>
      <c r="I542" s="103">
        <f t="shared" si="53"/>
        <v>99.559789488683563</v>
      </c>
      <c r="J542" s="104">
        <f t="shared" si="56"/>
        <v>20.807996003134864</v>
      </c>
      <c r="K542" s="76">
        <f t="shared" si="54"/>
        <v>208.67128407906884</v>
      </c>
      <c r="L542" s="76">
        <f t="shared" si="57"/>
        <v>156.51676698449529</v>
      </c>
      <c r="M542" s="103">
        <f t="shared" si="55"/>
        <v>8.0824176603754605</v>
      </c>
      <c r="N542" s="103">
        <f t="shared" si="58"/>
        <v>252.57555188673314</v>
      </c>
    </row>
    <row r="543" spans="1:14">
      <c r="A543" s="102">
        <v>40387</v>
      </c>
      <c r="B543" t="s">
        <v>1294</v>
      </c>
      <c r="C543">
        <v>10.148999999999999</v>
      </c>
      <c r="D543">
        <v>99.516999999999996</v>
      </c>
      <c r="E543">
        <v>30.22</v>
      </c>
      <c r="F543">
        <v>3842</v>
      </c>
      <c r="G543">
        <v>17.100000000000001</v>
      </c>
      <c r="I543" s="103">
        <f t="shared" si="53"/>
        <v>99.559789488683563</v>
      </c>
      <c r="J543" s="104">
        <f t="shared" si="56"/>
        <v>20.807996003134864</v>
      </c>
      <c r="K543" s="76">
        <f t="shared" si="54"/>
        <v>208.67128407906884</v>
      </c>
      <c r="L543" s="76">
        <f t="shared" si="57"/>
        <v>156.51676698449529</v>
      </c>
      <c r="M543" s="103">
        <f t="shared" si="55"/>
        <v>8.0824176603754605</v>
      </c>
      <c r="N543" s="103">
        <f t="shared" si="58"/>
        <v>252.57555188673314</v>
      </c>
    </row>
    <row r="544" spans="1:14">
      <c r="A544" s="102">
        <v>40387</v>
      </c>
      <c r="B544" t="s">
        <v>1295</v>
      </c>
      <c r="C544">
        <v>10.167999999999999</v>
      </c>
      <c r="D544">
        <v>99.278999999999996</v>
      </c>
      <c r="E544">
        <v>30.25</v>
      </c>
      <c r="F544">
        <v>3844</v>
      </c>
      <c r="G544">
        <v>17.100000000000001</v>
      </c>
      <c r="I544" s="103">
        <f t="shared" si="53"/>
        <v>99.299349388439765</v>
      </c>
      <c r="J544" s="104">
        <f t="shared" si="56"/>
        <v>20.753564022183909</v>
      </c>
      <c r="K544" s="76">
        <f t="shared" si="54"/>
        <v>208.12541741520118</v>
      </c>
      <c r="L544" s="76">
        <f t="shared" si="57"/>
        <v>156.10733218463656</v>
      </c>
      <c r="M544" s="103">
        <f t="shared" si="55"/>
        <v>8.0612747303181429</v>
      </c>
      <c r="N544" s="103">
        <f t="shared" si="58"/>
        <v>251.91483532244197</v>
      </c>
    </row>
    <row r="545" spans="1:14">
      <c r="A545" s="102">
        <v>40387</v>
      </c>
      <c r="B545" t="s">
        <v>1296</v>
      </c>
      <c r="C545">
        <v>10.186</v>
      </c>
      <c r="D545">
        <v>99.322000000000003</v>
      </c>
      <c r="E545">
        <v>30.25</v>
      </c>
      <c r="F545">
        <v>3839</v>
      </c>
      <c r="G545">
        <v>17.100000000000001</v>
      </c>
      <c r="I545" s="103">
        <f t="shared" si="53"/>
        <v>99.299349388439765</v>
      </c>
      <c r="J545" s="104">
        <f t="shared" si="56"/>
        <v>20.753564022183909</v>
      </c>
      <c r="K545" s="76">
        <f t="shared" si="54"/>
        <v>208.12541741520118</v>
      </c>
      <c r="L545" s="76">
        <f t="shared" si="57"/>
        <v>156.10733218463656</v>
      </c>
      <c r="M545" s="103">
        <f t="shared" si="55"/>
        <v>8.0612747303181429</v>
      </c>
      <c r="N545" s="103">
        <f t="shared" si="58"/>
        <v>251.91483532244197</v>
      </c>
    </row>
    <row r="546" spans="1:14">
      <c r="A546" s="102">
        <v>40387</v>
      </c>
      <c r="B546" t="s">
        <v>1297</v>
      </c>
      <c r="C546">
        <v>10.205</v>
      </c>
      <c r="D546">
        <v>99.343999999999994</v>
      </c>
      <c r="E546">
        <v>30.25</v>
      </c>
      <c r="F546">
        <v>3835</v>
      </c>
      <c r="G546">
        <v>17.100000000000001</v>
      </c>
      <c r="I546" s="103">
        <f t="shared" si="53"/>
        <v>99.299349388439765</v>
      </c>
      <c r="J546" s="104">
        <f t="shared" si="56"/>
        <v>20.753564022183909</v>
      </c>
      <c r="K546" s="76">
        <f t="shared" si="54"/>
        <v>208.12541741520118</v>
      </c>
      <c r="L546" s="76">
        <f t="shared" si="57"/>
        <v>156.10733218463656</v>
      </c>
      <c r="M546" s="103">
        <f t="shared" si="55"/>
        <v>8.0612747303181429</v>
      </c>
      <c r="N546" s="103">
        <f t="shared" si="58"/>
        <v>251.91483532244197</v>
      </c>
    </row>
    <row r="547" spans="1:14">
      <c r="A547" s="102">
        <v>40387</v>
      </c>
      <c r="B547" t="s">
        <v>1298</v>
      </c>
      <c r="C547">
        <v>10.224</v>
      </c>
      <c r="D547">
        <v>99.516999999999996</v>
      </c>
      <c r="E547">
        <v>30.23</v>
      </c>
      <c r="F547">
        <v>3842</v>
      </c>
      <c r="G547">
        <v>17.100000000000001</v>
      </c>
      <c r="I547" s="103">
        <f t="shared" si="53"/>
        <v>99.472889888072956</v>
      </c>
      <c r="J547" s="104">
        <f t="shared" si="56"/>
        <v>20.789833986607245</v>
      </c>
      <c r="K547" s="76">
        <f t="shared" si="54"/>
        <v>208.48914778349709</v>
      </c>
      <c r="L547" s="76">
        <f t="shared" si="57"/>
        <v>156.38015315064061</v>
      </c>
      <c r="M547" s="103">
        <f t="shared" si="55"/>
        <v>8.0753630164247046</v>
      </c>
      <c r="N547" s="103">
        <f t="shared" si="58"/>
        <v>252.35509426327201</v>
      </c>
    </row>
    <row r="548" spans="1:14">
      <c r="A548" s="102">
        <v>40387</v>
      </c>
      <c r="B548" t="s">
        <v>1299</v>
      </c>
      <c r="C548">
        <v>10.243</v>
      </c>
      <c r="D548">
        <v>99.712999999999994</v>
      </c>
      <c r="E548">
        <v>30.2</v>
      </c>
      <c r="F548">
        <v>3840</v>
      </c>
      <c r="G548">
        <v>17.100000000000001</v>
      </c>
      <c r="I548" s="103">
        <f t="shared" si="53"/>
        <v>99.733847962116698</v>
      </c>
      <c r="J548" s="104">
        <f t="shared" si="56"/>
        <v>20.84437422408239</v>
      </c>
      <c r="K548" s="76">
        <f t="shared" si="54"/>
        <v>209.03610008905309</v>
      </c>
      <c r="L548" s="76">
        <f t="shared" si="57"/>
        <v>156.79040225098115</v>
      </c>
      <c r="M548" s="103">
        <f t="shared" si="55"/>
        <v>8.0965479963960441</v>
      </c>
      <c r="N548" s="103">
        <f t="shared" si="58"/>
        <v>253.01712488737638</v>
      </c>
    </row>
    <row r="549" spans="1:14">
      <c r="A549" s="102">
        <v>40387</v>
      </c>
      <c r="B549" t="s">
        <v>1300</v>
      </c>
      <c r="C549">
        <v>10.262</v>
      </c>
      <c r="D549">
        <v>99.474000000000004</v>
      </c>
      <c r="E549">
        <v>30.23</v>
      </c>
      <c r="F549">
        <v>3840</v>
      </c>
      <c r="G549">
        <v>17.100000000000001</v>
      </c>
      <c r="I549" s="103">
        <f t="shared" si="53"/>
        <v>99.472889888072956</v>
      </c>
      <c r="J549" s="104">
        <f t="shared" si="56"/>
        <v>20.789833986607245</v>
      </c>
      <c r="K549" s="76">
        <f t="shared" si="54"/>
        <v>208.48914778349709</v>
      </c>
      <c r="L549" s="76">
        <f t="shared" si="57"/>
        <v>156.38015315064061</v>
      </c>
      <c r="M549" s="103">
        <f t="shared" si="55"/>
        <v>8.0753630164247046</v>
      </c>
      <c r="N549" s="103">
        <f t="shared" si="58"/>
        <v>252.35509426327201</v>
      </c>
    </row>
    <row r="550" spans="1:14">
      <c r="A550" s="102">
        <v>40387</v>
      </c>
      <c r="B550" t="s">
        <v>1301</v>
      </c>
      <c r="C550">
        <v>10.28</v>
      </c>
      <c r="D550">
        <v>99.647999999999996</v>
      </c>
      <c r="E550">
        <v>30.21</v>
      </c>
      <c r="F550">
        <v>3845</v>
      </c>
      <c r="G550">
        <v>17.100000000000001</v>
      </c>
      <c r="I550" s="103">
        <f t="shared" si="53"/>
        <v>99.646775475265116</v>
      </c>
      <c r="J550" s="104">
        <f t="shared" si="56"/>
        <v>20.826176074330405</v>
      </c>
      <c r="K550" s="76">
        <f t="shared" si="54"/>
        <v>208.85360143439954</v>
      </c>
      <c r="L550" s="76">
        <f t="shared" si="57"/>
        <v>156.65351662471275</v>
      </c>
      <c r="M550" s="103">
        <f t="shared" si="55"/>
        <v>8.0894793172729127</v>
      </c>
      <c r="N550" s="103">
        <f t="shared" si="58"/>
        <v>252.79622866477851</v>
      </c>
    </row>
    <row r="551" spans="1:14">
      <c r="A551" s="102">
        <v>40387</v>
      </c>
      <c r="B551" t="s">
        <v>1302</v>
      </c>
      <c r="C551">
        <v>10.318</v>
      </c>
      <c r="D551">
        <v>99.257000000000005</v>
      </c>
      <c r="E551">
        <v>30.26</v>
      </c>
      <c r="F551">
        <v>3839</v>
      </c>
      <c r="G551">
        <v>17.100000000000001</v>
      </c>
      <c r="I551" s="103">
        <f t="shared" si="53"/>
        <v>99.212708261688263</v>
      </c>
      <c r="J551" s="104">
        <f t="shared" si="56"/>
        <v>20.735456026692844</v>
      </c>
      <c r="K551" s="76">
        <f t="shared" si="54"/>
        <v>207.94382286517106</v>
      </c>
      <c r="L551" s="76">
        <f t="shared" si="57"/>
        <v>155.97112469447731</v>
      </c>
      <c r="M551" s="103">
        <f t="shared" si="55"/>
        <v>8.0542410696749478</v>
      </c>
      <c r="N551" s="103">
        <f t="shared" si="58"/>
        <v>251.69503342734211</v>
      </c>
    </row>
    <row r="552" spans="1:14">
      <c r="A552" s="102">
        <v>40387</v>
      </c>
      <c r="B552" t="s">
        <v>1303</v>
      </c>
      <c r="C552">
        <v>10.337</v>
      </c>
      <c r="D552">
        <v>98.734999999999999</v>
      </c>
      <c r="E552">
        <v>30.3</v>
      </c>
      <c r="F552">
        <v>3838</v>
      </c>
      <c r="G552">
        <v>17.2</v>
      </c>
      <c r="I552" s="103">
        <f t="shared" si="53"/>
        <v>98.690105414396825</v>
      </c>
      <c r="J552" s="104">
        <f t="shared" si="56"/>
        <v>20.626232031608932</v>
      </c>
      <c r="K552" s="76">
        <f t="shared" si="54"/>
        <v>206.82282165790042</v>
      </c>
      <c r="L552" s="76">
        <f t="shared" si="57"/>
        <v>155.13030231912242</v>
      </c>
      <c r="M552" s="103">
        <f t="shared" si="55"/>
        <v>7.9964550336570932</v>
      </c>
      <c r="N552" s="103">
        <f t="shared" si="58"/>
        <v>249.88921980178415</v>
      </c>
    </row>
    <row r="553" spans="1:14">
      <c r="A553" s="102">
        <v>40387</v>
      </c>
      <c r="B553" t="s">
        <v>1304</v>
      </c>
      <c r="C553">
        <v>10.356</v>
      </c>
      <c r="D553">
        <v>98.929000000000002</v>
      </c>
      <c r="E553">
        <v>30.27</v>
      </c>
      <c r="F553">
        <v>3846</v>
      </c>
      <c r="G553">
        <v>17.2</v>
      </c>
      <c r="I553" s="103">
        <f t="shared" si="53"/>
        <v>98.948808766417045</v>
      </c>
      <c r="J553" s="104">
        <f t="shared" si="56"/>
        <v>20.680301032181159</v>
      </c>
      <c r="K553" s="76">
        <f t="shared" si="54"/>
        <v>207.36498094542483</v>
      </c>
      <c r="L553" s="76">
        <f t="shared" si="57"/>
        <v>155.53695635035839</v>
      </c>
      <c r="M553" s="103">
        <f t="shared" si="55"/>
        <v>8.0174167066920905</v>
      </c>
      <c r="N553" s="103">
        <f t="shared" si="58"/>
        <v>250.54427208412784</v>
      </c>
    </row>
    <row r="554" spans="1:14">
      <c r="A554" s="102">
        <v>40387</v>
      </c>
      <c r="B554" t="s">
        <v>1305</v>
      </c>
      <c r="C554">
        <v>10.374000000000001</v>
      </c>
      <c r="D554">
        <v>98.994</v>
      </c>
      <c r="E554">
        <v>30.27</v>
      </c>
      <c r="F554">
        <v>3846</v>
      </c>
      <c r="G554">
        <v>17.2</v>
      </c>
      <c r="I554" s="103">
        <f t="shared" ref="I554:I617" si="59">(-((TAN(E554*PI()/180))/(TAN(($B$7+($B$14*(G554-$E$7)))*PI()/180))*($H$13+($B$15*(G554-$E$8)))+(TAN(E554*PI()/180))/(TAN(($B$7+($B$14*(G554-$E$7)))*PI()/180))*1/$B$16*($H$13+($B$15*(G554-$E$8)))-$B$13*1/$B$16*($H$13+($B$15*(G554-$E$8)))-($H$13+($B$15*(G554-$E$8)))+$B$13*($H$13+($B$15*(G554-$E$8))))+(SQRT((POWER(((TAN(E554*PI()/180))/(TAN(($B$7+($B$14*(G554-$E$7)))*PI()/180))*($H$13+($B$15*(G554-$E$8)))+(TAN(E554*PI()/180))/(TAN(($B$7+($B$14*(G554-$E$7)))*PI()/180))*1/$B$16*($H$13+($B$15*(G554-$E$8)))-$B$13*1/$B$16*($H$13+($B$15*(G554-$E$8)))-($H$13+($B$15*(G554-$E$8)))+$B$13*($H$13+($B$15*(G554-$E$8)))),2))-4*((TAN(E554*PI()/180))/(TAN(($B$7+($B$14*(G554-$E$7)))*PI()/180))*1/$B$16*POWER(($H$13+($B$15*(G554-$E$8))),2))*((TAN(E554*PI()/180))/(TAN(($B$7+($B$14*(G554-$E$7)))*PI()/180))-1))))/(2*((TAN(E554*PI()/180))/(TAN(($B$7+($B$14*(G554-$E$7)))*PI()/180))*1/$B$16*POWER(($H$13+($B$15*(G554-$E$8))),2)))</f>
        <v>98.948808766417045</v>
      </c>
      <c r="J554" s="104">
        <f t="shared" si="56"/>
        <v>20.680301032181159</v>
      </c>
      <c r="K554" s="76">
        <f t="shared" ref="K554:K617" si="60">($B$9-EXP(52.57-6690.9/(273.15+G554)-4.681*LN(273.15+G554)))*I554/100*0.2095</f>
        <v>207.36498094542483</v>
      </c>
      <c r="L554" s="76">
        <f t="shared" si="57"/>
        <v>155.53695635035839</v>
      </c>
      <c r="M554" s="103">
        <f t="shared" ref="M554:M617" si="61">(($B$9-EXP(52.57-6690.9/(273.15+G554)-4.681*LN(273.15+G554)))/1013)*I554/100*0.2095*((49-1.335*G554+0.02759*POWER(G554,2)-0.0003235*POWER(G554,3)+0.000001614*POWER(G554,4))
-($J$16*(5.516*10^-1-1.759*10^-2*G554+2.253*10^-4*POWER(G554,2)-2.654*10^-7*POWER(G554,3)+5.363*10^-8*POWER(G554,4))))*32/22.414</f>
        <v>8.0174167066920905</v>
      </c>
      <c r="N554" s="103">
        <f t="shared" si="58"/>
        <v>250.54427208412784</v>
      </c>
    </row>
    <row r="555" spans="1:14">
      <c r="A555" s="102">
        <v>40387</v>
      </c>
      <c r="B555" t="s">
        <v>1306</v>
      </c>
      <c r="C555">
        <v>10.393000000000001</v>
      </c>
      <c r="D555">
        <v>99.516999999999996</v>
      </c>
      <c r="E555">
        <v>30.23</v>
      </c>
      <c r="F555">
        <v>3847</v>
      </c>
      <c r="G555">
        <v>17.100000000000001</v>
      </c>
      <c r="I555" s="103">
        <f t="shared" si="59"/>
        <v>99.472889888072956</v>
      </c>
      <c r="J555" s="104">
        <f t="shared" si="56"/>
        <v>20.789833986607245</v>
      </c>
      <c r="K555" s="76">
        <f t="shared" si="60"/>
        <v>208.48914778349709</v>
      </c>
      <c r="L555" s="76">
        <f t="shared" si="57"/>
        <v>156.38015315064061</v>
      </c>
      <c r="M555" s="103">
        <f t="shared" si="61"/>
        <v>8.0753630164247046</v>
      </c>
      <c r="N555" s="103">
        <f t="shared" si="58"/>
        <v>252.35509426327201</v>
      </c>
    </row>
    <row r="556" spans="1:14">
      <c r="A556" s="102">
        <v>40387</v>
      </c>
      <c r="B556" t="s">
        <v>1307</v>
      </c>
      <c r="C556">
        <v>10.412000000000001</v>
      </c>
      <c r="D556">
        <v>99.600999999999999</v>
      </c>
      <c r="E556">
        <v>30.2</v>
      </c>
      <c r="F556">
        <v>3853</v>
      </c>
      <c r="G556">
        <v>17.2</v>
      </c>
      <c r="I556" s="103">
        <f t="shared" si="59"/>
        <v>99.555453607047326</v>
      </c>
      <c r="J556" s="104">
        <f t="shared" si="56"/>
        <v>20.807089803872891</v>
      </c>
      <c r="K556" s="76">
        <f t="shared" si="60"/>
        <v>208.63631404570401</v>
      </c>
      <c r="L556" s="76">
        <f t="shared" si="57"/>
        <v>156.49053722994253</v>
      </c>
      <c r="M556" s="103">
        <f t="shared" si="61"/>
        <v>8.0665706534746064</v>
      </c>
      <c r="N556" s="103">
        <f t="shared" si="58"/>
        <v>252.08033292108146</v>
      </c>
    </row>
    <row r="557" spans="1:14">
      <c r="A557" s="102">
        <v>40387</v>
      </c>
      <c r="B557" t="s">
        <v>1308</v>
      </c>
      <c r="C557">
        <v>10.430999999999999</v>
      </c>
      <c r="D557">
        <v>99.734999999999999</v>
      </c>
      <c r="E557">
        <v>30.2</v>
      </c>
      <c r="F557">
        <v>3841</v>
      </c>
      <c r="G557">
        <v>17.100000000000001</v>
      </c>
      <c r="I557" s="103">
        <f t="shared" si="59"/>
        <v>99.733847962116698</v>
      </c>
      <c r="J557" s="104">
        <f t="shared" si="56"/>
        <v>20.84437422408239</v>
      </c>
      <c r="K557" s="76">
        <f t="shared" si="60"/>
        <v>209.03610008905309</v>
      </c>
      <c r="L557" s="76">
        <f t="shared" si="57"/>
        <v>156.79040225098115</v>
      </c>
      <c r="M557" s="103">
        <f t="shared" si="61"/>
        <v>8.0965479963960441</v>
      </c>
      <c r="N557" s="103">
        <f t="shared" si="58"/>
        <v>253.01712488737638</v>
      </c>
    </row>
    <row r="558" spans="1:14">
      <c r="A558" s="102">
        <v>40387</v>
      </c>
      <c r="B558" t="s">
        <v>1309</v>
      </c>
      <c r="C558">
        <v>10.449</v>
      </c>
      <c r="D558">
        <v>99.448999999999998</v>
      </c>
      <c r="E558">
        <v>30.21</v>
      </c>
      <c r="F558">
        <v>3851</v>
      </c>
      <c r="G558">
        <v>17.2</v>
      </c>
      <c r="I558" s="103">
        <f t="shared" si="59"/>
        <v>99.468531577259739</v>
      </c>
      <c r="J558" s="104">
        <f t="shared" si="56"/>
        <v>20.788923099647285</v>
      </c>
      <c r="K558" s="76">
        <f t="shared" si="60"/>
        <v>208.45415333780511</v>
      </c>
      <c r="L558" s="76">
        <f t="shared" si="57"/>
        <v>156.35390508528607</v>
      </c>
      <c r="M558" s="103">
        <f t="shared" si="61"/>
        <v>8.0595277174101252</v>
      </c>
      <c r="N558" s="103">
        <f t="shared" si="58"/>
        <v>251.8602411690664</v>
      </c>
    </row>
    <row r="559" spans="1:14">
      <c r="A559" s="102">
        <v>40387</v>
      </c>
      <c r="B559" t="s">
        <v>1310</v>
      </c>
      <c r="C559">
        <v>10.468</v>
      </c>
      <c r="D559">
        <v>99.21</v>
      </c>
      <c r="E559">
        <v>30.24</v>
      </c>
      <c r="F559">
        <v>3847</v>
      </c>
      <c r="G559">
        <v>17.2</v>
      </c>
      <c r="I559" s="103">
        <f t="shared" si="59"/>
        <v>99.208283133262015</v>
      </c>
      <c r="J559" s="104">
        <f t="shared" si="56"/>
        <v>20.73453117485176</v>
      </c>
      <c r="K559" s="76">
        <f t="shared" si="60"/>
        <v>207.90875603284047</v>
      </c>
      <c r="L559" s="76">
        <f t="shared" si="57"/>
        <v>155.94482233452879</v>
      </c>
      <c r="M559" s="103">
        <f t="shared" si="61"/>
        <v>8.0384408519004698</v>
      </c>
      <c r="N559" s="103">
        <f t="shared" si="58"/>
        <v>251.20127662188969</v>
      </c>
    </row>
    <row r="560" spans="1:14">
      <c r="A560" s="102">
        <v>40387</v>
      </c>
      <c r="B560" t="s">
        <v>1311</v>
      </c>
      <c r="C560">
        <v>10.487</v>
      </c>
      <c r="D560">
        <v>99.34</v>
      </c>
      <c r="E560">
        <v>30.23</v>
      </c>
      <c r="F560">
        <v>3844</v>
      </c>
      <c r="G560">
        <v>17.2</v>
      </c>
      <c r="I560" s="103">
        <f t="shared" si="59"/>
        <v>99.294946454392587</v>
      </c>
      <c r="J560" s="104">
        <f t="shared" si="56"/>
        <v>20.752643808968049</v>
      </c>
      <c r="K560" s="76">
        <f t="shared" si="60"/>
        <v>208.09037457033429</v>
      </c>
      <c r="L560" s="76">
        <f t="shared" si="57"/>
        <v>156.08104781681513</v>
      </c>
      <c r="M560" s="103">
        <f t="shared" si="61"/>
        <v>8.0454628258620762</v>
      </c>
      <c r="N560" s="103">
        <f t="shared" si="58"/>
        <v>251.42071330818987</v>
      </c>
    </row>
    <row r="561" spans="1:14">
      <c r="A561" s="102">
        <v>40387</v>
      </c>
      <c r="B561" t="s">
        <v>1312</v>
      </c>
      <c r="C561">
        <v>10.506</v>
      </c>
      <c r="D561">
        <v>99.644000000000005</v>
      </c>
      <c r="E561">
        <v>30.19</v>
      </c>
      <c r="F561">
        <v>3842</v>
      </c>
      <c r="G561">
        <v>17.2</v>
      </c>
      <c r="I561" s="103">
        <f t="shared" si="59"/>
        <v>99.642462101394642</v>
      </c>
      <c r="J561" s="104">
        <f t="shared" si="56"/>
        <v>20.825274579191479</v>
      </c>
      <c r="K561" s="76">
        <f t="shared" si="60"/>
        <v>208.81865595560021</v>
      </c>
      <c r="L561" s="76">
        <f t="shared" si="57"/>
        <v>156.62730528764959</v>
      </c>
      <c r="M561" s="103">
        <f t="shared" si="61"/>
        <v>8.0736205954082294</v>
      </c>
      <c r="N561" s="103">
        <f t="shared" si="58"/>
        <v>252.30064360650718</v>
      </c>
    </row>
    <row r="562" spans="1:14">
      <c r="A562" s="102">
        <v>40387</v>
      </c>
      <c r="B562" t="s">
        <v>1313</v>
      </c>
      <c r="C562">
        <v>10.525</v>
      </c>
      <c r="D562">
        <v>99.513999999999996</v>
      </c>
      <c r="E562">
        <v>30.2</v>
      </c>
      <c r="F562">
        <v>3848</v>
      </c>
      <c r="G562">
        <v>17.2</v>
      </c>
      <c r="I562" s="103">
        <f t="shared" si="59"/>
        <v>99.555453607047326</v>
      </c>
      <c r="J562" s="104">
        <f t="shared" si="56"/>
        <v>20.807089803872891</v>
      </c>
      <c r="K562" s="76">
        <f t="shared" si="60"/>
        <v>208.63631404570401</v>
      </c>
      <c r="L562" s="76">
        <f t="shared" si="57"/>
        <v>156.49053722994253</v>
      </c>
      <c r="M562" s="103">
        <f t="shared" si="61"/>
        <v>8.0665706534746064</v>
      </c>
      <c r="N562" s="103">
        <f t="shared" si="58"/>
        <v>252.08033292108146</v>
      </c>
    </row>
    <row r="563" spans="1:14">
      <c r="A563" s="102">
        <v>40387</v>
      </c>
      <c r="B563" t="s">
        <v>1314</v>
      </c>
      <c r="C563">
        <v>10.542999999999999</v>
      </c>
      <c r="D563">
        <v>99.84</v>
      </c>
      <c r="E563">
        <v>30.17</v>
      </c>
      <c r="F563">
        <v>3851</v>
      </c>
      <c r="G563">
        <v>17.2</v>
      </c>
      <c r="I563" s="103">
        <f t="shared" si="59"/>
        <v>99.816738941786426</v>
      </c>
      <c r="J563" s="104">
        <f t="shared" si="56"/>
        <v>20.861698438833358</v>
      </c>
      <c r="K563" s="76">
        <f t="shared" si="60"/>
        <v>209.18388434124336</v>
      </c>
      <c r="L563" s="76">
        <f t="shared" si="57"/>
        <v>156.9012498621708</v>
      </c>
      <c r="M563" s="103">
        <f t="shared" si="61"/>
        <v>8.08774153399421</v>
      </c>
      <c r="N563" s="103">
        <f t="shared" si="58"/>
        <v>252.74192293731906</v>
      </c>
    </row>
    <row r="564" spans="1:14">
      <c r="A564" s="102">
        <v>40387</v>
      </c>
      <c r="B564" t="s">
        <v>1315</v>
      </c>
      <c r="C564">
        <v>10.561999999999999</v>
      </c>
      <c r="D564">
        <v>99.817999999999998</v>
      </c>
      <c r="E564">
        <v>30.17</v>
      </c>
      <c r="F564">
        <v>3844</v>
      </c>
      <c r="G564">
        <v>17.2</v>
      </c>
      <c r="I564" s="103">
        <f t="shared" si="59"/>
        <v>99.816738941786426</v>
      </c>
      <c r="J564" s="104">
        <f t="shared" si="56"/>
        <v>20.861698438833358</v>
      </c>
      <c r="K564" s="76">
        <f t="shared" si="60"/>
        <v>209.18388434124336</v>
      </c>
      <c r="L564" s="76">
        <f t="shared" si="57"/>
        <v>156.9012498621708</v>
      </c>
      <c r="M564" s="103">
        <f t="shared" si="61"/>
        <v>8.08774153399421</v>
      </c>
      <c r="N564" s="103">
        <f t="shared" si="58"/>
        <v>252.74192293731906</v>
      </c>
    </row>
    <row r="565" spans="1:14">
      <c r="A565" s="102">
        <v>40387</v>
      </c>
      <c r="B565" t="s">
        <v>1316</v>
      </c>
      <c r="C565">
        <v>10.581</v>
      </c>
      <c r="D565">
        <v>99.34</v>
      </c>
      <c r="E565">
        <v>30.23</v>
      </c>
      <c r="F565">
        <v>3842</v>
      </c>
      <c r="G565">
        <v>17.2</v>
      </c>
      <c r="I565" s="103">
        <f t="shared" si="59"/>
        <v>99.294946454392587</v>
      </c>
      <c r="J565" s="104">
        <f t="shared" si="56"/>
        <v>20.752643808968049</v>
      </c>
      <c r="K565" s="76">
        <f t="shared" si="60"/>
        <v>208.09037457033429</v>
      </c>
      <c r="L565" s="76">
        <f t="shared" si="57"/>
        <v>156.08104781681513</v>
      </c>
      <c r="M565" s="103">
        <f t="shared" si="61"/>
        <v>8.0454628258620762</v>
      </c>
      <c r="N565" s="103">
        <f t="shared" si="58"/>
        <v>251.42071330818987</v>
      </c>
    </row>
    <row r="566" spans="1:14">
      <c r="A566" s="102">
        <v>40387</v>
      </c>
      <c r="B566" t="s">
        <v>1317</v>
      </c>
      <c r="C566">
        <v>10.6</v>
      </c>
      <c r="D566">
        <v>99.382999999999996</v>
      </c>
      <c r="E566">
        <v>30.22</v>
      </c>
      <c r="F566">
        <v>3846</v>
      </c>
      <c r="G566">
        <v>17.2</v>
      </c>
      <c r="I566" s="103">
        <f t="shared" si="59"/>
        <v>99.381695897745701</v>
      </c>
      <c r="J566" s="104">
        <f t="shared" si="56"/>
        <v>20.770774442628849</v>
      </c>
      <c r="K566" s="76">
        <f t="shared" si="60"/>
        <v>208.27217359239637</v>
      </c>
      <c r="L566" s="76">
        <f t="shared" si="57"/>
        <v>156.21740867403457</v>
      </c>
      <c r="M566" s="103">
        <f t="shared" si="61"/>
        <v>8.0524917779546392</v>
      </c>
      <c r="N566" s="103">
        <f t="shared" si="58"/>
        <v>251.64036806108248</v>
      </c>
    </row>
    <row r="567" spans="1:14">
      <c r="A567" s="102">
        <v>40387</v>
      </c>
      <c r="B567" t="s">
        <v>1318</v>
      </c>
      <c r="C567">
        <v>10.618</v>
      </c>
      <c r="D567">
        <v>99.34</v>
      </c>
      <c r="E567">
        <v>30.23</v>
      </c>
      <c r="F567">
        <v>3841</v>
      </c>
      <c r="G567">
        <v>17.2</v>
      </c>
      <c r="I567" s="103">
        <f t="shared" si="59"/>
        <v>99.294946454392587</v>
      </c>
      <c r="J567" s="104">
        <f t="shared" si="56"/>
        <v>20.752643808968049</v>
      </c>
      <c r="K567" s="76">
        <f t="shared" si="60"/>
        <v>208.09037457033429</v>
      </c>
      <c r="L567" s="76">
        <f t="shared" si="57"/>
        <v>156.08104781681513</v>
      </c>
      <c r="M567" s="103">
        <f t="shared" si="61"/>
        <v>8.0454628258620762</v>
      </c>
      <c r="N567" s="103">
        <f t="shared" si="58"/>
        <v>251.42071330818987</v>
      </c>
    </row>
    <row r="568" spans="1:14">
      <c r="A568" s="102">
        <v>40387</v>
      </c>
      <c r="B568" t="s">
        <v>1319</v>
      </c>
      <c r="C568">
        <v>10.637</v>
      </c>
      <c r="D568">
        <v>99.448999999999998</v>
      </c>
      <c r="E568">
        <v>30.21</v>
      </c>
      <c r="F568">
        <v>3839</v>
      </c>
      <c r="G568">
        <v>17.2</v>
      </c>
      <c r="I568" s="103">
        <f t="shared" si="59"/>
        <v>99.468531577259739</v>
      </c>
      <c r="J568" s="104">
        <f t="shared" si="56"/>
        <v>20.788923099647285</v>
      </c>
      <c r="K568" s="76">
        <f t="shared" si="60"/>
        <v>208.45415333780511</v>
      </c>
      <c r="L568" s="76">
        <f t="shared" si="57"/>
        <v>156.35390508528607</v>
      </c>
      <c r="M568" s="103">
        <f t="shared" si="61"/>
        <v>8.0595277174101252</v>
      </c>
      <c r="N568" s="103">
        <f t="shared" si="58"/>
        <v>251.8602411690664</v>
      </c>
    </row>
    <row r="569" spans="1:14">
      <c r="A569" s="102">
        <v>40387</v>
      </c>
      <c r="B569" t="s">
        <v>1320</v>
      </c>
      <c r="C569">
        <v>10.656000000000001</v>
      </c>
      <c r="D569">
        <v>99.796999999999997</v>
      </c>
      <c r="E569">
        <v>30.17</v>
      </c>
      <c r="F569">
        <v>3847</v>
      </c>
      <c r="G569">
        <v>17.2</v>
      </c>
      <c r="I569" s="103">
        <f t="shared" si="59"/>
        <v>99.816738941786426</v>
      </c>
      <c r="J569" s="104">
        <f t="shared" si="56"/>
        <v>20.861698438833358</v>
      </c>
      <c r="K569" s="76">
        <f t="shared" si="60"/>
        <v>209.18388434124336</v>
      </c>
      <c r="L569" s="76">
        <f t="shared" si="57"/>
        <v>156.9012498621708</v>
      </c>
      <c r="M569" s="103">
        <f t="shared" si="61"/>
        <v>8.08774153399421</v>
      </c>
      <c r="N569" s="103">
        <f t="shared" si="58"/>
        <v>252.74192293731906</v>
      </c>
    </row>
    <row r="570" spans="1:14">
      <c r="A570" s="102">
        <v>40387</v>
      </c>
      <c r="B570" t="s">
        <v>1321</v>
      </c>
      <c r="C570">
        <v>10.675000000000001</v>
      </c>
      <c r="D570">
        <v>99.600999999999999</v>
      </c>
      <c r="E570">
        <v>30.2</v>
      </c>
      <c r="F570">
        <v>3844</v>
      </c>
      <c r="G570">
        <v>17.2</v>
      </c>
      <c r="I570" s="103">
        <f t="shared" si="59"/>
        <v>99.555453607047326</v>
      </c>
      <c r="J570" s="104">
        <f t="shared" si="56"/>
        <v>20.807089803872891</v>
      </c>
      <c r="K570" s="76">
        <f t="shared" si="60"/>
        <v>208.63631404570401</v>
      </c>
      <c r="L570" s="76">
        <f t="shared" si="57"/>
        <v>156.49053722994253</v>
      </c>
      <c r="M570" s="103">
        <f t="shared" si="61"/>
        <v>8.0665706534746064</v>
      </c>
      <c r="N570" s="103">
        <f t="shared" si="58"/>
        <v>252.08033292108146</v>
      </c>
    </row>
    <row r="571" spans="1:14">
      <c r="A571" s="102">
        <v>40387</v>
      </c>
      <c r="B571" t="s">
        <v>1322</v>
      </c>
      <c r="C571">
        <v>10.694000000000001</v>
      </c>
      <c r="D571">
        <v>99.492000000000004</v>
      </c>
      <c r="E571">
        <v>30.21</v>
      </c>
      <c r="F571">
        <v>3854</v>
      </c>
      <c r="G571">
        <v>17.2</v>
      </c>
      <c r="I571" s="103">
        <f t="shared" si="59"/>
        <v>99.468531577259739</v>
      </c>
      <c r="J571" s="104">
        <f t="shared" si="56"/>
        <v>20.788923099647285</v>
      </c>
      <c r="K571" s="76">
        <f t="shared" si="60"/>
        <v>208.45415333780511</v>
      </c>
      <c r="L571" s="76">
        <f t="shared" si="57"/>
        <v>156.35390508528607</v>
      </c>
      <c r="M571" s="103">
        <f t="shared" si="61"/>
        <v>8.0595277174101252</v>
      </c>
      <c r="N571" s="103">
        <f t="shared" si="58"/>
        <v>251.8602411690664</v>
      </c>
    </row>
    <row r="572" spans="1:14">
      <c r="A572" s="102">
        <v>40387</v>
      </c>
      <c r="B572" t="s">
        <v>1323</v>
      </c>
      <c r="C572">
        <v>10.712</v>
      </c>
      <c r="D572">
        <v>99.317999999999998</v>
      </c>
      <c r="E572">
        <v>30.23</v>
      </c>
      <c r="F572">
        <v>3846</v>
      </c>
      <c r="G572">
        <v>17.2</v>
      </c>
      <c r="I572" s="103">
        <f t="shared" si="59"/>
        <v>99.294946454392587</v>
      </c>
      <c r="J572" s="104">
        <f t="shared" si="56"/>
        <v>20.752643808968049</v>
      </c>
      <c r="K572" s="76">
        <f t="shared" si="60"/>
        <v>208.09037457033429</v>
      </c>
      <c r="L572" s="76">
        <f t="shared" si="57"/>
        <v>156.08104781681513</v>
      </c>
      <c r="M572" s="103">
        <f t="shared" si="61"/>
        <v>8.0454628258620762</v>
      </c>
      <c r="N572" s="103">
        <f t="shared" si="58"/>
        <v>251.42071330818987</v>
      </c>
    </row>
    <row r="573" spans="1:14">
      <c r="A573" s="102">
        <v>40387</v>
      </c>
      <c r="B573" t="s">
        <v>1324</v>
      </c>
      <c r="C573">
        <v>10.731</v>
      </c>
      <c r="D573">
        <v>99.34</v>
      </c>
      <c r="E573">
        <v>30.23</v>
      </c>
      <c r="F573">
        <v>3854</v>
      </c>
      <c r="G573">
        <v>17.2</v>
      </c>
      <c r="I573" s="103">
        <f t="shared" si="59"/>
        <v>99.294946454392587</v>
      </c>
      <c r="J573" s="104">
        <f t="shared" si="56"/>
        <v>20.752643808968049</v>
      </c>
      <c r="K573" s="76">
        <f t="shared" si="60"/>
        <v>208.09037457033429</v>
      </c>
      <c r="L573" s="76">
        <f t="shared" si="57"/>
        <v>156.08104781681513</v>
      </c>
      <c r="M573" s="103">
        <f t="shared" si="61"/>
        <v>8.0454628258620762</v>
      </c>
      <c r="N573" s="103">
        <f t="shared" si="58"/>
        <v>251.42071330818987</v>
      </c>
    </row>
    <row r="574" spans="1:14">
      <c r="A574" s="102">
        <v>40387</v>
      </c>
      <c r="B574" t="s">
        <v>1325</v>
      </c>
      <c r="C574">
        <v>10.75</v>
      </c>
      <c r="D574">
        <v>99.600999999999999</v>
      </c>
      <c r="E574">
        <v>30.2</v>
      </c>
      <c r="F574">
        <v>3854</v>
      </c>
      <c r="G574">
        <v>17.2</v>
      </c>
      <c r="I574" s="103">
        <f t="shared" si="59"/>
        <v>99.555453607047326</v>
      </c>
      <c r="J574" s="104">
        <f t="shared" si="56"/>
        <v>20.807089803872891</v>
      </c>
      <c r="K574" s="76">
        <f t="shared" si="60"/>
        <v>208.63631404570401</v>
      </c>
      <c r="L574" s="76">
        <f t="shared" si="57"/>
        <v>156.49053722994253</v>
      </c>
      <c r="M574" s="103">
        <f t="shared" si="61"/>
        <v>8.0665706534746064</v>
      </c>
      <c r="N574" s="103">
        <f t="shared" si="58"/>
        <v>252.08033292108146</v>
      </c>
    </row>
    <row r="575" spans="1:14">
      <c r="A575" s="102">
        <v>40387</v>
      </c>
      <c r="B575" t="s">
        <v>1326</v>
      </c>
      <c r="C575">
        <v>10.769</v>
      </c>
      <c r="D575">
        <v>99.622</v>
      </c>
      <c r="E575">
        <v>30.19</v>
      </c>
      <c r="F575">
        <v>3853</v>
      </c>
      <c r="G575">
        <v>17.2</v>
      </c>
      <c r="I575" s="103">
        <f t="shared" si="59"/>
        <v>99.642462101394642</v>
      </c>
      <c r="J575" s="104">
        <f t="shared" si="56"/>
        <v>20.825274579191479</v>
      </c>
      <c r="K575" s="76">
        <f t="shared" si="60"/>
        <v>208.81865595560021</v>
      </c>
      <c r="L575" s="76">
        <f t="shared" si="57"/>
        <v>156.62730528764959</v>
      </c>
      <c r="M575" s="103">
        <f t="shared" si="61"/>
        <v>8.0736205954082294</v>
      </c>
      <c r="N575" s="103">
        <f t="shared" si="58"/>
        <v>252.30064360650718</v>
      </c>
    </row>
    <row r="576" spans="1:14">
      <c r="A576" s="102">
        <v>40387</v>
      </c>
      <c r="B576" t="s">
        <v>1327</v>
      </c>
      <c r="C576">
        <v>10.788</v>
      </c>
      <c r="D576">
        <v>99.534999999999997</v>
      </c>
      <c r="E576">
        <v>30.2</v>
      </c>
      <c r="F576">
        <v>3849</v>
      </c>
      <c r="G576">
        <v>17.2</v>
      </c>
      <c r="I576" s="103">
        <f t="shared" si="59"/>
        <v>99.555453607047326</v>
      </c>
      <c r="J576" s="104">
        <f t="shared" si="56"/>
        <v>20.807089803872891</v>
      </c>
      <c r="K576" s="76">
        <f t="shared" si="60"/>
        <v>208.63631404570401</v>
      </c>
      <c r="L576" s="76">
        <f t="shared" si="57"/>
        <v>156.49053722994253</v>
      </c>
      <c r="M576" s="103">
        <f t="shared" si="61"/>
        <v>8.0665706534746064</v>
      </c>
      <c r="N576" s="103">
        <f t="shared" si="58"/>
        <v>252.08033292108146</v>
      </c>
    </row>
    <row r="577" spans="1:14">
      <c r="A577" s="102">
        <v>40387</v>
      </c>
      <c r="B577" t="s">
        <v>1328</v>
      </c>
      <c r="C577">
        <v>10.807</v>
      </c>
      <c r="D577">
        <v>99.167000000000002</v>
      </c>
      <c r="E577">
        <v>30.25</v>
      </c>
      <c r="F577">
        <v>3847</v>
      </c>
      <c r="G577">
        <v>17.2</v>
      </c>
      <c r="I577" s="103">
        <f t="shared" si="59"/>
        <v>99.121705820588431</v>
      </c>
      <c r="J577" s="104">
        <f t="shared" si="56"/>
        <v>20.716436516502981</v>
      </c>
      <c r="K577" s="76">
        <f t="shared" si="60"/>
        <v>207.72731774149892</v>
      </c>
      <c r="L577" s="76">
        <f t="shared" si="57"/>
        <v>155.8087320483483</v>
      </c>
      <c r="M577" s="103">
        <f t="shared" si="61"/>
        <v>8.0314258468518673</v>
      </c>
      <c r="N577" s="103">
        <f t="shared" si="58"/>
        <v>250.98205771412086</v>
      </c>
    </row>
    <row r="578" spans="1:14">
      <c r="A578" s="102">
        <v>40387</v>
      </c>
      <c r="B578" t="s">
        <v>1329</v>
      </c>
      <c r="C578">
        <v>10.824999999999999</v>
      </c>
      <c r="D578">
        <v>99.144999999999996</v>
      </c>
      <c r="E578">
        <v>30.25</v>
      </c>
      <c r="F578">
        <v>3840</v>
      </c>
      <c r="G578">
        <v>17.2</v>
      </c>
      <c r="I578" s="103">
        <f t="shared" si="59"/>
        <v>99.121705820588431</v>
      </c>
      <c r="J578" s="104">
        <f t="shared" si="56"/>
        <v>20.716436516502981</v>
      </c>
      <c r="K578" s="76">
        <f t="shared" si="60"/>
        <v>207.72731774149892</v>
      </c>
      <c r="L578" s="76">
        <f t="shared" si="57"/>
        <v>155.8087320483483</v>
      </c>
      <c r="M578" s="103">
        <f t="shared" si="61"/>
        <v>8.0314258468518673</v>
      </c>
      <c r="N578" s="103">
        <f t="shared" si="58"/>
        <v>250.98205771412086</v>
      </c>
    </row>
    <row r="579" spans="1:14">
      <c r="A579" s="102">
        <v>40387</v>
      </c>
      <c r="B579" t="s">
        <v>1330</v>
      </c>
      <c r="C579">
        <v>10.863</v>
      </c>
      <c r="D579">
        <v>99.058999999999997</v>
      </c>
      <c r="E579">
        <v>30.26</v>
      </c>
      <c r="F579">
        <v>3849</v>
      </c>
      <c r="G579">
        <v>17.2</v>
      </c>
      <c r="I579" s="103">
        <f t="shared" si="59"/>
        <v>99.035214402779872</v>
      </c>
      <c r="J579" s="104">
        <f t="shared" si="56"/>
        <v>20.698359810180992</v>
      </c>
      <c r="K579" s="76">
        <f t="shared" si="60"/>
        <v>207.54605945825719</v>
      </c>
      <c r="L579" s="76">
        <f t="shared" si="57"/>
        <v>155.67277677971916</v>
      </c>
      <c r="M579" s="103">
        <f t="shared" si="61"/>
        <v>8.0244178015123726</v>
      </c>
      <c r="N579" s="103">
        <f t="shared" si="58"/>
        <v>250.76305629726164</v>
      </c>
    </row>
    <row r="580" spans="1:14">
      <c r="A580" s="102">
        <v>40387</v>
      </c>
      <c r="B580" t="s">
        <v>1331</v>
      </c>
      <c r="C580">
        <v>10.881</v>
      </c>
      <c r="D580">
        <v>98.994</v>
      </c>
      <c r="E580">
        <v>30.27</v>
      </c>
      <c r="F580">
        <v>3845</v>
      </c>
      <c r="G580">
        <v>17.2</v>
      </c>
      <c r="I580" s="103">
        <f t="shared" si="59"/>
        <v>98.948808766417045</v>
      </c>
      <c r="J580" s="104">
        <f t="shared" si="56"/>
        <v>20.680301032181159</v>
      </c>
      <c r="K580" s="76">
        <f t="shared" si="60"/>
        <v>207.36498094542483</v>
      </c>
      <c r="L580" s="76">
        <f t="shared" si="57"/>
        <v>155.53695635035839</v>
      </c>
      <c r="M580" s="103">
        <f t="shared" si="61"/>
        <v>8.0174167066920905</v>
      </c>
      <c r="N580" s="103">
        <f t="shared" si="58"/>
        <v>250.54427208412784</v>
      </c>
    </row>
    <row r="581" spans="1:14">
      <c r="A581" s="102">
        <v>40387</v>
      </c>
      <c r="B581" t="s">
        <v>1332</v>
      </c>
      <c r="C581">
        <v>10.9</v>
      </c>
      <c r="D581">
        <v>99.167000000000002</v>
      </c>
      <c r="E581">
        <v>30.24</v>
      </c>
      <c r="F581">
        <v>3854</v>
      </c>
      <c r="G581">
        <v>17.2</v>
      </c>
      <c r="I581" s="103">
        <f t="shared" si="59"/>
        <v>99.208283133262015</v>
      </c>
      <c r="J581" s="104">
        <f t="shared" si="56"/>
        <v>20.73453117485176</v>
      </c>
      <c r="K581" s="76">
        <f t="shared" si="60"/>
        <v>207.90875603284047</v>
      </c>
      <c r="L581" s="76">
        <f t="shared" si="57"/>
        <v>155.94482233452879</v>
      </c>
      <c r="M581" s="103">
        <f t="shared" si="61"/>
        <v>8.0384408519004698</v>
      </c>
      <c r="N581" s="103">
        <f t="shared" si="58"/>
        <v>251.20127662188969</v>
      </c>
    </row>
    <row r="582" spans="1:14">
      <c r="A582" s="102">
        <v>40387</v>
      </c>
      <c r="B582" t="s">
        <v>1333</v>
      </c>
      <c r="C582">
        <v>10.919</v>
      </c>
      <c r="D582">
        <v>98.820999999999998</v>
      </c>
      <c r="E582">
        <v>30.29</v>
      </c>
      <c r="F582">
        <v>3848</v>
      </c>
      <c r="G582">
        <v>17.2</v>
      </c>
      <c r="I582" s="103">
        <f t="shared" si="59"/>
        <v>98.776254385213846</v>
      </c>
      <c r="J582" s="104">
        <f t="shared" si="56"/>
        <v>20.644237166509694</v>
      </c>
      <c r="K582" s="76">
        <f t="shared" si="60"/>
        <v>207.00336228203378</v>
      </c>
      <c r="L582" s="76">
        <f t="shared" si="57"/>
        <v>155.26571929766561</v>
      </c>
      <c r="M582" s="103">
        <f t="shared" si="61"/>
        <v>8.003435331919432</v>
      </c>
      <c r="N582" s="103">
        <f t="shared" si="58"/>
        <v>250.10735412248226</v>
      </c>
    </row>
    <row r="583" spans="1:14">
      <c r="A583" s="102">
        <v>40387</v>
      </c>
      <c r="B583" t="s">
        <v>1334</v>
      </c>
      <c r="C583">
        <v>10.938000000000001</v>
      </c>
      <c r="D583">
        <v>98.843000000000004</v>
      </c>
      <c r="E583">
        <v>30.28</v>
      </c>
      <c r="F583">
        <v>3855</v>
      </c>
      <c r="G583">
        <v>17.2</v>
      </c>
      <c r="I583" s="103">
        <f t="shared" si="59"/>
        <v>98.862488798253054</v>
      </c>
      <c r="J583" s="104">
        <f t="shared" si="56"/>
        <v>20.662260158834886</v>
      </c>
      <c r="K583" s="76">
        <f t="shared" si="60"/>
        <v>207.18408196567268</v>
      </c>
      <c r="L583" s="76">
        <f t="shared" si="57"/>
        <v>155.401270582254</v>
      </c>
      <c r="M583" s="103">
        <f t="shared" si="61"/>
        <v>8.0104225532150863</v>
      </c>
      <c r="N583" s="103">
        <f t="shared" si="58"/>
        <v>250.32570478797146</v>
      </c>
    </row>
    <row r="584" spans="1:14">
      <c r="A584" s="102">
        <v>40387</v>
      </c>
      <c r="B584" t="s">
        <v>1335</v>
      </c>
      <c r="C584">
        <v>10.957000000000001</v>
      </c>
      <c r="D584">
        <v>98.778000000000006</v>
      </c>
      <c r="E584">
        <v>30.29</v>
      </c>
      <c r="F584">
        <v>3856</v>
      </c>
      <c r="G584">
        <v>17.2</v>
      </c>
      <c r="I584" s="103">
        <f t="shared" si="59"/>
        <v>98.776254385213846</v>
      </c>
      <c r="J584" s="104">
        <f t="shared" si="56"/>
        <v>20.644237166509694</v>
      </c>
      <c r="K584" s="76">
        <f t="shared" si="60"/>
        <v>207.00336228203378</v>
      </c>
      <c r="L584" s="76">
        <f t="shared" si="57"/>
        <v>155.26571929766561</v>
      </c>
      <c r="M584" s="103">
        <f t="shared" si="61"/>
        <v>8.003435331919432</v>
      </c>
      <c r="N584" s="103">
        <f t="shared" si="58"/>
        <v>250.10735412248226</v>
      </c>
    </row>
    <row r="585" spans="1:14">
      <c r="A585" s="102">
        <v>40387</v>
      </c>
      <c r="B585" t="s">
        <v>1336</v>
      </c>
      <c r="C585">
        <v>10.976000000000001</v>
      </c>
      <c r="D585">
        <v>99.037000000000006</v>
      </c>
      <c r="E585">
        <v>30.26</v>
      </c>
      <c r="F585">
        <v>3851</v>
      </c>
      <c r="G585">
        <v>17.2</v>
      </c>
      <c r="I585" s="103">
        <f t="shared" si="59"/>
        <v>99.035214402779872</v>
      </c>
      <c r="J585" s="104">
        <f t="shared" si="56"/>
        <v>20.698359810180992</v>
      </c>
      <c r="K585" s="76">
        <f t="shared" si="60"/>
        <v>207.54605945825719</v>
      </c>
      <c r="L585" s="76">
        <f t="shared" si="57"/>
        <v>155.67277677971916</v>
      </c>
      <c r="M585" s="103">
        <f t="shared" si="61"/>
        <v>8.0244178015123726</v>
      </c>
      <c r="N585" s="103">
        <f t="shared" si="58"/>
        <v>250.76305629726164</v>
      </c>
    </row>
    <row r="586" spans="1:14">
      <c r="A586" s="102">
        <v>40387</v>
      </c>
      <c r="B586" t="s">
        <v>1337</v>
      </c>
      <c r="C586">
        <v>10.994</v>
      </c>
      <c r="D586">
        <v>99.34</v>
      </c>
      <c r="E586">
        <v>30.22</v>
      </c>
      <c r="F586">
        <v>3857</v>
      </c>
      <c r="G586">
        <v>17.2</v>
      </c>
      <c r="I586" s="103">
        <f t="shared" si="59"/>
        <v>99.381695897745701</v>
      </c>
      <c r="J586" s="104">
        <f t="shared" si="56"/>
        <v>20.770774442628849</v>
      </c>
      <c r="K586" s="76">
        <f t="shared" si="60"/>
        <v>208.27217359239637</v>
      </c>
      <c r="L586" s="76">
        <f t="shared" si="57"/>
        <v>156.21740867403457</v>
      </c>
      <c r="M586" s="103">
        <f t="shared" si="61"/>
        <v>8.0524917779546392</v>
      </c>
      <c r="N586" s="103">
        <f t="shared" si="58"/>
        <v>251.64036806108248</v>
      </c>
    </row>
    <row r="587" spans="1:14">
      <c r="A587" s="102">
        <v>40387</v>
      </c>
      <c r="B587" t="s">
        <v>1338</v>
      </c>
      <c r="C587">
        <v>11.013</v>
      </c>
      <c r="D587">
        <v>99.405000000000001</v>
      </c>
      <c r="E587">
        <v>30.22</v>
      </c>
      <c r="F587">
        <v>3854</v>
      </c>
      <c r="G587">
        <v>17.2</v>
      </c>
      <c r="I587" s="103">
        <f t="shared" si="59"/>
        <v>99.381695897745701</v>
      </c>
      <c r="J587" s="104">
        <f t="shared" si="56"/>
        <v>20.770774442628849</v>
      </c>
      <c r="K587" s="76">
        <f t="shared" si="60"/>
        <v>208.27217359239637</v>
      </c>
      <c r="L587" s="76">
        <f t="shared" si="57"/>
        <v>156.21740867403457</v>
      </c>
      <c r="M587" s="103">
        <f t="shared" si="61"/>
        <v>8.0524917779546392</v>
      </c>
      <c r="N587" s="103">
        <f t="shared" si="58"/>
        <v>251.64036806108248</v>
      </c>
    </row>
    <row r="588" spans="1:14">
      <c r="A588" s="102">
        <v>40387</v>
      </c>
      <c r="B588" t="s">
        <v>1339</v>
      </c>
      <c r="C588">
        <v>11.032</v>
      </c>
      <c r="D588">
        <v>99.600999999999999</v>
      </c>
      <c r="E588">
        <v>30.2</v>
      </c>
      <c r="F588">
        <v>3842</v>
      </c>
      <c r="G588">
        <v>17.2</v>
      </c>
      <c r="I588" s="103">
        <f t="shared" si="59"/>
        <v>99.555453607047326</v>
      </c>
      <c r="J588" s="104">
        <f t="shared" si="56"/>
        <v>20.807089803872891</v>
      </c>
      <c r="K588" s="76">
        <f t="shared" si="60"/>
        <v>208.63631404570401</v>
      </c>
      <c r="L588" s="76">
        <f t="shared" si="57"/>
        <v>156.49053722994253</v>
      </c>
      <c r="M588" s="103">
        <f t="shared" si="61"/>
        <v>8.0665706534746064</v>
      </c>
      <c r="N588" s="103">
        <f t="shared" si="58"/>
        <v>252.08033292108146</v>
      </c>
    </row>
    <row r="589" spans="1:14">
      <c r="A589" s="102">
        <v>40387</v>
      </c>
      <c r="B589" t="s">
        <v>1340</v>
      </c>
      <c r="C589">
        <v>11.051</v>
      </c>
      <c r="D589">
        <v>99.47</v>
      </c>
      <c r="E589">
        <v>30.21</v>
      </c>
      <c r="F589">
        <v>3859</v>
      </c>
      <c r="G589">
        <v>17.2</v>
      </c>
      <c r="I589" s="103">
        <f t="shared" si="59"/>
        <v>99.468531577259739</v>
      </c>
      <c r="J589" s="104">
        <f t="shared" si="56"/>
        <v>20.788923099647285</v>
      </c>
      <c r="K589" s="76">
        <f t="shared" si="60"/>
        <v>208.45415333780511</v>
      </c>
      <c r="L589" s="76">
        <f t="shared" si="57"/>
        <v>156.35390508528607</v>
      </c>
      <c r="M589" s="103">
        <f t="shared" si="61"/>
        <v>8.0595277174101252</v>
      </c>
      <c r="N589" s="103">
        <f t="shared" si="58"/>
        <v>251.8602411690664</v>
      </c>
    </row>
    <row r="590" spans="1:14">
      <c r="A590" s="102">
        <v>40387</v>
      </c>
      <c r="B590" t="s">
        <v>1341</v>
      </c>
      <c r="C590">
        <v>11.069000000000001</v>
      </c>
      <c r="D590">
        <v>99.405000000000001</v>
      </c>
      <c r="E590">
        <v>30.22</v>
      </c>
      <c r="F590">
        <v>3855</v>
      </c>
      <c r="G590">
        <v>17.2</v>
      </c>
      <c r="I590" s="103">
        <f t="shared" si="59"/>
        <v>99.381695897745701</v>
      </c>
      <c r="J590" s="104">
        <f t="shared" si="56"/>
        <v>20.770774442628849</v>
      </c>
      <c r="K590" s="76">
        <f t="shared" si="60"/>
        <v>208.27217359239637</v>
      </c>
      <c r="L590" s="76">
        <f t="shared" si="57"/>
        <v>156.21740867403457</v>
      </c>
      <c r="M590" s="103">
        <f t="shared" si="61"/>
        <v>8.0524917779546392</v>
      </c>
      <c r="N590" s="103">
        <f t="shared" si="58"/>
        <v>251.64036806108248</v>
      </c>
    </row>
    <row r="591" spans="1:14">
      <c r="A591" s="102">
        <v>40387</v>
      </c>
      <c r="B591" t="s">
        <v>1342</v>
      </c>
      <c r="C591">
        <v>11.087999999999999</v>
      </c>
      <c r="D591">
        <v>99.492000000000004</v>
      </c>
      <c r="E591">
        <v>30.21</v>
      </c>
      <c r="F591">
        <v>3857</v>
      </c>
      <c r="G591">
        <v>17.2</v>
      </c>
      <c r="I591" s="103">
        <f t="shared" si="59"/>
        <v>99.468531577259739</v>
      </c>
      <c r="J591" s="104">
        <f t="shared" si="56"/>
        <v>20.788923099647285</v>
      </c>
      <c r="K591" s="76">
        <f t="shared" si="60"/>
        <v>208.45415333780511</v>
      </c>
      <c r="L591" s="76">
        <f t="shared" si="57"/>
        <v>156.35390508528607</v>
      </c>
      <c r="M591" s="103">
        <f t="shared" si="61"/>
        <v>8.0595277174101252</v>
      </c>
      <c r="N591" s="103">
        <f t="shared" si="58"/>
        <v>251.8602411690664</v>
      </c>
    </row>
    <row r="592" spans="1:14">
      <c r="A592" s="102">
        <v>40387</v>
      </c>
      <c r="B592" t="s">
        <v>1343</v>
      </c>
      <c r="C592">
        <v>11.106999999999999</v>
      </c>
      <c r="D592">
        <v>99.578999999999994</v>
      </c>
      <c r="E592">
        <v>30.2</v>
      </c>
      <c r="F592">
        <v>3854</v>
      </c>
      <c r="G592">
        <v>17.2</v>
      </c>
      <c r="I592" s="103">
        <f t="shared" si="59"/>
        <v>99.555453607047326</v>
      </c>
      <c r="J592" s="104">
        <f t="shared" si="56"/>
        <v>20.807089803872891</v>
      </c>
      <c r="K592" s="76">
        <f t="shared" si="60"/>
        <v>208.63631404570401</v>
      </c>
      <c r="L592" s="76">
        <f t="shared" si="57"/>
        <v>156.49053722994253</v>
      </c>
      <c r="M592" s="103">
        <f t="shared" si="61"/>
        <v>8.0665706534746064</v>
      </c>
      <c r="N592" s="103">
        <f t="shared" si="58"/>
        <v>252.08033292108146</v>
      </c>
    </row>
    <row r="593" spans="1:14">
      <c r="A593" s="102">
        <v>40387</v>
      </c>
      <c r="B593" t="s">
        <v>1344</v>
      </c>
      <c r="C593">
        <v>11.125999999999999</v>
      </c>
      <c r="D593">
        <v>99.21</v>
      </c>
      <c r="E593">
        <v>30.24</v>
      </c>
      <c r="F593">
        <v>3851</v>
      </c>
      <c r="G593">
        <v>17.2</v>
      </c>
      <c r="I593" s="103">
        <f t="shared" si="59"/>
        <v>99.208283133262015</v>
      </c>
      <c r="J593" s="104">
        <f t="shared" si="56"/>
        <v>20.73453117485176</v>
      </c>
      <c r="K593" s="76">
        <f t="shared" si="60"/>
        <v>207.90875603284047</v>
      </c>
      <c r="L593" s="76">
        <f t="shared" si="57"/>
        <v>155.94482233452879</v>
      </c>
      <c r="M593" s="103">
        <f t="shared" si="61"/>
        <v>8.0384408519004698</v>
      </c>
      <c r="N593" s="103">
        <f t="shared" si="58"/>
        <v>251.20127662188969</v>
      </c>
    </row>
    <row r="594" spans="1:14">
      <c r="A594" s="102">
        <v>40387</v>
      </c>
      <c r="B594" t="s">
        <v>1345</v>
      </c>
      <c r="C594">
        <v>11.145</v>
      </c>
      <c r="D594">
        <v>98.885999999999996</v>
      </c>
      <c r="E594">
        <v>30.28</v>
      </c>
      <c r="F594">
        <v>3851</v>
      </c>
      <c r="G594">
        <v>17.2</v>
      </c>
      <c r="I594" s="103">
        <f t="shared" si="59"/>
        <v>98.862488798253054</v>
      </c>
      <c r="J594" s="104">
        <f t="shared" si="56"/>
        <v>20.662260158834886</v>
      </c>
      <c r="K594" s="76">
        <f t="shared" si="60"/>
        <v>207.18408196567268</v>
      </c>
      <c r="L594" s="76">
        <f t="shared" si="57"/>
        <v>155.401270582254</v>
      </c>
      <c r="M594" s="103">
        <f t="shared" si="61"/>
        <v>8.0104225532150863</v>
      </c>
      <c r="N594" s="103">
        <f t="shared" si="58"/>
        <v>250.32570478797146</v>
      </c>
    </row>
    <row r="595" spans="1:14">
      <c r="A595" s="102">
        <v>40387</v>
      </c>
      <c r="B595" t="s">
        <v>1346</v>
      </c>
      <c r="C595">
        <v>11.163</v>
      </c>
      <c r="D595">
        <v>98.820999999999998</v>
      </c>
      <c r="E595">
        <v>30.29</v>
      </c>
      <c r="F595">
        <v>3844</v>
      </c>
      <c r="G595">
        <v>17.2</v>
      </c>
      <c r="I595" s="103">
        <f t="shared" si="59"/>
        <v>98.776254385213846</v>
      </c>
      <c r="J595" s="104">
        <f t="shared" si="56"/>
        <v>20.644237166509694</v>
      </c>
      <c r="K595" s="76">
        <f t="shared" si="60"/>
        <v>207.00336228203378</v>
      </c>
      <c r="L595" s="76">
        <f t="shared" si="57"/>
        <v>155.26571929766561</v>
      </c>
      <c r="M595" s="103">
        <f t="shared" si="61"/>
        <v>8.003435331919432</v>
      </c>
      <c r="N595" s="103">
        <f t="shared" si="58"/>
        <v>250.10735412248226</v>
      </c>
    </row>
    <row r="596" spans="1:14">
      <c r="A596" s="102">
        <v>40387</v>
      </c>
      <c r="B596" t="s">
        <v>1347</v>
      </c>
      <c r="C596">
        <v>11.182</v>
      </c>
      <c r="D596">
        <v>98.820999999999998</v>
      </c>
      <c r="E596">
        <v>30.29</v>
      </c>
      <c r="F596">
        <v>3854</v>
      </c>
      <c r="G596">
        <v>17.2</v>
      </c>
      <c r="I596" s="103">
        <f t="shared" si="59"/>
        <v>98.776254385213846</v>
      </c>
      <c r="J596" s="104">
        <f t="shared" si="56"/>
        <v>20.644237166509694</v>
      </c>
      <c r="K596" s="76">
        <f t="shared" si="60"/>
        <v>207.00336228203378</v>
      </c>
      <c r="L596" s="76">
        <f t="shared" si="57"/>
        <v>155.26571929766561</v>
      </c>
      <c r="M596" s="103">
        <f t="shared" si="61"/>
        <v>8.003435331919432</v>
      </c>
      <c r="N596" s="103">
        <f t="shared" si="58"/>
        <v>250.10735412248226</v>
      </c>
    </row>
    <row r="597" spans="1:14">
      <c r="A597" s="102">
        <v>40387</v>
      </c>
      <c r="B597" t="s">
        <v>1348</v>
      </c>
      <c r="C597">
        <v>11.201000000000001</v>
      </c>
      <c r="D597">
        <v>99.015000000000001</v>
      </c>
      <c r="E597">
        <v>30.26</v>
      </c>
      <c r="F597">
        <v>3857</v>
      </c>
      <c r="G597">
        <v>17.2</v>
      </c>
      <c r="I597" s="103">
        <f t="shared" si="59"/>
        <v>99.035214402779872</v>
      </c>
      <c r="J597" s="104">
        <f t="shared" ref="J597:J660" si="62">I597*20.9/100</f>
        <v>20.698359810180992</v>
      </c>
      <c r="K597" s="76">
        <f t="shared" si="60"/>
        <v>207.54605945825719</v>
      </c>
      <c r="L597" s="76">
        <f t="shared" ref="L597:L660" si="63">K597/1.33322</f>
        <v>155.67277677971916</v>
      </c>
      <c r="M597" s="103">
        <f t="shared" si="61"/>
        <v>8.0244178015123726</v>
      </c>
      <c r="N597" s="103">
        <f t="shared" ref="N597:N660" si="64">M597*31.25</f>
        <v>250.76305629726164</v>
      </c>
    </row>
    <row r="598" spans="1:14">
      <c r="A598" s="102">
        <v>40387</v>
      </c>
      <c r="B598" t="s">
        <v>1349</v>
      </c>
      <c r="C598">
        <v>11.238</v>
      </c>
      <c r="D598">
        <v>99.448999999999998</v>
      </c>
      <c r="E598">
        <v>30.21</v>
      </c>
      <c r="F598">
        <v>3860</v>
      </c>
      <c r="G598">
        <v>17.2</v>
      </c>
      <c r="I598" s="103">
        <f t="shared" si="59"/>
        <v>99.468531577259739</v>
      </c>
      <c r="J598" s="104">
        <f t="shared" si="62"/>
        <v>20.788923099647285</v>
      </c>
      <c r="K598" s="76">
        <f t="shared" si="60"/>
        <v>208.45415333780511</v>
      </c>
      <c r="L598" s="76">
        <f t="shared" si="63"/>
        <v>156.35390508528607</v>
      </c>
      <c r="M598" s="103">
        <f t="shared" si="61"/>
        <v>8.0595277174101252</v>
      </c>
      <c r="N598" s="103">
        <f t="shared" si="64"/>
        <v>251.8602411690664</v>
      </c>
    </row>
    <row r="599" spans="1:14">
      <c r="A599" s="102">
        <v>40387</v>
      </c>
      <c r="B599" t="s">
        <v>1350</v>
      </c>
      <c r="C599">
        <v>11.257</v>
      </c>
      <c r="D599">
        <v>99.275000000000006</v>
      </c>
      <c r="E599">
        <v>30.23</v>
      </c>
      <c r="F599">
        <v>3857</v>
      </c>
      <c r="G599">
        <v>17.2</v>
      </c>
      <c r="I599" s="103">
        <f t="shared" si="59"/>
        <v>99.294946454392587</v>
      </c>
      <c r="J599" s="104">
        <f t="shared" si="62"/>
        <v>20.752643808968049</v>
      </c>
      <c r="K599" s="76">
        <f t="shared" si="60"/>
        <v>208.09037457033429</v>
      </c>
      <c r="L599" s="76">
        <f t="shared" si="63"/>
        <v>156.08104781681513</v>
      </c>
      <c r="M599" s="103">
        <f t="shared" si="61"/>
        <v>8.0454628258620762</v>
      </c>
      <c r="N599" s="103">
        <f t="shared" si="64"/>
        <v>251.42071330818987</v>
      </c>
    </row>
    <row r="600" spans="1:14">
      <c r="A600" s="102">
        <v>40387</v>
      </c>
      <c r="B600" t="s">
        <v>1351</v>
      </c>
      <c r="C600">
        <v>11.276</v>
      </c>
      <c r="D600">
        <v>99.167000000000002</v>
      </c>
      <c r="E600">
        <v>30.24</v>
      </c>
      <c r="F600">
        <v>3858</v>
      </c>
      <c r="G600">
        <v>17.2</v>
      </c>
      <c r="I600" s="103">
        <f t="shared" si="59"/>
        <v>99.208283133262015</v>
      </c>
      <c r="J600" s="104">
        <f t="shared" si="62"/>
        <v>20.73453117485176</v>
      </c>
      <c r="K600" s="76">
        <f t="shared" si="60"/>
        <v>207.90875603284047</v>
      </c>
      <c r="L600" s="76">
        <f t="shared" si="63"/>
        <v>155.94482233452879</v>
      </c>
      <c r="M600" s="103">
        <f t="shared" si="61"/>
        <v>8.0384408519004698</v>
      </c>
      <c r="N600" s="103">
        <f t="shared" si="64"/>
        <v>251.20127662188969</v>
      </c>
    </row>
    <row r="601" spans="1:14">
      <c r="A601" s="102">
        <v>40387</v>
      </c>
      <c r="B601" t="s">
        <v>1352</v>
      </c>
      <c r="C601">
        <v>11.295</v>
      </c>
      <c r="D601">
        <v>99.08</v>
      </c>
      <c r="E601">
        <v>30.25</v>
      </c>
      <c r="F601">
        <v>3851</v>
      </c>
      <c r="G601">
        <v>17.2</v>
      </c>
      <c r="I601" s="103">
        <f t="shared" si="59"/>
        <v>99.121705820588431</v>
      </c>
      <c r="J601" s="104">
        <f t="shared" si="62"/>
        <v>20.716436516502981</v>
      </c>
      <c r="K601" s="76">
        <f t="shared" si="60"/>
        <v>207.72731774149892</v>
      </c>
      <c r="L601" s="76">
        <f t="shared" si="63"/>
        <v>155.8087320483483</v>
      </c>
      <c r="M601" s="103">
        <f t="shared" si="61"/>
        <v>8.0314258468518673</v>
      </c>
      <c r="N601" s="103">
        <f t="shared" si="64"/>
        <v>250.98205771412086</v>
      </c>
    </row>
    <row r="602" spans="1:14">
      <c r="A602" s="102">
        <v>40387</v>
      </c>
      <c r="B602" t="s">
        <v>1353</v>
      </c>
      <c r="C602">
        <v>11.314</v>
      </c>
      <c r="D602">
        <v>98.712999999999994</v>
      </c>
      <c r="E602">
        <v>30.3</v>
      </c>
      <c r="F602">
        <v>3851</v>
      </c>
      <c r="G602">
        <v>17.2</v>
      </c>
      <c r="I602" s="103">
        <f t="shared" si="59"/>
        <v>98.690105414396825</v>
      </c>
      <c r="J602" s="104">
        <f t="shared" si="62"/>
        <v>20.626232031608932</v>
      </c>
      <c r="K602" s="76">
        <f t="shared" si="60"/>
        <v>206.82282165790042</v>
      </c>
      <c r="L602" s="76">
        <f t="shared" si="63"/>
        <v>155.13030231912242</v>
      </c>
      <c r="M602" s="103">
        <f t="shared" si="61"/>
        <v>7.9964550336570932</v>
      </c>
      <c r="N602" s="103">
        <f t="shared" si="64"/>
        <v>249.88921980178415</v>
      </c>
    </row>
    <row r="603" spans="1:14">
      <c r="A603" s="102">
        <v>40387</v>
      </c>
      <c r="B603" t="s">
        <v>1354</v>
      </c>
      <c r="C603">
        <v>11.332000000000001</v>
      </c>
      <c r="D603">
        <v>98.756</v>
      </c>
      <c r="E603">
        <v>30.29</v>
      </c>
      <c r="F603">
        <v>3854</v>
      </c>
      <c r="G603">
        <v>17.2</v>
      </c>
      <c r="I603" s="103">
        <f t="shared" si="59"/>
        <v>98.776254385213846</v>
      </c>
      <c r="J603" s="104">
        <f t="shared" si="62"/>
        <v>20.644237166509694</v>
      </c>
      <c r="K603" s="76">
        <f t="shared" si="60"/>
        <v>207.00336228203378</v>
      </c>
      <c r="L603" s="76">
        <f t="shared" si="63"/>
        <v>155.26571929766561</v>
      </c>
      <c r="M603" s="103">
        <f t="shared" si="61"/>
        <v>8.003435331919432</v>
      </c>
      <c r="N603" s="103">
        <f t="shared" si="64"/>
        <v>250.10735412248226</v>
      </c>
    </row>
    <row r="604" spans="1:14">
      <c r="A604" s="102">
        <v>40387</v>
      </c>
      <c r="B604" t="s">
        <v>1355</v>
      </c>
      <c r="C604">
        <v>11.351000000000001</v>
      </c>
      <c r="D604">
        <v>98.584000000000003</v>
      </c>
      <c r="E604">
        <v>30.31</v>
      </c>
      <c r="F604">
        <v>3849</v>
      </c>
      <c r="G604">
        <v>17.2</v>
      </c>
      <c r="I604" s="103">
        <f t="shared" si="59"/>
        <v>98.60404177307143</v>
      </c>
      <c r="J604" s="104">
        <f t="shared" si="62"/>
        <v>20.608244730571929</v>
      </c>
      <c r="K604" s="76">
        <f t="shared" si="60"/>
        <v>206.64245985702556</v>
      </c>
      <c r="L604" s="76">
        <f t="shared" si="63"/>
        <v>154.99501946942405</v>
      </c>
      <c r="M604" s="103">
        <f t="shared" si="61"/>
        <v>7.9894816492939755</v>
      </c>
      <c r="N604" s="103">
        <f t="shared" si="64"/>
        <v>249.67130154043673</v>
      </c>
    </row>
    <row r="605" spans="1:14">
      <c r="A605" s="102">
        <v>40387</v>
      </c>
      <c r="B605" t="s">
        <v>1356</v>
      </c>
      <c r="C605">
        <v>11.37</v>
      </c>
      <c r="D605">
        <v>98.756</v>
      </c>
      <c r="E605">
        <v>30.29</v>
      </c>
      <c r="F605">
        <v>3855</v>
      </c>
      <c r="G605">
        <v>17.2</v>
      </c>
      <c r="I605" s="103">
        <f t="shared" si="59"/>
        <v>98.776254385213846</v>
      </c>
      <c r="J605" s="104">
        <f t="shared" si="62"/>
        <v>20.644237166509694</v>
      </c>
      <c r="K605" s="76">
        <f t="shared" si="60"/>
        <v>207.00336228203378</v>
      </c>
      <c r="L605" s="76">
        <f t="shared" si="63"/>
        <v>155.26571929766561</v>
      </c>
      <c r="M605" s="103">
        <f t="shared" si="61"/>
        <v>8.003435331919432</v>
      </c>
      <c r="N605" s="103">
        <f t="shared" si="64"/>
        <v>250.10735412248226</v>
      </c>
    </row>
    <row r="606" spans="1:14">
      <c r="A606" s="102">
        <v>40387</v>
      </c>
      <c r="B606" t="s">
        <v>1357</v>
      </c>
      <c r="C606">
        <v>11.388999999999999</v>
      </c>
      <c r="D606">
        <v>98.994</v>
      </c>
      <c r="E606">
        <v>30.27</v>
      </c>
      <c r="F606">
        <v>3854</v>
      </c>
      <c r="G606">
        <v>17.2</v>
      </c>
      <c r="I606" s="103">
        <f t="shared" si="59"/>
        <v>98.948808766417045</v>
      </c>
      <c r="J606" s="104">
        <f t="shared" si="62"/>
        <v>20.680301032181159</v>
      </c>
      <c r="K606" s="76">
        <f t="shared" si="60"/>
        <v>207.36498094542483</v>
      </c>
      <c r="L606" s="76">
        <f t="shared" si="63"/>
        <v>155.53695635035839</v>
      </c>
      <c r="M606" s="103">
        <f t="shared" si="61"/>
        <v>8.0174167066920905</v>
      </c>
      <c r="N606" s="103">
        <f t="shared" si="64"/>
        <v>250.54427208412784</v>
      </c>
    </row>
    <row r="607" spans="1:14">
      <c r="A607" s="102">
        <v>40387</v>
      </c>
      <c r="B607" t="s">
        <v>1358</v>
      </c>
      <c r="C607">
        <v>11.407999999999999</v>
      </c>
      <c r="D607">
        <v>99.167000000000002</v>
      </c>
      <c r="E607">
        <v>30.25</v>
      </c>
      <c r="F607">
        <v>3851</v>
      </c>
      <c r="G607">
        <v>17.2</v>
      </c>
      <c r="I607" s="103">
        <f t="shared" si="59"/>
        <v>99.121705820588431</v>
      </c>
      <c r="J607" s="104">
        <f t="shared" si="62"/>
        <v>20.716436516502981</v>
      </c>
      <c r="K607" s="76">
        <f t="shared" si="60"/>
        <v>207.72731774149892</v>
      </c>
      <c r="L607" s="76">
        <f t="shared" si="63"/>
        <v>155.8087320483483</v>
      </c>
      <c r="M607" s="103">
        <f t="shared" si="61"/>
        <v>8.0314258468518673</v>
      </c>
      <c r="N607" s="103">
        <f t="shared" si="64"/>
        <v>250.98205771412086</v>
      </c>
    </row>
    <row r="608" spans="1:14">
      <c r="A608" s="102">
        <v>40387</v>
      </c>
      <c r="B608" t="s">
        <v>1359</v>
      </c>
      <c r="C608">
        <v>11.426</v>
      </c>
      <c r="D608">
        <v>99.361999999999995</v>
      </c>
      <c r="E608">
        <v>30.22</v>
      </c>
      <c r="F608">
        <v>3862</v>
      </c>
      <c r="G608">
        <v>17.2</v>
      </c>
      <c r="I608" s="103">
        <f t="shared" si="59"/>
        <v>99.381695897745701</v>
      </c>
      <c r="J608" s="104">
        <f t="shared" si="62"/>
        <v>20.770774442628849</v>
      </c>
      <c r="K608" s="76">
        <f t="shared" si="60"/>
        <v>208.27217359239637</v>
      </c>
      <c r="L608" s="76">
        <f t="shared" si="63"/>
        <v>156.21740867403457</v>
      </c>
      <c r="M608" s="103">
        <f t="shared" si="61"/>
        <v>8.0524917779546392</v>
      </c>
      <c r="N608" s="103">
        <f t="shared" si="64"/>
        <v>251.64036806108248</v>
      </c>
    </row>
    <row r="609" spans="1:14">
      <c r="A609" s="102">
        <v>40387</v>
      </c>
      <c r="B609" t="s">
        <v>1360</v>
      </c>
      <c r="C609">
        <v>11.445</v>
      </c>
      <c r="D609">
        <v>99.427000000000007</v>
      </c>
      <c r="E609">
        <v>30.21</v>
      </c>
      <c r="F609">
        <v>3856</v>
      </c>
      <c r="G609">
        <v>17.2</v>
      </c>
      <c r="I609" s="103">
        <f t="shared" si="59"/>
        <v>99.468531577259739</v>
      </c>
      <c r="J609" s="104">
        <f t="shared" si="62"/>
        <v>20.788923099647285</v>
      </c>
      <c r="K609" s="76">
        <f t="shared" si="60"/>
        <v>208.45415333780511</v>
      </c>
      <c r="L609" s="76">
        <f t="shared" si="63"/>
        <v>156.35390508528607</v>
      </c>
      <c r="M609" s="103">
        <f t="shared" si="61"/>
        <v>8.0595277174101252</v>
      </c>
      <c r="N609" s="103">
        <f t="shared" si="64"/>
        <v>251.8602411690664</v>
      </c>
    </row>
    <row r="610" spans="1:14">
      <c r="A610" s="102">
        <v>40387</v>
      </c>
      <c r="B610" t="s">
        <v>1361</v>
      </c>
      <c r="C610">
        <v>11.464</v>
      </c>
      <c r="D610">
        <v>99.296999999999997</v>
      </c>
      <c r="E610">
        <v>30.23</v>
      </c>
      <c r="F610">
        <v>3854</v>
      </c>
      <c r="G610">
        <v>17.2</v>
      </c>
      <c r="I610" s="103">
        <f t="shared" si="59"/>
        <v>99.294946454392587</v>
      </c>
      <c r="J610" s="104">
        <f t="shared" si="62"/>
        <v>20.752643808968049</v>
      </c>
      <c r="K610" s="76">
        <f t="shared" si="60"/>
        <v>208.09037457033429</v>
      </c>
      <c r="L610" s="76">
        <f t="shared" si="63"/>
        <v>156.08104781681513</v>
      </c>
      <c r="M610" s="103">
        <f t="shared" si="61"/>
        <v>8.0454628258620762</v>
      </c>
      <c r="N610" s="103">
        <f t="shared" si="64"/>
        <v>251.42071330818987</v>
      </c>
    </row>
    <row r="611" spans="1:14">
      <c r="A611" s="102">
        <v>40387</v>
      </c>
      <c r="B611" t="s">
        <v>1362</v>
      </c>
      <c r="C611">
        <v>11.483000000000001</v>
      </c>
      <c r="D611">
        <v>98.756</v>
      </c>
      <c r="E611">
        <v>30.29</v>
      </c>
      <c r="F611">
        <v>3860</v>
      </c>
      <c r="G611">
        <v>17.2</v>
      </c>
      <c r="I611" s="103">
        <f t="shared" si="59"/>
        <v>98.776254385213846</v>
      </c>
      <c r="J611" s="104">
        <f t="shared" si="62"/>
        <v>20.644237166509694</v>
      </c>
      <c r="K611" s="76">
        <f t="shared" si="60"/>
        <v>207.00336228203378</v>
      </c>
      <c r="L611" s="76">
        <f t="shared" si="63"/>
        <v>155.26571929766561</v>
      </c>
      <c r="M611" s="103">
        <f t="shared" si="61"/>
        <v>8.003435331919432</v>
      </c>
      <c r="N611" s="103">
        <f t="shared" si="64"/>
        <v>250.10735412248226</v>
      </c>
    </row>
    <row r="612" spans="1:14">
      <c r="A612" s="102">
        <v>40387</v>
      </c>
      <c r="B612" t="s">
        <v>1363</v>
      </c>
      <c r="C612">
        <v>11.500999999999999</v>
      </c>
      <c r="D612">
        <v>98.712999999999994</v>
      </c>
      <c r="E612">
        <v>30.3</v>
      </c>
      <c r="F612">
        <v>3861</v>
      </c>
      <c r="G612">
        <v>17.2</v>
      </c>
      <c r="I612" s="103">
        <f t="shared" si="59"/>
        <v>98.690105414396825</v>
      </c>
      <c r="J612" s="104">
        <f t="shared" si="62"/>
        <v>20.626232031608932</v>
      </c>
      <c r="K612" s="76">
        <f t="shared" si="60"/>
        <v>206.82282165790042</v>
      </c>
      <c r="L612" s="76">
        <f t="shared" si="63"/>
        <v>155.13030231912242</v>
      </c>
      <c r="M612" s="103">
        <f t="shared" si="61"/>
        <v>7.9964550336570932</v>
      </c>
      <c r="N612" s="103">
        <f t="shared" si="64"/>
        <v>249.88921980178415</v>
      </c>
    </row>
    <row r="613" spans="1:14">
      <c r="A613" s="102">
        <v>40387</v>
      </c>
      <c r="B613" t="s">
        <v>1364</v>
      </c>
      <c r="C613">
        <v>11.52</v>
      </c>
      <c r="D613">
        <v>98.391000000000005</v>
      </c>
      <c r="E613">
        <v>30.34</v>
      </c>
      <c r="F613">
        <v>3861</v>
      </c>
      <c r="G613">
        <v>17.2</v>
      </c>
      <c r="I613" s="103">
        <f t="shared" si="59"/>
        <v>98.346361701308993</v>
      </c>
      <c r="J613" s="104">
        <f t="shared" si="62"/>
        <v>20.554389595573578</v>
      </c>
      <c r="K613" s="76">
        <f t="shared" si="60"/>
        <v>206.10244503686567</v>
      </c>
      <c r="L613" s="76">
        <f t="shared" si="63"/>
        <v>154.5899739254329</v>
      </c>
      <c r="M613" s="103">
        <f t="shared" si="61"/>
        <v>7.9686028884671858</v>
      </c>
      <c r="N613" s="103">
        <f t="shared" si="64"/>
        <v>249.01884026459956</v>
      </c>
    </row>
    <row r="614" spans="1:14">
      <c r="A614" s="102">
        <v>40387</v>
      </c>
      <c r="B614" t="s">
        <v>1365</v>
      </c>
      <c r="C614">
        <v>11.539</v>
      </c>
      <c r="D614">
        <v>98.305000000000007</v>
      </c>
      <c r="E614">
        <v>30.35</v>
      </c>
      <c r="F614">
        <v>3852</v>
      </c>
      <c r="G614">
        <v>17.2</v>
      </c>
      <c r="I614" s="103">
        <f t="shared" si="59"/>
        <v>98.260638254068979</v>
      </c>
      <c r="J614" s="104">
        <f t="shared" si="62"/>
        <v>20.536473395100415</v>
      </c>
      <c r="K614" s="76">
        <f t="shared" si="60"/>
        <v>205.92279617373012</v>
      </c>
      <c r="L614" s="76">
        <f t="shared" si="63"/>
        <v>154.45522582449266</v>
      </c>
      <c r="M614" s="103">
        <f t="shared" si="61"/>
        <v>7.9616570686374608</v>
      </c>
      <c r="N614" s="103">
        <f t="shared" si="64"/>
        <v>248.80178339492065</v>
      </c>
    </row>
    <row r="615" spans="1:14">
      <c r="A615" s="102">
        <v>40387</v>
      </c>
      <c r="B615" t="s">
        <v>1366</v>
      </c>
      <c r="C615">
        <v>11.558</v>
      </c>
      <c r="D615">
        <v>98.649000000000001</v>
      </c>
      <c r="E615">
        <v>30.31</v>
      </c>
      <c r="F615">
        <v>3861</v>
      </c>
      <c r="G615">
        <v>17.2</v>
      </c>
      <c r="I615" s="103">
        <f t="shared" si="59"/>
        <v>98.60404177307143</v>
      </c>
      <c r="J615" s="104">
        <f t="shared" si="62"/>
        <v>20.608244730571929</v>
      </c>
      <c r="K615" s="76">
        <f t="shared" si="60"/>
        <v>206.64245985702556</v>
      </c>
      <c r="L615" s="76">
        <f t="shared" si="63"/>
        <v>154.99501946942405</v>
      </c>
      <c r="M615" s="103">
        <f t="shared" si="61"/>
        <v>7.9894816492939755</v>
      </c>
      <c r="N615" s="103">
        <f t="shared" si="64"/>
        <v>249.67130154043673</v>
      </c>
    </row>
    <row r="616" spans="1:14">
      <c r="A616" s="102">
        <v>40387</v>
      </c>
      <c r="B616" t="s">
        <v>1367</v>
      </c>
      <c r="C616">
        <v>11.577</v>
      </c>
      <c r="D616">
        <v>98.563000000000002</v>
      </c>
      <c r="E616">
        <v>30.32</v>
      </c>
      <c r="F616">
        <v>3863</v>
      </c>
      <c r="G616">
        <v>17.2</v>
      </c>
      <c r="I616" s="103">
        <f t="shared" si="59"/>
        <v>98.518063348678453</v>
      </c>
      <c r="J616" s="104">
        <f t="shared" si="62"/>
        <v>20.590275239873794</v>
      </c>
      <c r="K616" s="76">
        <f t="shared" si="60"/>
        <v>206.46227664352114</v>
      </c>
      <c r="L616" s="76">
        <f t="shared" si="63"/>
        <v>154.85987057163942</v>
      </c>
      <c r="M616" s="103">
        <f t="shared" si="61"/>
        <v>7.9825151697098642</v>
      </c>
      <c r="N616" s="103">
        <f t="shared" si="64"/>
        <v>249.45359905343327</v>
      </c>
    </row>
    <row r="617" spans="1:14">
      <c r="A617" s="102">
        <v>40387</v>
      </c>
      <c r="B617" t="s">
        <v>1368</v>
      </c>
      <c r="C617">
        <v>11.595000000000001</v>
      </c>
      <c r="D617">
        <v>98.454999999999998</v>
      </c>
      <c r="E617">
        <v>30.33</v>
      </c>
      <c r="F617">
        <v>3860</v>
      </c>
      <c r="G617">
        <v>17.2</v>
      </c>
      <c r="I617" s="103">
        <f t="shared" si="59"/>
        <v>98.432170028830129</v>
      </c>
      <c r="J617" s="104">
        <f t="shared" si="62"/>
        <v>20.572323536025497</v>
      </c>
      <c r="K617" s="76">
        <f t="shared" si="60"/>
        <v>206.28227178185847</v>
      </c>
      <c r="L617" s="76">
        <f t="shared" si="63"/>
        <v>154.72485544910703</v>
      </c>
      <c r="M617" s="103">
        <f t="shared" si="61"/>
        <v>7.9755555857984408</v>
      </c>
      <c r="N617" s="103">
        <f t="shared" si="64"/>
        <v>249.23611205620128</v>
      </c>
    </row>
    <row r="618" spans="1:14">
      <c r="A618" s="102">
        <v>40387</v>
      </c>
      <c r="B618" t="s">
        <v>1369</v>
      </c>
      <c r="C618">
        <v>11.614000000000001</v>
      </c>
      <c r="D618">
        <v>98.605999999999995</v>
      </c>
      <c r="E618">
        <v>30.31</v>
      </c>
      <c r="F618">
        <v>3858</v>
      </c>
      <c r="G618">
        <v>17.2</v>
      </c>
      <c r="I618" s="103">
        <f t="shared" ref="I618:I681" si="65">(-((TAN(E618*PI()/180))/(TAN(($B$7+($B$14*(G618-$E$7)))*PI()/180))*($H$13+($B$15*(G618-$E$8)))+(TAN(E618*PI()/180))/(TAN(($B$7+($B$14*(G618-$E$7)))*PI()/180))*1/$B$16*($H$13+($B$15*(G618-$E$8)))-$B$13*1/$B$16*($H$13+($B$15*(G618-$E$8)))-($H$13+($B$15*(G618-$E$8)))+$B$13*($H$13+($B$15*(G618-$E$8))))+(SQRT((POWER(((TAN(E618*PI()/180))/(TAN(($B$7+($B$14*(G618-$E$7)))*PI()/180))*($H$13+($B$15*(G618-$E$8)))+(TAN(E618*PI()/180))/(TAN(($B$7+($B$14*(G618-$E$7)))*PI()/180))*1/$B$16*($H$13+($B$15*(G618-$E$8)))-$B$13*1/$B$16*($H$13+($B$15*(G618-$E$8)))-($H$13+($B$15*(G618-$E$8)))+$B$13*($H$13+($B$15*(G618-$E$8)))),2))-4*((TAN(E618*PI()/180))/(TAN(($B$7+($B$14*(G618-$E$7)))*PI()/180))*1/$B$16*POWER(($H$13+($B$15*(G618-$E$8))),2))*((TAN(E618*PI()/180))/(TAN(($B$7+($B$14*(G618-$E$7)))*PI()/180))-1))))/(2*((TAN(E618*PI()/180))/(TAN(($B$7+($B$14*(G618-$E$7)))*PI()/180))*1/$B$16*POWER(($H$13+($B$15*(G618-$E$8))),2)))</f>
        <v>98.60404177307143</v>
      </c>
      <c r="J618" s="104">
        <f t="shared" si="62"/>
        <v>20.608244730571929</v>
      </c>
      <c r="K618" s="76">
        <f t="shared" ref="K618:K681" si="66">($B$9-EXP(52.57-6690.9/(273.15+G618)-4.681*LN(273.15+G618)))*I618/100*0.2095</f>
        <v>206.64245985702556</v>
      </c>
      <c r="L618" s="76">
        <f t="shared" si="63"/>
        <v>154.99501946942405</v>
      </c>
      <c r="M618" s="103">
        <f t="shared" ref="M618:M681" si="67">(($B$9-EXP(52.57-6690.9/(273.15+G618)-4.681*LN(273.15+G618)))/1013)*I618/100*0.2095*((49-1.335*G618+0.02759*POWER(G618,2)-0.0003235*POWER(G618,3)+0.000001614*POWER(G618,4))
-($J$16*(5.516*10^-1-1.759*10^-2*G618+2.253*10^-4*POWER(G618,2)-2.654*10^-7*POWER(G618,3)+5.363*10^-8*POWER(G618,4))))*32/22.414</f>
        <v>7.9894816492939755</v>
      </c>
      <c r="N618" s="103">
        <f t="shared" si="64"/>
        <v>249.67130154043673</v>
      </c>
    </row>
    <row r="619" spans="1:14">
      <c r="A619" s="102">
        <v>40387</v>
      </c>
      <c r="B619" t="s">
        <v>1370</v>
      </c>
      <c r="C619">
        <v>11.632999999999999</v>
      </c>
      <c r="D619">
        <v>98.177000000000007</v>
      </c>
      <c r="E619">
        <v>30.36</v>
      </c>
      <c r="F619">
        <v>3855</v>
      </c>
      <c r="G619">
        <v>17.2</v>
      </c>
      <c r="I619" s="103">
        <f t="shared" si="65"/>
        <v>98.17499957523377</v>
      </c>
      <c r="J619" s="104">
        <f t="shared" si="62"/>
        <v>20.518574911223855</v>
      </c>
      <c r="K619" s="76">
        <f t="shared" si="66"/>
        <v>205.74332495799499</v>
      </c>
      <c r="L619" s="76">
        <f t="shared" si="63"/>
        <v>154.32061097042873</v>
      </c>
      <c r="M619" s="103">
        <f t="shared" si="67"/>
        <v>7.954718117244389</v>
      </c>
      <c r="N619" s="103">
        <f t="shared" si="64"/>
        <v>248.58494116388715</v>
      </c>
    </row>
    <row r="620" spans="1:14">
      <c r="A620" s="102">
        <v>40387</v>
      </c>
      <c r="B620" t="s">
        <v>1371</v>
      </c>
      <c r="C620">
        <v>11.651999999999999</v>
      </c>
      <c r="D620">
        <v>98.241</v>
      </c>
      <c r="E620">
        <v>30.35</v>
      </c>
      <c r="F620">
        <v>3864</v>
      </c>
      <c r="G620">
        <v>17.2</v>
      </c>
      <c r="I620" s="103">
        <f t="shared" si="65"/>
        <v>98.260638254068979</v>
      </c>
      <c r="J620" s="104">
        <f t="shared" si="62"/>
        <v>20.536473395100415</v>
      </c>
      <c r="K620" s="76">
        <f t="shared" si="66"/>
        <v>205.92279617373012</v>
      </c>
      <c r="L620" s="76">
        <f t="shared" si="63"/>
        <v>154.45522582449266</v>
      </c>
      <c r="M620" s="103">
        <f t="shared" si="67"/>
        <v>7.9616570686374608</v>
      </c>
      <c r="N620" s="103">
        <f t="shared" si="64"/>
        <v>248.80178339492065</v>
      </c>
    </row>
    <row r="621" spans="1:14">
      <c r="A621" s="102">
        <v>40387</v>
      </c>
      <c r="B621" t="s">
        <v>1372</v>
      </c>
      <c r="C621">
        <v>11.67</v>
      </c>
      <c r="D621">
        <v>98.326999999999998</v>
      </c>
      <c r="E621">
        <v>30.34</v>
      </c>
      <c r="F621">
        <v>3864</v>
      </c>
      <c r="G621">
        <v>17.2</v>
      </c>
      <c r="I621" s="103">
        <f t="shared" si="65"/>
        <v>98.346361701308993</v>
      </c>
      <c r="J621" s="104">
        <f t="shared" si="62"/>
        <v>20.554389595573578</v>
      </c>
      <c r="K621" s="76">
        <f t="shared" si="66"/>
        <v>206.10244503686567</v>
      </c>
      <c r="L621" s="76">
        <f t="shared" si="63"/>
        <v>154.5899739254329</v>
      </c>
      <c r="M621" s="103">
        <f t="shared" si="67"/>
        <v>7.9686028884671858</v>
      </c>
      <c r="N621" s="103">
        <f t="shared" si="64"/>
        <v>249.01884026459956</v>
      </c>
    </row>
    <row r="622" spans="1:14">
      <c r="A622" s="102">
        <v>40387</v>
      </c>
      <c r="B622" t="s">
        <v>1373</v>
      </c>
      <c r="C622">
        <v>11.689</v>
      </c>
      <c r="D622">
        <v>98.347999999999999</v>
      </c>
      <c r="E622">
        <v>30.34</v>
      </c>
      <c r="F622">
        <v>3864</v>
      </c>
      <c r="G622">
        <v>17.2</v>
      </c>
      <c r="I622" s="103">
        <f t="shared" si="65"/>
        <v>98.346361701308993</v>
      </c>
      <c r="J622" s="104">
        <f t="shared" si="62"/>
        <v>20.554389595573578</v>
      </c>
      <c r="K622" s="76">
        <f t="shared" si="66"/>
        <v>206.10244503686567</v>
      </c>
      <c r="L622" s="76">
        <f t="shared" si="63"/>
        <v>154.5899739254329</v>
      </c>
      <c r="M622" s="103">
        <f t="shared" si="67"/>
        <v>7.9686028884671858</v>
      </c>
      <c r="N622" s="103">
        <f t="shared" si="64"/>
        <v>249.01884026459956</v>
      </c>
    </row>
    <row r="623" spans="1:14">
      <c r="A623" s="102">
        <v>40387</v>
      </c>
      <c r="B623" t="s">
        <v>1374</v>
      </c>
      <c r="C623">
        <v>11.708</v>
      </c>
      <c r="D623">
        <v>98.778000000000006</v>
      </c>
      <c r="E623">
        <v>30.29</v>
      </c>
      <c r="F623">
        <v>3854</v>
      </c>
      <c r="G623">
        <v>17.2</v>
      </c>
      <c r="I623" s="103">
        <f t="shared" si="65"/>
        <v>98.776254385213846</v>
      </c>
      <c r="J623" s="104">
        <f t="shared" si="62"/>
        <v>20.644237166509694</v>
      </c>
      <c r="K623" s="76">
        <f t="shared" si="66"/>
        <v>207.00336228203378</v>
      </c>
      <c r="L623" s="76">
        <f t="shared" si="63"/>
        <v>155.26571929766561</v>
      </c>
      <c r="M623" s="103">
        <f t="shared" si="67"/>
        <v>8.003435331919432</v>
      </c>
      <c r="N623" s="103">
        <f t="shared" si="64"/>
        <v>250.10735412248226</v>
      </c>
    </row>
    <row r="624" spans="1:14">
      <c r="A624" s="102">
        <v>40387</v>
      </c>
      <c r="B624" t="s">
        <v>1375</v>
      </c>
      <c r="C624">
        <v>11.727</v>
      </c>
      <c r="D624">
        <v>98.691999999999993</v>
      </c>
      <c r="E624">
        <v>30.3</v>
      </c>
      <c r="F624">
        <v>3866</v>
      </c>
      <c r="G624">
        <v>17.2</v>
      </c>
      <c r="I624" s="103">
        <f t="shared" si="65"/>
        <v>98.690105414396825</v>
      </c>
      <c r="J624" s="104">
        <f t="shared" si="62"/>
        <v>20.626232031608932</v>
      </c>
      <c r="K624" s="76">
        <f t="shared" si="66"/>
        <v>206.82282165790042</v>
      </c>
      <c r="L624" s="76">
        <f t="shared" si="63"/>
        <v>155.13030231912242</v>
      </c>
      <c r="M624" s="103">
        <f t="shared" si="67"/>
        <v>7.9964550336570932</v>
      </c>
      <c r="N624" s="103">
        <f t="shared" si="64"/>
        <v>249.88921980178415</v>
      </c>
    </row>
    <row r="625" spans="1:14">
      <c r="A625" s="102">
        <v>40387</v>
      </c>
      <c r="B625" t="s">
        <v>1376</v>
      </c>
      <c r="C625">
        <v>11.746</v>
      </c>
      <c r="D625">
        <v>98.929000000000002</v>
      </c>
      <c r="E625">
        <v>30.27</v>
      </c>
      <c r="F625">
        <v>3865</v>
      </c>
      <c r="G625">
        <v>17.2</v>
      </c>
      <c r="I625" s="103">
        <f t="shared" si="65"/>
        <v>98.948808766417045</v>
      </c>
      <c r="J625" s="104">
        <f t="shared" si="62"/>
        <v>20.680301032181159</v>
      </c>
      <c r="K625" s="76">
        <f t="shared" si="66"/>
        <v>207.36498094542483</v>
      </c>
      <c r="L625" s="76">
        <f t="shared" si="63"/>
        <v>155.53695635035839</v>
      </c>
      <c r="M625" s="103">
        <f t="shared" si="67"/>
        <v>8.0174167066920905</v>
      </c>
      <c r="N625" s="103">
        <f t="shared" si="64"/>
        <v>250.54427208412784</v>
      </c>
    </row>
    <row r="626" spans="1:14">
      <c r="A626" s="102">
        <v>40387</v>
      </c>
      <c r="B626" t="s">
        <v>1377</v>
      </c>
      <c r="C626">
        <v>11.782999999999999</v>
      </c>
      <c r="D626">
        <v>98.778000000000006</v>
      </c>
      <c r="E626">
        <v>30.29</v>
      </c>
      <c r="F626">
        <v>3865</v>
      </c>
      <c r="G626">
        <v>17.2</v>
      </c>
      <c r="I626" s="103">
        <f t="shared" si="65"/>
        <v>98.776254385213846</v>
      </c>
      <c r="J626" s="104">
        <f t="shared" si="62"/>
        <v>20.644237166509694</v>
      </c>
      <c r="K626" s="76">
        <f t="shared" si="66"/>
        <v>207.00336228203378</v>
      </c>
      <c r="L626" s="76">
        <f t="shared" si="63"/>
        <v>155.26571929766561</v>
      </c>
      <c r="M626" s="103">
        <f t="shared" si="67"/>
        <v>8.003435331919432</v>
      </c>
      <c r="N626" s="103">
        <f t="shared" si="64"/>
        <v>250.10735412248226</v>
      </c>
    </row>
    <row r="627" spans="1:14">
      <c r="A627" s="102">
        <v>40387</v>
      </c>
      <c r="B627" t="s">
        <v>1378</v>
      </c>
      <c r="C627">
        <v>11.802</v>
      </c>
      <c r="D627">
        <v>98.584000000000003</v>
      </c>
      <c r="E627">
        <v>30.31</v>
      </c>
      <c r="F627">
        <v>3864</v>
      </c>
      <c r="G627">
        <v>17.2</v>
      </c>
      <c r="I627" s="103">
        <f t="shared" si="65"/>
        <v>98.60404177307143</v>
      </c>
      <c r="J627" s="104">
        <f t="shared" si="62"/>
        <v>20.608244730571929</v>
      </c>
      <c r="K627" s="76">
        <f t="shared" si="66"/>
        <v>206.64245985702556</v>
      </c>
      <c r="L627" s="76">
        <f t="shared" si="63"/>
        <v>154.99501946942405</v>
      </c>
      <c r="M627" s="103">
        <f t="shared" si="67"/>
        <v>7.9894816492939755</v>
      </c>
      <c r="N627" s="103">
        <f t="shared" si="64"/>
        <v>249.67130154043673</v>
      </c>
    </row>
    <row r="628" spans="1:14">
      <c r="A628" s="102">
        <v>40387</v>
      </c>
      <c r="B628" t="s">
        <v>1379</v>
      </c>
      <c r="C628">
        <v>11.821</v>
      </c>
      <c r="D628">
        <v>98.540999999999997</v>
      </c>
      <c r="E628">
        <v>30.32</v>
      </c>
      <c r="F628">
        <v>3866</v>
      </c>
      <c r="G628">
        <v>17.2</v>
      </c>
      <c r="I628" s="103">
        <f t="shared" si="65"/>
        <v>98.518063348678453</v>
      </c>
      <c r="J628" s="104">
        <f t="shared" si="62"/>
        <v>20.590275239873794</v>
      </c>
      <c r="K628" s="76">
        <f t="shared" si="66"/>
        <v>206.46227664352114</v>
      </c>
      <c r="L628" s="76">
        <f t="shared" si="63"/>
        <v>154.85987057163942</v>
      </c>
      <c r="M628" s="103">
        <f t="shared" si="67"/>
        <v>7.9825151697098642</v>
      </c>
      <c r="N628" s="103">
        <f t="shared" si="64"/>
        <v>249.45359905343327</v>
      </c>
    </row>
    <row r="629" spans="1:14">
      <c r="A629" s="102">
        <v>40387</v>
      </c>
      <c r="B629" t="s">
        <v>1380</v>
      </c>
      <c r="C629">
        <v>11.84</v>
      </c>
      <c r="D629">
        <v>98.584000000000003</v>
      </c>
      <c r="E629">
        <v>30.31</v>
      </c>
      <c r="F629">
        <v>3852</v>
      </c>
      <c r="G629">
        <v>17.2</v>
      </c>
      <c r="I629" s="103">
        <f t="shared" si="65"/>
        <v>98.60404177307143</v>
      </c>
      <c r="J629" s="104">
        <f t="shared" si="62"/>
        <v>20.608244730571929</v>
      </c>
      <c r="K629" s="76">
        <f t="shared" si="66"/>
        <v>206.64245985702556</v>
      </c>
      <c r="L629" s="76">
        <f t="shared" si="63"/>
        <v>154.99501946942405</v>
      </c>
      <c r="M629" s="103">
        <f t="shared" si="67"/>
        <v>7.9894816492939755</v>
      </c>
      <c r="N629" s="103">
        <f t="shared" si="64"/>
        <v>249.67130154043673</v>
      </c>
    </row>
    <row r="630" spans="1:14">
      <c r="A630" s="102">
        <v>40387</v>
      </c>
      <c r="B630" t="s">
        <v>1381</v>
      </c>
      <c r="C630">
        <v>11.859</v>
      </c>
      <c r="D630">
        <v>98.971999999999994</v>
      </c>
      <c r="E630">
        <v>30.27</v>
      </c>
      <c r="F630">
        <v>3861</v>
      </c>
      <c r="G630">
        <v>17.2</v>
      </c>
      <c r="I630" s="103">
        <f t="shared" si="65"/>
        <v>98.948808766417045</v>
      </c>
      <c r="J630" s="104">
        <f t="shared" si="62"/>
        <v>20.680301032181159</v>
      </c>
      <c r="K630" s="76">
        <f t="shared" si="66"/>
        <v>207.36498094542483</v>
      </c>
      <c r="L630" s="76">
        <f t="shared" si="63"/>
        <v>155.53695635035839</v>
      </c>
      <c r="M630" s="103">
        <f t="shared" si="67"/>
        <v>8.0174167066920905</v>
      </c>
      <c r="N630" s="103">
        <f t="shared" si="64"/>
        <v>250.54427208412784</v>
      </c>
    </row>
    <row r="631" spans="1:14">
      <c r="A631" s="102">
        <v>40387</v>
      </c>
      <c r="B631" t="s">
        <v>1382</v>
      </c>
      <c r="C631">
        <v>11.877000000000001</v>
      </c>
      <c r="D631">
        <v>98.885999999999996</v>
      </c>
      <c r="E631">
        <v>30.28</v>
      </c>
      <c r="F631">
        <v>3861</v>
      </c>
      <c r="G631">
        <v>17.2</v>
      </c>
      <c r="I631" s="103">
        <f t="shared" si="65"/>
        <v>98.862488798253054</v>
      </c>
      <c r="J631" s="104">
        <f t="shared" si="62"/>
        <v>20.662260158834886</v>
      </c>
      <c r="K631" s="76">
        <f t="shared" si="66"/>
        <v>207.18408196567268</v>
      </c>
      <c r="L631" s="76">
        <f t="shared" si="63"/>
        <v>155.401270582254</v>
      </c>
      <c r="M631" s="103">
        <f t="shared" si="67"/>
        <v>8.0104225532150863</v>
      </c>
      <c r="N631" s="103">
        <f t="shared" si="64"/>
        <v>250.32570478797146</v>
      </c>
    </row>
    <row r="632" spans="1:14">
      <c r="A632" s="102">
        <v>40387</v>
      </c>
      <c r="B632" t="s">
        <v>1383</v>
      </c>
      <c r="C632">
        <v>11.896000000000001</v>
      </c>
      <c r="D632">
        <v>99.015000000000001</v>
      </c>
      <c r="E632">
        <v>30.26</v>
      </c>
      <c r="F632">
        <v>3857</v>
      </c>
      <c r="G632">
        <v>17.2</v>
      </c>
      <c r="I632" s="103">
        <f t="shared" si="65"/>
        <v>99.035214402779872</v>
      </c>
      <c r="J632" s="104">
        <f t="shared" si="62"/>
        <v>20.698359810180992</v>
      </c>
      <c r="K632" s="76">
        <f t="shared" si="66"/>
        <v>207.54605945825719</v>
      </c>
      <c r="L632" s="76">
        <f t="shared" si="63"/>
        <v>155.67277677971916</v>
      </c>
      <c r="M632" s="103">
        <f t="shared" si="67"/>
        <v>8.0244178015123726</v>
      </c>
      <c r="N632" s="103">
        <f t="shared" si="64"/>
        <v>250.76305629726164</v>
      </c>
    </row>
    <row r="633" spans="1:14">
      <c r="A633" s="102">
        <v>40387</v>
      </c>
      <c r="B633" t="s">
        <v>1384</v>
      </c>
      <c r="C633">
        <v>11.914999999999999</v>
      </c>
      <c r="D633">
        <v>99.167000000000002</v>
      </c>
      <c r="E633">
        <v>30.25</v>
      </c>
      <c r="F633">
        <v>3859</v>
      </c>
      <c r="G633">
        <v>17.2</v>
      </c>
      <c r="I633" s="103">
        <f t="shared" si="65"/>
        <v>99.121705820588431</v>
      </c>
      <c r="J633" s="104">
        <f t="shared" si="62"/>
        <v>20.716436516502981</v>
      </c>
      <c r="K633" s="76">
        <f t="shared" si="66"/>
        <v>207.72731774149892</v>
      </c>
      <c r="L633" s="76">
        <f t="shared" si="63"/>
        <v>155.8087320483483</v>
      </c>
      <c r="M633" s="103">
        <f t="shared" si="67"/>
        <v>8.0314258468518673</v>
      </c>
      <c r="N633" s="103">
        <f t="shared" si="64"/>
        <v>250.98205771412086</v>
      </c>
    </row>
    <row r="634" spans="1:14">
      <c r="A634" s="102">
        <v>40387</v>
      </c>
      <c r="B634" t="s">
        <v>1385</v>
      </c>
      <c r="C634">
        <v>11.933999999999999</v>
      </c>
      <c r="D634">
        <v>99.037000000000006</v>
      </c>
      <c r="E634">
        <v>30.26</v>
      </c>
      <c r="F634">
        <v>3860</v>
      </c>
      <c r="G634">
        <v>17.2</v>
      </c>
      <c r="I634" s="103">
        <f t="shared" si="65"/>
        <v>99.035214402779872</v>
      </c>
      <c r="J634" s="104">
        <f t="shared" si="62"/>
        <v>20.698359810180992</v>
      </c>
      <c r="K634" s="76">
        <f t="shared" si="66"/>
        <v>207.54605945825719</v>
      </c>
      <c r="L634" s="76">
        <f t="shared" si="63"/>
        <v>155.67277677971916</v>
      </c>
      <c r="M634" s="103">
        <f t="shared" si="67"/>
        <v>8.0244178015123726</v>
      </c>
      <c r="N634" s="103">
        <f t="shared" si="64"/>
        <v>250.76305629726164</v>
      </c>
    </row>
    <row r="635" spans="1:14">
      <c r="A635" s="102">
        <v>40387</v>
      </c>
      <c r="B635" t="s">
        <v>1386</v>
      </c>
      <c r="C635">
        <v>11.952</v>
      </c>
      <c r="D635">
        <v>99.600999999999999</v>
      </c>
      <c r="E635">
        <v>30.2</v>
      </c>
      <c r="F635">
        <v>3868</v>
      </c>
      <c r="G635">
        <v>17.2</v>
      </c>
      <c r="I635" s="103">
        <f t="shared" si="65"/>
        <v>99.555453607047326</v>
      </c>
      <c r="J635" s="104">
        <f t="shared" si="62"/>
        <v>20.807089803872891</v>
      </c>
      <c r="K635" s="76">
        <f t="shared" si="66"/>
        <v>208.63631404570401</v>
      </c>
      <c r="L635" s="76">
        <f t="shared" si="63"/>
        <v>156.49053722994253</v>
      </c>
      <c r="M635" s="103">
        <f t="shared" si="67"/>
        <v>8.0665706534746064</v>
      </c>
      <c r="N635" s="103">
        <f t="shared" si="64"/>
        <v>252.08033292108146</v>
      </c>
    </row>
    <row r="636" spans="1:14">
      <c r="A636" s="102">
        <v>40387</v>
      </c>
      <c r="B636" t="s">
        <v>1387</v>
      </c>
      <c r="C636">
        <v>11.971</v>
      </c>
      <c r="D636">
        <v>99.317999999999998</v>
      </c>
      <c r="E636">
        <v>30.23</v>
      </c>
      <c r="F636">
        <v>3864</v>
      </c>
      <c r="G636">
        <v>17.2</v>
      </c>
      <c r="I636" s="103">
        <f t="shared" si="65"/>
        <v>99.294946454392587</v>
      </c>
      <c r="J636" s="104">
        <f t="shared" si="62"/>
        <v>20.752643808968049</v>
      </c>
      <c r="K636" s="76">
        <f t="shared" si="66"/>
        <v>208.09037457033429</v>
      </c>
      <c r="L636" s="76">
        <f t="shared" si="63"/>
        <v>156.08104781681513</v>
      </c>
      <c r="M636" s="103">
        <f t="shared" si="67"/>
        <v>8.0454628258620762</v>
      </c>
      <c r="N636" s="103">
        <f t="shared" si="64"/>
        <v>251.42071330818987</v>
      </c>
    </row>
    <row r="637" spans="1:14">
      <c r="A637" s="102">
        <v>40387</v>
      </c>
      <c r="B637" t="s">
        <v>1388</v>
      </c>
      <c r="C637">
        <v>11.99</v>
      </c>
      <c r="D637">
        <v>99.037000000000006</v>
      </c>
      <c r="E637">
        <v>30.26</v>
      </c>
      <c r="F637">
        <v>3863</v>
      </c>
      <c r="G637">
        <v>17.2</v>
      </c>
      <c r="I637" s="103">
        <f t="shared" si="65"/>
        <v>99.035214402779872</v>
      </c>
      <c r="J637" s="104">
        <f t="shared" si="62"/>
        <v>20.698359810180992</v>
      </c>
      <c r="K637" s="76">
        <f t="shared" si="66"/>
        <v>207.54605945825719</v>
      </c>
      <c r="L637" s="76">
        <f t="shared" si="63"/>
        <v>155.67277677971916</v>
      </c>
      <c r="M637" s="103">
        <f t="shared" si="67"/>
        <v>8.0244178015123726</v>
      </c>
      <c r="N637" s="103">
        <f t="shared" si="64"/>
        <v>250.76305629726164</v>
      </c>
    </row>
    <row r="638" spans="1:14">
      <c r="A638" s="102">
        <v>40387</v>
      </c>
      <c r="B638" t="s">
        <v>1389</v>
      </c>
      <c r="C638">
        <v>12.009</v>
      </c>
      <c r="D638">
        <v>98.67</v>
      </c>
      <c r="E638">
        <v>30.3</v>
      </c>
      <c r="F638">
        <v>3861</v>
      </c>
      <c r="G638">
        <v>17.2</v>
      </c>
      <c r="I638" s="103">
        <f t="shared" si="65"/>
        <v>98.690105414396825</v>
      </c>
      <c r="J638" s="104">
        <f t="shared" si="62"/>
        <v>20.626232031608932</v>
      </c>
      <c r="K638" s="76">
        <f t="shared" si="66"/>
        <v>206.82282165790042</v>
      </c>
      <c r="L638" s="76">
        <f t="shared" si="63"/>
        <v>155.13030231912242</v>
      </c>
      <c r="M638" s="103">
        <f t="shared" si="67"/>
        <v>7.9964550336570932</v>
      </c>
      <c r="N638" s="103">
        <f t="shared" si="64"/>
        <v>249.88921980178415</v>
      </c>
    </row>
    <row r="639" spans="1:14">
      <c r="A639" s="102">
        <v>40387</v>
      </c>
      <c r="B639" t="s">
        <v>1390</v>
      </c>
      <c r="C639">
        <v>12.028</v>
      </c>
      <c r="D639">
        <v>98.177000000000007</v>
      </c>
      <c r="E639">
        <v>30.36</v>
      </c>
      <c r="F639">
        <v>3865</v>
      </c>
      <c r="G639">
        <v>17.2</v>
      </c>
      <c r="I639" s="103">
        <f t="shared" si="65"/>
        <v>98.17499957523377</v>
      </c>
      <c r="J639" s="104">
        <f t="shared" si="62"/>
        <v>20.518574911223855</v>
      </c>
      <c r="K639" s="76">
        <f t="shared" si="66"/>
        <v>205.74332495799499</v>
      </c>
      <c r="L639" s="76">
        <f t="shared" si="63"/>
        <v>154.32061097042873</v>
      </c>
      <c r="M639" s="103">
        <f t="shared" si="67"/>
        <v>7.954718117244389</v>
      </c>
      <c r="N639" s="103">
        <f t="shared" si="64"/>
        <v>248.58494116388715</v>
      </c>
    </row>
    <row r="640" spans="1:14">
      <c r="A640" s="102">
        <v>40387</v>
      </c>
      <c r="B640" t="s">
        <v>1391</v>
      </c>
      <c r="C640">
        <v>12.045999999999999</v>
      </c>
      <c r="D640">
        <v>98.412000000000006</v>
      </c>
      <c r="E640">
        <v>30.33</v>
      </c>
      <c r="F640">
        <v>3865</v>
      </c>
      <c r="G640">
        <v>17.2</v>
      </c>
      <c r="I640" s="103">
        <f t="shared" si="65"/>
        <v>98.432170028830129</v>
      </c>
      <c r="J640" s="104">
        <f t="shared" si="62"/>
        <v>20.572323536025497</v>
      </c>
      <c r="K640" s="76">
        <f t="shared" si="66"/>
        <v>206.28227178185847</v>
      </c>
      <c r="L640" s="76">
        <f t="shared" si="63"/>
        <v>154.72485544910703</v>
      </c>
      <c r="M640" s="103">
        <f t="shared" si="67"/>
        <v>7.9755555857984408</v>
      </c>
      <c r="N640" s="103">
        <f t="shared" si="64"/>
        <v>249.23611205620128</v>
      </c>
    </row>
    <row r="641" spans="1:14">
      <c r="A641" s="102">
        <v>40387</v>
      </c>
      <c r="B641" t="s">
        <v>1392</v>
      </c>
      <c r="C641">
        <v>12.065</v>
      </c>
      <c r="D641">
        <v>98.52</v>
      </c>
      <c r="E641">
        <v>30.32</v>
      </c>
      <c r="F641">
        <v>3858</v>
      </c>
      <c r="G641">
        <v>17.2</v>
      </c>
      <c r="I641" s="103">
        <f t="shared" si="65"/>
        <v>98.518063348678453</v>
      </c>
      <c r="J641" s="104">
        <f t="shared" si="62"/>
        <v>20.590275239873794</v>
      </c>
      <c r="K641" s="76">
        <f t="shared" si="66"/>
        <v>206.46227664352114</v>
      </c>
      <c r="L641" s="76">
        <f t="shared" si="63"/>
        <v>154.85987057163942</v>
      </c>
      <c r="M641" s="103">
        <f t="shared" si="67"/>
        <v>7.9825151697098642</v>
      </c>
      <c r="N641" s="103">
        <f t="shared" si="64"/>
        <v>249.45359905343327</v>
      </c>
    </row>
    <row r="642" spans="1:14">
      <c r="A642" s="102">
        <v>40387</v>
      </c>
      <c r="B642" t="s">
        <v>1393</v>
      </c>
      <c r="C642">
        <v>12.084</v>
      </c>
      <c r="D642">
        <v>98.67</v>
      </c>
      <c r="E642">
        <v>30.3</v>
      </c>
      <c r="F642">
        <v>3865</v>
      </c>
      <c r="G642">
        <v>17.2</v>
      </c>
      <c r="I642" s="103">
        <f t="shared" si="65"/>
        <v>98.690105414396825</v>
      </c>
      <c r="J642" s="104">
        <f t="shared" si="62"/>
        <v>20.626232031608932</v>
      </c>
      <c r="K642" s="76">
        <f t="shared" si="66"/>
        <v>206.82282165790042</v>
      </c>
      <c r="L642" s="76">
        <f t="shared" si="63"/>
        <v>155.13030231912242</v>
      </c>
      <c r="M642" s="103">
        <f t="shared" si="67"/>
        <v>7.9964550336570932</v>
      </c>
      <c r="N642" s="103">
        <f t="shared" si="64"/>
        <v>249.88921980178415</v>
      </c>
    </row>
    <row r="643" spans="1:14">
      <c r="A643" s="102">
        <v>40387</v>
      </c>
      <c r="B643" t="s">
        <v>1394</v>
      </c>
      <c r="C643">
        <v>12.103</v>
      </c>
      <c r="D643">
        <v>98.712999999999994</v>
      </c>
      <c r="E643">
        <v>30.3</v>
      </c>
      <c r="F643">
        <v>3859</v>
      </c>
      <c r="G643">
        <v>17.2</v>
      </c>
      <c r="I643" s="103">
        <f t="shared" si="65"/>
        <v>98.690105414396825</v>
      </c>
      <c r="J643" s="104">
        <f t="shared" si="62"/>
        <v>20.626232031608932</v>
      </c>
      <c r="K643" s="76">
        <f t="shared" si="66"/>
        <v>206.82282165790042</v>
      </c>
      <c r="L643" s="76">
        <f t="shared" si="63"/>
        <v>155.13030231912242</v>
      </c>
      <c r="M643" s="103">
        <f t="shared" si="67"/>
        <v>7.9964550336570932</v>
      </c>
      <c r="N643" s="103">
        <f t="shared" si="64"/>
        <v>249.88921980178415</v>
      </c>
    </row>
    <row r="644" spans="1:14">
      <c r="A644" s="102">
        <v>40387</v>
      </c>
      <c r="B644" t="s">
        <v>1395</v>
      </c>
      <c r="C644">
        <v>12.121</v>
      </c>
      <c r="D644">
        <v>98.605999999999995</v>
      </c>
      <c r="E644">
        <v>30.31</v>
      </c>
      <c r="F644">
        <v>3865</v>
      </c>
      <c r="G644">
        <v>17.2</v>
      </c>
      <c r="I644" s="103">
        <f t="shared" si="65"/>
        <v>98.60404177307143</v>
      </c>
      <c r="J644" s="104">
        <f t="shared" si="62"/>
        <v>20.608244730571929</v>
      </c>
      <c r="K644" s="76">
        <f t="shared" si="66"/>
        <v>206.64245985702556</v>
      </c>
      <c r="L644" s="76">
        <f t="shared" si="63"/>
        <v>154.99501946942405</v>
      </c>
      <c r="M644" s="103">
        <f t="shared" si="67"/>
        <v>7.9894816492939755</v>
      </c>
      <c r="N644" s="103">
        <f t="shared" si="64"/>
        <v>249.67130154043673</v>
      </c>
    </row>
    <row r="645" spans="1:14">
      <c r="A645" s="102">
        <v>40387</v>
      </c>
      <c r="B645" t="s">
        <v>1396</v>
      </c>
      <c r="C645">
        <v>12.14</v>
      </c>
      <c r="D645">
        <v>98.885999999999996</v>
      </c>
      <c r="E645">
        <v>30.28</v>
      </c>
      <c r="F645">
        <v>3865</v>
      </c>
      <c r="G645">
        <v>17.2</v>
      </c>
      <c r="I645" s="103">
        <f t="shared" si="65"/>
        <v>98.862488798253054</v>
      </c>
      <c r="J645" s="104">
        <f t="shared" si="62"/>
        <v>20.662260158834886</v>
      </c>
      <c r="K645" s="76">
        <f t="shared" si="66"/>
        <v>207.18408196567268</v>
      </c>
      <c r="L645" s="76">
        <f t="shared" si="63"/>
        <v>155.401270582254</v>
      </c>
      <c r="M645" s="103">
        <f t="shared" si="67"/>
        <v>8.0104225532150863</v>
      </c>
      <c r="N645" s="103">
        <f t="shared" si="64"/>
        <v>250.32570478797146</v>
      </c>
    </row>
    <row r="646" spans="1:14">
      <c r="A646" s="102">
        <v>40387</v>
      </c>
      <c r="B646" t="s">
        <v>1397</v>
      </c>
      <c r="C646">
        <v>12.159000000000001</v>
      </c>
      <c r="D646">
        <v>98.971999999999994</v>
      </c>
      <c r="E646">
        <v>30.27</v>
      </c>
      <c r="F646">
        <v>3860</v>
      </c>
      <c r="G646">
        <v>17.2</v>
      </c>
      <c r="I646" s="103">
        <f t="shared" si="65"/>
        <v>98.948808766417045</v>
      </c>
      <c r="J646" s="104">
        <f t="shared" si="62"/>
        <v>20.680301032181159</v>
      </c>
      <c r="K646" s="76">
        <f t="shared" si="66"/>
        <v>207.36498094542483</v>
      </c>
      <c r="L646" s="76">
        <f t="shared" si="63"/>
        <v>155.53695635035839</v>
      </c>
      <c r="M646" s="103">
        <f t="shared" si="67"/>
        <v>8.0174167066920905</v>
      </c>
      <c r="N646" s="103">
        <f t="shared" si="64"/>
        <v>250.54427208412784</v>
      </c>
    </row>
    <row r="647" spans="1:14">
      <c r="A647" s="102">
        <v>40387</v>
      </c>
      <c r="B647" t="s">
        <v>1398</v>
      </c>
      <c r="C647">
        <v>12.178000000000001</v>
      </c>
      <c r="D647">
        <v>99.275000000000006</v>
      </c>
      <c r="E647">
        <v>30.23</v>
      </c>
      <c r="F647">
        <v>3866</v>
      </c>
      <c r="G647">
        <v>17.2</v>
      </c>
      <c r="I647" s="103">
        <f t="shared" si="65"/>
        <v>99.294946454392587</v>
      </c>
      <c r="J647" s="104">
        <f t="shared" si="62"/>
        <v>20.752643808968049</v>
      </c>
      <c r="K647" s="76">
        <f t="shared" si="66"/>
        <v>208.09037457033429</v>
      </c>
      <c r="L647" s="76">
        <f t="shared" si="63"/>
        <v>156.08104781681513</v>
      </c>
      <c r="M647" s="103">
        <f t="shared" si="67"/>
        <v>8.0454628258620762</v>
      </c>
      <c r="N647" s="103">
        <f t="shared" si="64"/>
        <v>251.42071330818987</v>
      </c>
    </row>
    <row r="648" spans="1:14">
      <c r="A648" s="102">
        <v>40387</v>
      </c>
      <c r="B648" t="s">
        <v>1399</v>
      </c>
      <c r="C648">
        <v>12.196999999999999</v>
      </c>
      <c r="D648">
        <v>99.622</v>
      </c>
      <c r="E648">
        <v>30.19</v>
      </c>
      <c r="F648">
        <v>3878</v>
      </c>
      <c r="G648">
        <v>17.2</v>
      </c>
      <c r="I648" s="103">
        <f t="shared" si="65"/>
        <v>99.642462101394642</v>
      </c>
      <c r="J648" s="104">
        <f t="shared" si="62"/>
        <v>20.825274579191479</v>
      </c>
      <c r="K648" s="76">
        <f t="shared" si="66"/>
        <v>208.81865595560021</v>
      </c>
      <c r="L648" s="76">
        <f t="shared" si="63"/>
        <v>156.62730528764959</v>
      </c>
      <c r="M648" s="103">
        <f t="shared" si="67"/>
        <v>8.0736205954082294</v>
      </c>
      <c r="N648" s="103">
        <f t="shared" si="64"/>
        <v>252.30064360650718</v>
      </c>
    </row>
    <row r="649" spans="1:14">
      <c r="A649" s="102">
        <v>40387</v>
      </c>
      <c r="B649" t="s">
        <v>1400</v>
      </c>
      <c r="C649">
        <v>12.215</v>
      </c>
      <c r="D649">
        <v>99.21</v>
      </c>
      <c r="E649">
        <v>30.24</v>
      </c>
      <c r="F649">
        <v>3866</v>
      </c>
      <c r="G649">
        <v>17.2</v>
      </c>
      <c r="I649" s="103">
        <f t="shared" si="65"/>
        <v>99.208283133262015</v>
      </c>
      <c r="J649" s="104">
        <f t="shared" si="62"/>
        <v>20.73453117485176</v>
      </c>
      <c r="K649" s="76">
        <f t="shared" si="66"/>
        <v>207.90875603284047</v>
      </c>
      <c r="L649" s="76">
        <f t="shared" si="63"/>
        <v>155.94482233452879</v>
      </c>
      <c r="M649" s="103">
        <f t="shared" si="67"/>
        <v>8.0384408519004698</v>
      </c>
      <c r="N649" s="103">
        <f t="shared" si="64"/>
        <v>251.20127662188969</v>
      </c>
    </row>
    <row r="650" spans="1:14">
      <c r="A650" s="102">
        <v>40387</v>
      </c>
      <c r="B650" t="s">
        <v>1401</v>
      </c>
      <c r="C650">
        <v>12.234</v>
      </c>
      <c r="D650">
        <v>99.231999999999999</v>
      </c>
      <c r="E650">
        <v>30.24</v>
      </c>
      <c r="F650">
        <v>3868</v>
      </c>
      <c r="G650">
        <v>17.2</v>
      </c>
      <c r="I650" s="103">
        <f t="shared" si="65"/>
        <v>99.208283133262015</v>
      </c>
      <c r="J650" s="104">
        <f t="shared" si="62"/>
        <v>20.73453117485176</v>
      </c>
      <c r="K650" s="76">
        <f t="shared" si="66"/>
        <v>207.90875603284047</v>
      </c>
      <c r="L650" s="76">
        <f t="shared" si="63"/>
        <v>155.94482233452879</v>
      </c>
      <c r="M650" s="103">
        <f t="shared" si="67"/>
        <v>8.0384408519004698</v>
      </c>
      <c r="N650" s="103">
        <f t="shared" si="64"/>
        <v>251.20127662188969</v>
      </c>
    </row>
    <row r="651" spans="1:14">
      <c r="A651" s="102">
        <v>40387</v>
      </c>
      <c r="B651" t="s">
        <v>1402</v>
      </c>
      <c r="C651">
        <v>12.253</v>
      </c>
      <c r="D651">
        <v>98.864000000000004</v>
      </c>
      <c r="E651">
        <v>30.28</v>
      </c>
      <c r="F651">
        <v>3868</v>
      </c>
      <c r="G651">
        <v>17.2</v>
      </c>
      <c r="I651" s="103">
        <f t="shared" si="65"/>
        <v>98.862488798253054</v>
      </c>
      <c r="J651" s="104">
        <f t="shared" si="62"/>
        <v>20.662260158834886</v>
      </c>
      <c r="K651" s="76">
        <f t="shared" si="66"/>
        <v>207.18408196567268</v>
      </c>
      <c r="L651" s="76">
        <f t="shared" si="63"/>
        <v>155.401270582254</v>
      </c>
      <c r="M651" s="103">
        <f t="shared" si="67"/>
        <v>8.0104225532150863</v>
      </c>
      <c r="N651" s="103">
        <f t="shared" si="64"/>
        <v>250.32570478797146</v>
      </c>
    </row>
    <row r="652" spans="1:14">
      <c r="A652" s="102">
        <v>40387</v>
      </c>
      <c r="B652" t="s">
        <v>1403</v>
      </c>
      <c r="C652">
        <v>12.272</v>
      </c>
      <c r="D652">
        <v>98.391000000000005</v>
      </c>
      <c r="E652">
        <v>30.34</v>
      </c>
      <c r="F652">
        <v>3871</v>
      </c>
      <c r="G652">
        <v>17.2</v>
      </c>
      <c r="I652" s="103">
        <f t="shared" si="65"/>
        <v>98.346361701308993</v>
      </c>
      <c r="J652" s="104">
        <f t="shared" si="62"/>
        <v>20.554389595573578</v>
      </c>
      <c r="K652" s="76">
        <f t="shared" si="66"/>
        <v>206.10244503686567</v>
      </c>
      <c r="L652" s="76">
        <f t="shared" si="63"/>
        <v>154.5899739254329</v>
      </c>
      <c r="M652" s="103">
        <f t="shared" si="67"/>
        <v>7.9686028884671858</v>
      </c>
      <c r="N652" s="103">
        <f t="shared" si="64"/>
        <v>249.01884026459956</v>
      </c>
    </row>
    <row r="653" spans="1:14">
      <c r="A653" s="102">
        <v>40387</v>
      </c>
      <c r="B653" t="s">
        <v>1404</v>
      </c>
      <c r="C653">
        <v>12.29</v>
      </c>
      <c r="D653">
        <v>98.52</v>
      </c>
      <c r="E653">
        <v>30.32</v>
      </c>
      <c r="F653">
        <v>3870</v>
      </c>
      <c r="G653">
        <v>17.2</v>
      </c>
      <c r="I653" s="103">
        <f t="shared" si="65"/>
        <v>98.518063348678453</v>
      </c>
      <c r="J653" s="104">
        <f t="shared" si="62"/>
        <v>20.590275239873794</v>
      </c>
      <c r="K653" s="76">
        <f t="shared" si="66"/>
        <v>206.46227664352114</v>
      </c>
      <c r="L653" s="76">
        <f t="shared" si="63"/>
        <v>154.85987057163942</v>
      </c>
      <c r="M653" s="103">
        <f t="shared" si="67"/>
        <v>7.9825151697098642</v>
      </c>
      <c r="N653" s="103">
        <f t="shared" si="64"/>
        <v>249.45359905343327</v>
      </c>
    </row>
    <row r="654" spans="1:14">
      <c r="A654" s="102">
        <v>40387</v>
      </c>
      <c r="B654" t="s">
        <v>1405</v>
      </c>
      <c r="C654">
        <v>12.31</v>
      </c>
      <c r="D654">
        <v>98.433999999999997</v>
      </c>
      <c r="E654">
        <v>30.33</v>
      </c>
      <c r="F654">
        <v>3860</v>
      </c>
      <c r="G654">
        <v>17.2</v>
      </c>
      <c r="I654" s="103">
        <f t="shared" si="65"/>
        <v>98.432170028830129</v>
      </c>
      <c r="J654" s="104">
        <f t="shared" si="62"/>
        <v>20.572323536025497</v>
      </c>
      <c r="K654" s="76">
        <f t="shared" si="66"/>
        <v>206.28227178185847</v>
      </c>
      <c r="L654" s="76">
        <f t="shared" si="63"/>
        <v>154.72485544910703</v>
      </c>
      <c r="M654" s="103">
        <f t="shared" si="67"/>
        <v>7.9755555857984408</v>
      </c>
      <c r="N654" s="103">
        <f t="shared" si="64"/>
        <v>249.23611205620128</v>
      </c>
    </row>
    <row r="655" spans="1:14">
      <c r="A655" s="102">
        <v>40387</v>
      </c>
      <c r="B655" t="s">
        <v>1406</v>
      </c>
      <c r="C655">
        <v>12.327999999999999</v>
      </c>
      <c r="D655">
        <v>98.454999999999998</v>
      </c>
      <c r="E655">
        <v>30.33</v>
      </c>
      <c r="F655">
        <v>3871</v>
      </c>
      <c r="G655">
        <v>17.2</v>
      </c>
      <c r="I655" s="103">
        <f t="shared" si="65"/>
        <v>98.432170028830129</v>
      </c>
      <c r="J655" s="104">
        <f t="shared" si="62"/>
        <v>20.572323536025497</v>
      </c>
      <c r="K655" s="76">
        <f t="shared" si="66"/>
        <v>206.28227178185847</v>
      </c>
      <c r="L655" s="76">
        <f t="shared" si="63"/>
        <v>154.72485544910703</v>
      </c>
      <c r="M655" s="103">
        <f t="shared" si="67"/>
        <v>7.9755555857984408</v>
      </c>
      <c r="N655" s="103">
        <f t="shared" si="64"/>
        <v>249.23611205620128</v>
      </c>
    </row>
    <row r="656" spans="1:14">
      <c r="A656" s="102">
        <v>40387</v>
      </c>
      <c r="B656" t="s">
        <v>1407</v>
      </c>
      <c r="C656">
        <v>12.347</v>
      </c>
      <c r="D656">
        <v>98.433999999999997</v>
      </c>
      <c r="E656">
        <v>30.33</v>
      </c>
      <c r="F656">
        <v>3870</v>
      </c>
      <c r="G656">
        <v>17.2</v>
      </c>
      <c r="I656" s="103">
        <f t="shared" si="65"/>
        <v>98.432170028830129</v>
      </c>
      <c r="J656" s="104">
        <f t="shared" si="62"/>
        <v>20.572323536025497</v>
      </c>
      <c r="K656" s="76">
        <f t="shared" si="66"/>
        <v>206.28227178185847</v>
      </c>
      <c r="L656" s="76">
        <f t="shared" si="63"/>
        <v>154.72485544910703</v>
      </c>
      <c r="M656" s="103">
        <f t="shared" si="67"/>
        <v>7.9755555857984408</v>
      </c>
      <c r="N656" s="103">
        <f t="shared" si="64"/>
        <v>249.23611205620128</v>
      </c>
    </row>
    <row r="657" spans="1:14">
      <c r="A657" s="102">
        <v>40387</v>
      </c>
      <c r="B657" t="s">
        <v>1408</v>
      </c>
      <c r="C657">
        <v>12.366</v>
      </c>
      <c r="D657">
        <v>98.391000000000005</v>
      </c>
      <c r="E657">
        <v>30.34</v>
      </c>
      <c r="F657">
        <v>3865</v>
      </c>
      <c r="G657">
        <v>17.2</v>
      </c>
      <c r="I657" s="103">
        <f t="shared" si="65"/>
        <v>98.346361701308993</v>
      </c>
      <c r="J657" s="104">
        <f t="shared" si="62"/>
        <v>20.554389595573578</v>
      </c>
      <c r="K657" s="76">
        <f t="shared" si="66"/>
        <v>206.10244503686567</v>
      </c>
      <c r="L657" s="76">
        <f t="shared" si="63"/>
        <v>154.5899739254329</v>
      </c>
      <c r="M657" s="103">
        <f t="shared" si="67"/>
        <v>7.9686028884671858</v>
      </c>
      <c r="N657" s="103">
        <f t="shared" si="64"/>
        <v>249.01884026459956</v>
      </c>
    </row>
    <row r="658" spans="1:14">
      <c r="A658" s="102">
        <v>40387</v>
      </c>
      <c r="B658" t="s">
        <v>1409</v>
      </c>
      <c r="C658">
        <v>12.384</v>
      </c>
      <c r="D658">
        <v>98.241</v>
      </c>
      <c r="E658">
        <v>30.35</v>
      </c>
      <c r="F658">
        <v>3871</v>
      </c>
      <c r="G658">
        <v>17.2</v>
      </c>
      <c r="I658" s="103">
        <f t="shared" si="65"/>
        <v>98.260638254068979</v>
      </c>
      <c r="J658" s="104">
        <f t="shared" si="62"/>
        <v>20.536473395100415</v>
      </c>
      <c r="K658" s="76">
        <f t="shared" si="66"/>
        <v>205.92279617373012</v>
      </c>
      <c r="L658" s="76">
        <f t="shared" si="63"/>
        <v>154.45522582449266</v>
      </c>
      <c r="M658" s="103">
        <f t="shared" si="67"/>
        <v>7.9616570686374608</v>
      </c>
      <c r="N658" s="103">
        <f t="shared" si="64"/>
        <v>248.80178339492065</v>
      </c>
    </row>
    <row r="659" spans="1:14">
      <c r="A659" s="102">
        <v>40387</v>
      </c>
      <c r="B659" t="s">
        <v>1410</v>
      </c>
      <c r="C659">
        <v>12.403</v>
      </c>
      <c r="D659">
        <v>98.347999999999999</v>
      </c>
      <c r="E659">
        <v>30.34</v>
      </c>
      <c r="F659">
        <v>3866</v>
      </c>
      <c r="G659">
        <v>17.2</v>
      </c>
      <c r="I659" s="103">
        <f t="shared" si="65"/>
        <v>98.346361701308993</v>
      </c>
      <c r="J659" s="104">
        <f t="shared" si="62"/>
        <v>20.554389595573578</v>
      </c>
      <c r="K659" s="76">
        <f t="shared" si="66"/>
        <v>206.10244503686567</v>
      </c>
      <c r="L659" s="76">
        <f t="shared" si="63"/>
        <v>154.5899739254329</v>
      </c>
      <c r="M659" s="103">
        <f t="shared" si="67"/>
        <v>7.9686028884671858</v>
      </c>
      <c r="N659" s="103">
        <f t="shared" si="64"/>
        <v>249.01884026459956</v>
      </c>
    </row>
    <row r="660" spans="1:14">
      <c r="A660" s="102">
        <v>40387</v>
      </c>
      <c r="B660" t="s">
        <v>1411</v>
      </c>
      <c r="C660">
        <v>12.422000000000001</v>
      </c>
      <c r="D660">
        <v>98.305000000000007</v>
      </c>
      <c r="E660">
        <v>30.34</v>
      </c>
      <c r="F660">
        <v>3860</v>
      </c>
      <c r="G660">
        <v>17.2</v>
      </c>
      <c r="I660" s="103">
        <f t="shared" si="65"/>
        <v>98.346361701308993</v>
      </c>
      <c r="J660" s="104">
        <f t="shared" si="62"/>
        <v>20.554389595573578</v>
      </c>
      <c r="K660" s="76">
        <f t="shared" si="66"/>
        <v>206.10244503686567</v>
      </c>
      <c r="L660" s="76">
        <f t="shared" si="63"/>
        <v>154.5899739254329</v>
      </c>
      <c r="M660" s="103">
        <f t="shared" si="67"/>
        <v>7.9686028884671858</v>
      </c>
      <c r="N660" s="103">
        <f t="shared" si="64"/>
        <v>249.01884026459956</v>
      </c>
    </row>
    <row r="661" spans="1:14">
      <c r="A661" s="102">
        <v>40387</v>
      </c>
      <c r="B661" t="s">
        <v>1412</v>
      </c>
      <c r="C661">
        <v>12.441000000000001</v>
      </c>
      <c r="D661">
        <v>98.433999999999997</v>
      </c>
      <c r="E661">
        <v>30.33</v>
      </c>
      <c r="F661">
        <v>3866</v>
      </c>
      <c r="G661">
        <v>17.2</v>
      </c>
      <c r="I661" s="103">
        <f t="shared" si="65"/>
        <v>98.432170028830129</v>
      </c>
      <c r="J661" s="104">
        <f t="shared" ref="J661:J724" si="68">I661*20.9/100</f>
        <v>20.572323536025497</v>
      </c>
      <c r="K661" s="76">
        <f t="shared" si="66"/>
        <v>206.28227178185847</v>
      </c>
      <c r="L661" s="76">
        <f t="shared" ref="L661:L724" si="69">K661/1.33322</f>
        <v>154.72485544910703</v>
      </c>
      <c r="M661" s="103">
        <f t="shared" si="67"/>
        <v>7.9755555857984408</v>
      </c>
      <c r="N661" s="103">
        <f t="shared" ref="N661:N724" si="70">M661*31.25</f>
        <v>249.23611205620128</v>
      </c>
    </row>
    <row r="662" spans="1:14">
      <c r="A662" s="102">
        <v>40387</v>
      </c>
      <c r="B662" t="s">
        <v>1413</v>
      </c>
      <c r="C662">
        <v>12.46</v>
      </c>
      <c r="D662">
        <v>98.540999999999997</v>
      </c>
      <c r="E662">
        <v>30.32</v>
      </c>
      <c r="F662">
        <v>3872</v>
      </c>
      <c r="G662">
        <v>17.2</v>
      </c>
      <c r="I662" s="103">
        <f t="shared" si="65"/>
        <v>98.518063348678453</v>
      </c>
      <c r="J662" s="104">
        <f t="shared" si="68"/>
        <v>20.590275239873794</v>
      </c>
      <c r="K662" s="76">
        <f t="shared" si="66"/>
        <v>206.46227664352114</v>
      </c>
      <c r="L662" s="76">
        <f t="shared" si="69"/>
        <v>154.85987057163942</v>
      </c>
      <c r="M662" s="103">
        <f t="shared" si="67"/>
        <v>7.9825151697098642</v>
      </c>
      <c r="N662" s="103">
        <f t="shared" si="70"/>
        <v>249.45359905343327</v>
      </c>
    </row>
    <row r="663" spans="1:14">
      <c r="A663" s="102">
        <v>40387</v>
      </c>
      <c r="B663" t="s">
        <v>1414</v>
      </c>
      <c r="C663">
        <v>12.478999999999999</v>
      </c>
      <c r="D663">
        <v>98.433999999999997</v>
      </c>
      <c r="E663">
        <v>30.33</v>
      </c>
      <c r="F663">
        <v>3870</v>
      </c>
      <c r="G663">
        <v>17.2</v>
      </c>
      <c r="I663" s="103">
        <f t="shared" si="65"/>
        <v>98.432170028830129</v>
      </c>
      <c r="J663" s="104">
        <f t="shared" si="68"/>
        <v>20.572323536025497</v>
      </c>
      <c r="K663" s="76">
        <f t="shared" si="66"/>
        <v>206.28227178185847</v>
      </c>
      <c r="L663" s="76">
        <f t="shared" si="69"/>
        <v>154.72485544910703</v>
      </c>
      <c r="M663" s="103">
        <f t="shared" si="67"/>
        <v>7.9755555857984408</v>
      </c>
      <c r="N663" s="103">
        <f t="shared" si="70"/>
        <v>249.23611205620128</v>
      </c>
    </row>
    <row r="664" spans="1:14">
      <c r="A664" s="102">
        <v>40387</v>
      </c>
      <c r="B664" t="s">
        <v>1415</v>
      </c>
      <c r="C664">
        <v>12.497</v>
      </c>
      <c r="D664">
        <v>98.8</v>
      </c>
      <c r="E664">
        <v>30.29</v>
      </c>
      <c r="F664">
        <v>3868</v>
      </c>
      <c r="G664">
        <v>17.2</v>
      </c>
      <c r="I664" s="103">
        <f t="shared" si="65"/>
        <v>98.776254385213846</v>
      </c>
      <c r="J664" s="104">
        <f t="shared" si="68"/>
        <v>20.644237166509694</v>
      </c>
      <c r="K664" s="76">
        <f t="shared" si="66"/>
        <v>207.00336228203378</v>
      </c>
      <c r="L664" s="76">
        <f t="shared" si="69"/>
        <v>155.26571929766561</v>
      </c>
      <c r="M664" s="103">
        <f t="shared" si="67"/>
        <v>8.003435331919432</v>
      </c>
      <c r="N664" s="103">
        <f t="shared" si="70"/>
        <v>250.10735412248226</v>
      </c>
    </row>
    <row r="665" spans="1:14">
      <c r="A665" s="102">
        <v>40387</v>
      </c>
      <c r="B665" t="s">
        <v>1416</v>
      </c>
      <c r="C665">
        <v>12.516</v>
      </c>
      <c r="D665">
        <v>98.649000000000001</v>
      </c>
      <c r="E665">
        <v>30.3</v>
      </c>
      <c r="F665">
        <v>3877</v>
      </c>
      <c r="G665">
        <v>17.2</v>
      </c>
      <c r="I665" s="103">
        <f t="shared" si="65"/>
        <v>98.690105414396825</v>
      </c>
      <c r="J665" s="104">
        <f t="shared" si="68"/>
        <v>20.626232031608932</v>
      </c>
      <c r="K665" s="76">
        <f t="shared" si="66"/>
        <v>206.82282165790042</v>
      </c>
      <c r="L665" s="76">
        <f t="shared" si="69"/>
        <v>155.13030231912242</v>
      </c>
      <c r="M665" s="103">
        <f t="shared" si="67"/>
        <v>7.9964550336570932</v>
      </c>
      <c r="N665" s="103">
        <f t="shared" si="70"/>
        <v>249.88921980178415</v>
      </c>
    </row>
    <row r="666" spans="1:14">
      <c r="A666" s="102">
        <v>40387</v>
      </c>
      <c r="B666" t="s">
        <v>1417</v>
      </c>
      <c r="C666">
        <v>12.535</v>
      </c>
      <c r="D666">
        <v>98.734999999999999</v>
      </c>
      <c r="E666">
        <v>30.29</v>
      </c>
      <c r="F666">
        <v>3871</v>
      </c>
      <c r="G666">
        <v>17.2</v>
      </c>
      <c r="I666" s="103">
        <f t="shared" si="65"/>
        <v>98.776254385213846</v>
      </c>
      <c r="J666" s="104">
        <f t="shared" si="68"/>
        <v>20.644237166509694</v>
      </c>
      <c r="K666" s="76">
        <f t="shared" si="66"/>
        <v>207.00336228203378</v>
      </c>
      <c r="L666" s="76">
        <f t="shared" si="69"/>
        <v>155.26571929766561</v>
      </c>
      <c r="M666" s="103">
        <f t="shared" si="67"/>
        <v>8.003435331919432</v>
      </c>
      <c r="N666" s="103">
        <f t="shared" si="70"/>
        <v>250.10735412248226</v>
      </c>
    </row>
    <row r="667" spans="1:14">
      <c r="A667" s="102">
        <v>40387</v>
      </c>
      <c r="B667" t="s">
        <v>1418</v>
      </c>
      <c r="C667">
        <v>12.554</v>
      </c>
      <c r="D667">
        <v>98.649000000000001</v>
      </c>
      <c r="E667">
        <v>30.3</v>
      </c>
      <c r="F667">
        <v>3873</v>
      </c>
      <c r="G667">
        <v>17.2</v>
      </c>
      <c r="I667" s="103">
        <f t="shared" si="65"/>
        <v>98.690105414396825</v>
      </c>
      <c r="J667" s="104">
        <f t="shared" si="68"/>
        <v>20.626232031608932</v>
      </c>
      <c r="K667" s="76">
        <f t="shared" si="66"/>
        <v>206.82282165790042</v>
      </c>
      <c r="L667" s="76">
        <f t="shared" si="69"/>
        <v>155.13030231912242</v>
      </c>
      <c r="M667" s="103">
        <f t="shared" si="67"/>
        <v>7.9964550336570932</v>
      </c>
      <c r="N667" s="103">
        <f t="shared" si="70"/>
        <v>249.88921980178415</v>
      </c>
    </row>
    <row r="668" spans="1:14">
      <c r="A668" s="102">
        <v>40387</v>
      </c>
      <c r="B668" t="s">
        <v>1419</v>
      </c>
      <c r="C668">
        <v>12.571999999999999</v>
      </c>
      <c r="D668">
        <v>98.454999999999998</v>
      </c>
      <c r="E668">
        <v>30.33</v>
      </c>
      <c r="F668">
        <v>3873</v>
      </c>
      <c r="G668">
        <v>17.2</v>
      </c>
      <c r="I668" s="103">
        <f t="shared" si="65"/>
        <v>98.432170028830129</v>
      </c>
      <c r="J668" s="104">
        <f t="shared" si="68"/>
        <v>20.572323536025497</v>
      </c>
      <c r="K668" s="76">
        <f t="shared" si="66"/>
        <v>206.28227178185847</v>
      </c>
      <c r="L668" s="76">
        <f t="shared" si="69"/>
        <v>154.72485544910703</v>
      </c>
      <c r="M668" s="103">
        <f t="shared" si="67"/>
        <v>7.9755555857984408</v>
      </c>
      <c r="N668" s="103">
        <f t="shared" si="70"/>
        <v>249.23611205620128</v>
      </c>
    </row>
    <row r="669" spans="1:14">
      <c r="A669" s="102">
        <v>40387</v>
      </c>
      <c r="B669" t="s">
        <v>1420</v>
      </c>
      <c r="C669">
        <v>12.590999999999999</v>
      </c>
      <c r="D669">
        <v>98.477000000000004</v>
      </c>
      <c r="E669">
        <v>30.33</v>
      </c>
      <c r="F669">
        <v>3864</v>
      </c>
      <c r="G669">
        <v>17.2</v>
      </c>
      <c r="I669" s="103">
        <f t="shared" si="65"/>
        <v>98.432170028830129</v>
      </c>
      <c r="J669" s="104">
        <f t="shared" si="68"/>
        <v>20.572323536025497</v>
      </c>
      <c r="K669" s="76">
        <f t="shared" si="66"/>
        <v>206.28227178185847</v>
      </c>
      <c r="L669" s="76">
        <f t="shared" si="69"/>
        <v>154.72485544910703</v>
      </c>
      <c r="M669" s="103">
        <f t="shared" si="67"/>
        <v>7.9755555857984408</v>
      </c>
      <c r="N669" s="103">
        <f t="shared" si="70"/>
        <v>249.23611205620128</v>
      </c>
    </row>
    <row r="670" spans="1:14">
      <c r="A670" s="102">
        <v>40387</v>
      </c>
      <c r="B670" t="s">
        <v>1421</v>
      </c>
      <c r="C670">
        <v>12.61</v>
      </c>
      <c r="D670">
        <v>98.584000000000003</v>
      </c>
      <c r="E670">
        <v>30.31</v>
      </c>
      <c r="F670">
        <v>3867</v>
      </c>
      <c r="G670">
        <v>17.2</v>
      </c>
      <c r="I670" s="103">
        <f t="shared" si="65"/>
        <v>98.60404177307143</v>
      </c>
      <c r="J670" s="104">
        <f t="shared" si="68"/>
        <v>20.608244730571929</v>
      </c>
      <c r="K670" s="76">
        <f t="shared" si="66"/>
        <v>206.64245985702556</v>
      </c>
      <c r="L670" s="76">
        <f t="shared" si="69"/>
        <v>154.99501946942405</v>
      </c>
      <c r="M670" s="103">
        <f t="shared" si="67"/>
        <v>7.9894816492939755</v>
      </c>
      <c r="N670" s="103">
        <f t="shared" si="70"/>
        <v>249.67130154043673</v>
      </c>
    </row>
    <row r="671" spans="1:14">
      <c r="A671" s="102">
        <v>40387</v>
      </c>
      <c r="B671" t="s">
        <v>1422</v>
      </c>
      <c r="C671">
        <v>12.629</v>
      </c>
      <c r="D671">
        <v>98.605999999999995</v>
      </c>
      <c r="E671">
        <v>30.31</v>
      </c>
      <c r="F671">
        <v>3873</v>
      </c>
      <c r="G671">
        <v>17.2</v>
      </c>
      <c r="I671" s="103">
        <f t="shared" si="65"/>
        <v>98.60404177307143</v>
      </c>
      <c r="J671" s="104">
        <f t="shared" si="68"/>
        <v>20.608244730571929</v>
      </c>
      <c r="K671" s="76">
        <f t="shared" si="66"/>
        <v>206.64245985702556</v>
      </c>
      <c r="L671" s="76">
        <f t="shared" si="69"/>
        <v>154.99501946942405</v>
      </c>
      <c r="M671" s="103">
        <f t="shared" si="67"/>
        <v>7.9894816492939755</v>
      </c>
      <c r="N671" s="103">
        <f t="shared" si="70"/>
        <v>249.67130154043673</v>
      </c>
    </row>
    <row r="672" spans="1:14">
      <c r="A672" s="102">
        <v>40387</v>
      </c>
      <c r="B672" t="s">
        <v>1423</v>
      </c>
      <c r="C672">
        <v>12.648</v>
      </c>
      <c r="D672">
        <v>98.756</v>
      </c>
      <c r="E672">
        <v>30.29</v>
      </c>
      <c r="F672">
        <v>3873</v>
      </c>
      <c r="G672">
        <v>17.2</v>
      </c>
      <c r="I672" s="103">
        <f t="shared" si="65"/>
        <v>98.776254385213846</v>
      </c>
      <c r="J672" s="104">
        <f t="shared" si="68"/>
        <v>20.644237166509694</v>
      </c>
      <c r="K672" s="76">
        <f t="shared" si="66"/>
        <v>207.00336228203378</v>
      </c>
      <c r="L672" s="76">
        <f t="shared" si="69"/>
        <v>155.26571929766561</v>
      </c>
      <c r="M672" s="103">
        <f t="shared" si="67"/>
        <v>8.003435331919432</v>
      </c>
      <c r="N672" s="103">
        <f t="shared" si="70"/>
        <v>250.10735412248226</v>
      </c>
    </row>
    <row r="673" spans="1:14">
      <c r="A673" s="102">
        <v>40387</v>
      </c>
      <c r="B673" t="s">
        <v>1424</v>
      </c>
      <c r="C673">
        <v>12.666</v>
      </c>
      <c r="D673">
        <v>98.67</v>
      </c>
      <c r="E673">
        <v>30.3</v>
      </c>
      <c r="F673">
        <v>3866</v>
      </c>
      <c r="G673">
        <v>17.2</v>
      </c>
      <c r="I673" s="103">
        <f t="shared" si="65"/>
        <v>98.690105414396825</v>
      </c>
      <c r="J673" s="104">
        <f t="shared" si="68"/>
        <v>20.626232031608932</v>
      </c>
      <c r="K673" s="76">
        <f t="shared" si="66"/>
        <v>206.82282165790042</v>
      </c>
      <c r="L673" s="76">
        <f t="shared" si="69"/>
        <v>155.13030231912242</v>
      </c>
      <c r="M673" s="103">
        <f t="shared" si="67"/>
        <v>7.9964550336570932</v>
      </c>
      <c r="N673" s="103">
        <f t="shared" si="70"/>
        <v>249.88921980178415</v>
      </c>
    </row>
    <row r="674" spans="1:14">
      <c r="A674" s="102">
        <v>40387</v>
      </c>
      <c r="B674" t="s">
        <v>1425</v>
      </c>
      <c r="C674">
        <v>12.704000000000001</v>
      </c>
      <c r="D674">
        <v>98.540999999999997</v>
      </c>
      <c r="E674">
        <v>30.32</v>
      </c>
      <c r="F674">
        <v>3866</v>
      </c>
      <c r="G674">
        <v>17.2</v>
      </c>
      <c r="I674" s="103">
        <f t="shared" si="65"/>
        <v>98.518063348678453</v>
      </c>
      <c r="J674" s="104">
        <f t="shared" si="68"/>
        <v>20.590275239873794</v>
      </c>
      <c r="K674" s="76">
        <f t="shared" si="66"/>
        <v>206.46227664352114</v>
      </c>
      <c r="L674" s="76">
        <f t="shared" si="69"/>
        <v>154.85987057163942</v>
      </c>
      <c r="M674" s="103">
        <f t="shared" si="67"/>
        <v>7.9825151697098642</v>
      </c>
      <c r="N674" s="103">
        <f t="shared" si="70"/>
        <v>249.45359905343327</v>
      </c>
    </row>
    <row r="675" spans="1:14">
      <c r="A675" s="102">
        <v>40387</v>
      </c>
      <c r="B675" t="s">
        <v>1426</v>
      </c>
      <c r="C675">
        <v>12.723000000000001</v>
      </c>
      <c r="D675">
        <v>98.885999999999996</v>
      </c>
      <c r="E675">
        <v>30.28</v>
      </c>
      <c r="F675">
        <v>3871</v>
      </c>
      <c r="G675">
        <v>17.2</v>
      </c>
      <c r="I675" s="103">
        <f t="shared" si="65"/>
        <v>98.862488798253054</v>
      </c>
      <c r="J675" s="104">
        <f t="shared" si="68"/>
        <v>20.662260158834886</v>
      </c>
      <c r="K675" s="76">
        <f t="shared" si="66"/>
        <v>207.18408196567268</v>
      </c>
      <c r="L675" s="76">
        <f t="shared" si="69"/>
        <v>155.401270582254</v>
      </c>
      <c r="M675" s="103">
        <f t="shared" si="67"/>
        <v>8.0104225532150863</v>
      </c>
      <c r="N675" s="103">
        <f t="shared" si="70"/>
        <v>250.32570478797146</v>
      </c>
    </row>
    <row r="676" spans="1:14">
      <c r="A676" s="102">
        <v>40387</v>
      </c>
      <c r="B676" t="s">
        <v>1427</v>
      </c>
      <c r="C676">
        <v>12.741</v>
      </c>
      <c r="D676">
        <v>98.929000000000002</v>
      </c>
      <c r="E676">
        <v>30.27</v>
      </c>
      <c r="F676">
        <v>3869</v>
      </c>
      <c r="G676">
        <v>17.2</v>
      </c>
      <c r="I676" s="103">
        <f t="shared" si="65"/>
        <v>98.948808766417045</v>
      </c>
      <c r="J676" s="104">
        <f t="shared" si="68"/>
        <v>20.680301032181159</v>
      </c>
      <c r="K676" s="76">
        <f t="shared" si="66"/>
        <v>207.36498094542483</v>
      </c>
      <c r="L676" s="76">
        <f t="shared" si="69"/>
        <v>155.53695635035839</v>
      </c>
      <c r="M676" s="103">
        <f t="shared" si="67"/>
        <v>8.0174167066920905</v>
      </c>
      <c r="N676" s="103">
        <f t="shared" si="70"/>
        <v>250.54427208412784</v>
      </c>
    </row>
    <row r="677" spans="1:14">
      <c r="A677" s="102">
        <v>40387</v>
      </c>
      <c r="B677" t="s">
        <v>1428</v>
      </c>
      <c r="C677">
        <v>12.76</v>
      </c>
      <c r="D677">
        <v>99.167000000000002</v>
      </c>
      <c r="E677">
        <v>30.25</v>
      </c>
      <c r="F677">
        <v>3866</v>
      </c>
      <c r="G677">
        <v>17.2</v>
      </c>
      <c r="I677" s="103">
        <f t="shared" si="65"/>
        <v>99.121705820588431</v>
      </c>
      <c r="J677" s="104">
        <f t="shared" si="68"/>
        <v>20.716436516502981</v>
      </c>
      <c r="K677" s="76">
        <f t="shared" si="66"/>
        <v>207.72731774149892</v>
      </c>
      <c r="L677" s="76">
        <f t="shared" si="69"/>
        <v>155.8087320483483</v>
      </c>
      <c r="M677" s="103">
        <f t="shared" si="67"/>
        <v>8.0314258468518673</v>
      </c>
      <c r="N677" s="103">
        <f t="shared" si="70"/>
        <v>250.98205771412086</v>
      </c>
    </row>
    <row r="678" spans="1:14">
      <c r="A678" s="102">
        <v>40387</v>
      </c>
      <c r="B678" t="s">
        <v>1429</v>
      </c>
      <c r="C678">
        <v>12.779</v>
      </c>
      <c r="D678">
        <v>99.361999999999995</v>
      </c>
      <c r="E678">
        <v>30.22</v>
      </c>
      <c r="F678">
        <v>3865</v>
      </c>
      <c r="G678">
        <v>17.2</v>
      </c>
      <c r="I678" s="103">
        <f t="shared" si="65"/>
        <v>99.381695897745701</v>
      </c>
      <c r="J678" s="104">
        <f t="shared" si="68"/>
        <v>20.770774442628849</v>
      </c>
      <c r="K678" s="76">
        <f t="shared" si="66"/>
        <v>208.27217359239637</v>
      </c>
      <c r="L678" s="76">
        <f t="shared" si="69"/>
        <v>156.21740867403457</v>
      </c>
      <c r="M678" s="103">
        <f t="shared" si="67"/>
        <v>8.0524917779546392</v>
      </c>
      <c r="N678" s="103">
        <f t="shared" si="70"/>
        <v>251.64036806108248</v>
      </c>
    </row>
    <row r="679" spans="1:14">
      <c r="A679" s="102">
        <v>40387</v>
      </c>
      <c r="B679" t="s">
        <v>1430</v>
      </c>
      <c r="C679">
        <v>12.798</v>
      </c>
      <c r="D679">
        <v>99.188000000000002</v>
      </c>
      <c r="E679">
        <v>30.24</v>
      </c>
      <c r="F679">
        <v>3873</v>
      </c>
      <c r="G679">
        <v>17.2</v>
      </c>
      <c r="I679" s="103">
        <f t="shared" si="65"/>
        <v>99.208283133262015</v>
      </c>
      <c r="J679" s="104">
        <f t="shared" si="68"/>
        <v>20.73453117485176</v>
      </c>
      <c r="K679" s="76">
        <f t="shared" si="66"/>
        <v>207.90875603284047</v>
      </c>
      <c r="L679" s="76">
        <f t="shared" si="69"/>
        <v>155.94482233452879</v>
      </c>
      <c r="M679" s="103">
        <f t="shared" si="67"/>
        <v>8.0384408519004698</v>
      </c>
      <c r="N679" s="103">
        <f t="shared" si="70"/>
        <v>251.20127662188969</v>
      </c>
    </row>
    <row r="680" spans="1:14">
      <c r="A680" s="102">
        <v>40387</v>
      </c>
      <c r="B680" t="s">
        <v>1431</v>
      </c>
      <c r="C680">
        <v>12.817</v>
      </c>
      <c r="D680">
        <v>99.144999999999996</v>
      </c>
      <c r="E680">
        <v>30.25</v>
      </c>
      <c r="F680">
        <v>3870</v>
      </c>
      <c r="G680">
        <v>17.2</v>
      </c>
      <c r="I680" s="103">
        <f t="shared" si="65"/>
        <v>99.121705820588431</v>
      </c>
      <c r="J680" s="104">
        <f t="shared" si="68"/>
        <v>20.716436516502981</v>
      </c>
      <c r="K680" s="76">
        <f t="shared" si="66"/>
        <v>207.72731774149892</v>
      </c>
      <c r="L680" s="76">
        <f t="shared" si="69"/>
        <v>155.8087320483483</v>
      </c>
      <c r="M680" s="103">
        <f t="shared" si="67"/>
        <v>8.0314258468518673</v>
      </c>
      <c r="N680" s="103">
        <f t="shared" si="70"/>
        <v>250.98205771412086</v>
      </c>
    </row>
    <row r="681" spans="1:14">
      <c r="A681" s="102">
        <v>40387</v>
      </c>
      <c r="B681" t="s">
        <v>1432</v>
      </c>
      <c r="C681">
        <v>12.835000000000001</v>
      </c>
      <c r="D681">
        <v>98.67</v>
      </c>
      <c r="E681">
        <v>30.3</v>
      </c>
      <c r="F681">
        <v>3866</v>
      </c>
      <c r="G681">
        <v>17.2</v>
      </c>
      <c r="I681" s="103">
        <f t="shared" si="65"/>
        <v>98.690105414396825</v>
      </c>
      <c r="J681" s="104">
        <f t="shared" si="68"/>
        <v>20.626232031608932</v>
      </c>
      <c r="K681" s="76">
        <f t="shared" si="66"/>
        <v>206.82282165790042</v>
      </c>
      <c r="L681" s="76">
        <f t="shared" si="69"/>
        <v>155.13030231912242</v>
      </c>
      <c r="M681" s="103">
        <f t="shared" si="67"/>
        <v>7.9964550336570932</v>
      </c>
      <c r="N681" s="103">
        <f t="shared" si="70"/>
        <v>249.88921980178415</v>
      </c>
    </row>
    <row r="682" spans="1:14">
      <c r="A682" s="102">
        <v>40387</v>
      </c>
      <c r="B682" t="s">
        <v>1433</v>
      </c>
      <c r="C682">
        <v>12.853999999999999</v>
      </c>
      <c r="D682">
        <v>98.498000000000005</v>
      </c>
      <c r="E682">
        <v>30.32</v>
      </c>
      <c r="F682">
        <v>3864</v>
      </c>
      <c r="G682">
        <v>17.2</v>
      </c>
      <c r="I682" s="103">
        <f t="shared" ref="I682:I745" si="71">(-((TAN(E682*PI()/180))/(TAN(($B$7+($B$14*(G682-$E$7)))*PI()/180))*($H$13+($B$15*(G682-$E$8)))+(TAN(E682*PI()/180))/(TAN(($B$7+($B$14*(G682-$E$7)))*PI()/180))*1/$B$16*($H$13+($B$15*(G682-$E$8)))-$B$13*1/$B$16*($H$13+($B$15*(G682-$E$8)))-($H$13+($B$15*(G682-$E$8)))+$B$13*($H$13+($B$15*(G682-$E$8))))+(SQRT((POWER(((TAN(E682*PI()/180))/(TAN(($B$7+($B$14*(G682-$E$7)))*PI()/180))*($H$13+($B$15*(G682-$E$8)))+(TAN(E682*PI()/180))/(TAN(($B$7+($B$14*(G682-$E$7)))*PI()/180))*1/$B$16*($H$13+($B$15*(G682-$E$8)))-$B$13*1/$B$16*($H$13+($B$15*(G682-$E$8)))-($H$13+($B$15*(G682-$E$8)))+$B$13*($H$13+($B$15*(G682-$E$8)))),2))-4*((TAN(E682*PI()/180))/(TAN(($B$7+($B$14*(G682-$E$7)))*PI()/180))*1/$B$16*POWER(($H$13+($B$15*(G682-$E$8))),2))*((TAN(E682*PI()/180))/(TAN(($B$7+($B$14*(G682-$E$7)))*PI()/180))-1))))/(2*((TAN(E682*PI()/180))/(TAN(($B$7+($B$14*(G682-$E$7)))*PI()/180))*1/$B$16*POWER(($H$13+($B$15*(G682-$E$8))),2)))</f>
        <v>98.518063348678453</v>
      </c>
      <c r="J682" s="104">
        <f t="shared" si="68"/>
        <v>20.590275239873794</v>
      </c>
      <c r="K682" s="76">
        <f t="shared" ref="K682:K745" si="72">($B$9-EXP(52.57-6690.9/(273.15+G682)-4.681*LN(273.15+G682)))*I682/100*0.2095</f>
        <v>206.46227664352114</v>
      </c>
      <c r="L682" s="76">
        <f t="shared" si="69"/>
        <v>154.85987057163942</v>
      </c>
      <c r="M682" s="103">
        <f t="shared" ref="M682:M745" si="73">(($B$9-EXP(52.57-6690.9/(273.15+G682)-4.681*LN(273.15+G682)))/1013)*I682/100*0.2095*((49-1.335*G682+0.02759*POWER(G682,2)-0.0003235*POWER(G682,3)+0.000001614*POWER(G682,4))
-($J$16*(5.516*10^-1-1.759*10^-2*G682+2.253*10^-4*POWER(G682,2)-2.654*10^-7*POWER(G682,3)+5.363*10^-8*POWER(G682,4))))*32/22.414</f>
        <v>7.9825151697098642</v>
      </c>
      <c r="N682" s="103">
        <f t="shared" si="70"/>
        <v>249.45359905343327</v>
      </c>
    </row>
    <row r="683" spans="1:14">
      <c r="A683" s="102">
        <v>40387</v>
      </c>
      <c r="B683" t="s">
        <v>1434</v>
      </c>
      <c r="C683">
        <v>12.872999999999999</v>
      </c>
      <c r="D683">
        <v>98.241</v>
      </c>
      <c r="E683">
        <v>30.35</v>
      </c>
      <c r="F683">
        <v>3872</v>
      </c>
      <c r="G683">
        <v>17.2</v>
      </c>
      <c r="I683" s="103">
        <f t="shared" si="71"/>
        <v>98.260638254068979</v>
      </c>
      <c r="J683" s="104">
        <f t="shared" si="68"/>
        <v>20.536473395100415</v>
      </c>
      <c r="K683" s="76">
        <f t="shared" si="72"/>
        <v>205.92279617373012</v>
      </c>
      <c r="L683" s="76">
        <f t="shared" si="69"/>
        <v>154.45522582449266</v>
      </c>
      <c r="M683" s="103">
        <f t="shared" si="73"/>
        <v>7.9616570686374608</v>
      </c>
      <c r="N683" s="103">
        <f t="shared" si="70"/>
        <v>248.80178339492065</v>
      </c>
    </row>
    <row r="684" spans="1:14">
      <c r="A684" s="102">
        <v>40387</v>
      </c>
      <c r="B684" t="s">
        <v>1435</v>
      </c>
      <c r="C684">
        <v>12.891999999999999</v>
      </c>
      <c r="D684">
        <v>98.284000000000006</v>
      </c>
      <c r="E684">
        <v>30.35</v>
      </c>
      <c r="F684">
        <v>3875</v>
      </c>
      <c r="G684">
        <v>17.2</v>
      </c>
      <c r="I684" s="103">
        <f t="shared" si="71"/>
        <v>98.260638254068979</v>
      </c>
      <c r="J684" s="104">
        <f t="shared" si="68"/>
        <v>20.536473395100415</v>
      </c>
      <c r="K684" s="76">
        <f t="shared" si="72"/>
        <v>205.92279617373012</v>
      </c>
      <c r="L684" s="76">
        <f t="shared" si="69"/>
        <v>154.45522582449266</v>
      </c>
      <c r="M684" s="103">
        <f t="shared" si="73"/>
        <v>7.9616570686374608</v>
      </c>
      <c r="N684" s="103">
        <f t="shared" si="70"/>
        <v>248.80178339492065</v>
      </c>
    </row>
    <row r="685" spans="1:14">
      <c r="A685" s="102">
        <v>40387</v>
      </c>
      <c r="B685" t="s">
        <v>1436</v>
      </c>
      <c r="C685">
        <v>12.911</v>
      </c>
      <c r="D685">
        <v>98.326999999999998</v>
      </c>
      <c r="E685">
        <v>30.34</v>
      </c>
      <c r="F685">
        <v>3875</v>
      </c>
      <c r="G685">
        <v>17.2</v>
      </c>
      <c r="I685" s="103">
        <f t="shared" si="71"/>
        <v>98.346361701308993</v>
      </c>
      <c r="J685" s="104">
        <f t="shared" si="68"/>
        <v>20.554389595573578</v>
      </c>
      <c r="K685" s="76">
        <f t="shared" si="72"/>
        <v>206.10244503686567</v>
      </c>
      <c r="L685" s="76">
        <f t="shared" si="69"/>
        <v>154.5899739254329</v>
      </c>
      <c r="M685" s="103">
        <f t="shared" si="73"/>
        <v>7.9686028884671858</v>
      </c>
      <c r="N685" s="103">
        <f t="shared" si="70"/>
        <v>249.01884026459956</v>
      </c>
    </row>
    <row r="686" spans="1:14">
      <c r="A686" s="102">
        <v>40387</v>
      </c>
      <c r="B686" t="s">
        <v>1437</v>
      </c>
      <c r="C686">
        <v>12.929</v>
      </c>
      <c r="D686">
        <v>98.241</v>
      </c>
      <c r="E686">
        <v>30.35</v>
      </c>
      <c r="F686">
        <v>3872</v>
      </c>
      <c r="G686">
        <v>17.2</v>
      </c>
      <c r="I686" s="103">
        <f t="shared" si="71"/>
        <v>98.260638254068979</v>
      </c>
      <c r="J686" s="104">
        <f t="shared" si="68"/>
        <v>20.536473395100415</v>
      </c>
      <c r="K686" s="76">
        <f t="shared" si="72"/>
        <v>205.92279617373012</v>
      </c>
      <c r="L686" s="76">
        <f t="shared" si="69"/>
        <v>154.45522582449266</v>
      </c>
      <c r="M686" s="103">
        <f t="shared" si="73"/>
        <v>7.9616570686374608</v>
      </c>
      <c r="N686" s="103">
        <f t="shared" si="70"/>
        <v>248.80178339492065</v>
      </c>
    </row>
    <row r="687" spans="1:14">
      <c r="A687" s="102">
        <v>40387</v>
      </c>
      <c r="B687" t="s">
        <v>1438</v>
      </c>
      <c r="C687">
        <v>12.948</v>
      </c>
      <c r="D687">
        <v>98.155000000000001</v>
      </c>
      <c r="E687">
        <v>30.36</v>
      </c>
      <c r="F687">
        <v>3877</v>
      </c>
      <c r="G687">
        <v>17.2</v>
      </c>
      <c r="I687" s="103">
        <f t="shared" si="71"/>
        <v>98.17499957523377</v>
      </c>
      <c r="J687" s="104">
        <f t="shared" si="68"/>
        <v>20.518574911223855</v>
      </c>
      <c r="K687" s="76">
        <f t="shared" si="72"/>
        <v>205.74332495799499</v>
      </c>
      <c r="L687" s="76">
        <f t="shared" si="69"/>
        <v>154.32061097042873</v>
      </c>
      <c r="M687" s="103">
        <f t="shared" si="73"/>
        <v>7.954718117244389</v>
      </c>
      <c r="N687" s="103">
        <f t="shared" si="70"/>
        <v>248.58494116388715</v>
      </c>
    </row>
    <row r="688" spans="1:14">
      <c r="A688" s="102">
        <v>40387</v>
      </c>
      <c r="B688" t="s">
        <v>1439</v>
      </c>
      <c r="C688">
        <v>12.967000000000001</v>
      </c>
      <c r="D688">
        <v>98.07</v>
      </c>
      <c r="E688">
        <v>30.37</v>
      </c>
      <c r="F688">
        <v>3870</v>
      </c>
      <c r="G688">
        <v>17.2</v>
      </c>
      <c r="I688" s="103">
        <f t="shared" si="71"/>
        <v>98.089445553097349</v>
      </c>
      <c r="J688" s="104">
        <f t="shared" si="68"/>
        <v>20.500694120597345</v>
      </c>
      <c r="K688" s="76">
        <f t="shared" si="72"/>
        <v>205.5640311555602</v>
      </c>
      <c r="L688" s="76">
        <f t="shared" si="69"/>
        <v>154.18612918765109</v>
      </c>
      <c r="M688" s="103">
        <f t="shared" si="73"/>
        <v>7.9477860252368906</v>
      </c>
      <c r="N688" s="103">
        <f t="shared" si="70"/>
        <v>248.36831328865284</v>
      </c>
    </row>
    <row r="689" spans="1:14">
      <c r="A689" s="102">
        <v>40387</v>
      </c>
      <c r="B689" t="s">
        <v>1440</v>
      </c>
      <c r="C689">
        <v>12.986000000000001</v>
      </c>
      <c r="D689">
        <v>98.113</v>
      </c>
      <c r="E689">
        <v>30.37</v>
      </c>
      <c r="F689">
        <v>3876</v>
      </c>
      <c r="G689">
        <v>17.2</v>
      </c>
      <c r="I689" s="103">
        <f t="shared" si="71"/>
        <v>98.089445553097349</v>
      </c>
      <c r="J689" s="104">
        <f t="shared" si="68"/>
        <v>20.500694120597345</v>
      </c>
      <c r="K689" s="76">
        <f t="shared" si="72"/>
        <v>205.5640311555602</v>
      </c>
      <c r="L689" s="76">
        <f t="shared" si="69"/>
        <v>154.18612918765109</v>
      </c>
      <c r="M689" s="103">
        <f t="shared" si="73"/>
        <v>7.9477860252368906</v>
      </c>
      <c r="N689" s="103">
        <f t="shared" si="70"/>
        <v>248.36831328865284</v>
      </c>
    </row>
    <row r="690" spans="1:14">
      <c r="A690" s="102">
        <v>40387</v>
      </c>
      <c r="B690" t="s">
        <v>1441</v>
      </c>
      <c r="C690">
        <v>13.004</v>
      </c>
      <c r="D690">
        <v>98.22</v>
      </c>
      <c r="E690">
        <v>30.36</v>
      </c>
      <c r="F690">
        <v>3876</v>
      </c>
      <c r="G690">
        <v>17.2</v>
      </c>
      <c r="I690" s="103">
        <f t="shared" si="71"/>
        <v>98.17499957523377</v>
      </c>
      <c r="J690" s="104">
        <f t="shared" si="68"/>
        <v>20.518574911223855</v>
      </c>
      <c r="K690" s="76">
        <f t="shared" si="72"/>
        <v>205.74332495799499</v>
      </c>
      <c r="L690" s="76">
        <f t="shared" si="69"/>
        <v>154.32061097042873</v>
      </c>
      <c r="M690" s="103">
        <f t="shared" si="73"/>
        <v>7.954718117244389</v>
      </c>
      <c r="N690" s="103">
        <f t="shared" si="70"/>
        <v>248.58494116388715</v>
      </c>
    </row>
    <row r="691" spans="1:14">
      <c r="A691" s="102">
        <v>40387</v>
      </c>
      <c r="B691" t="s">
        <v>1442</v>
      </c>
      <c r="C691">
        <v>13.023</v>
      </c>
      <c r="D691">
        <v>98.52</v>
      </c>
      <c r="E691">
        <v>30.32</v>
      </c>
      <c r="F691">
        <v>3865</v>
      </c>
      <c r="G691">
        <v>17.2</v>
      </c>
      <c r="I691" s="103">
        <f t="shared" si="71"/>
        <v>98.518063348678453</v>
      </c>
      <c r="J691" s="104">
        <f t="shared" si="68"/>
        <v>20.590275239873794</v>
      </c>
      <c r="K691" s="76">
        <f t="shared" si="72"/>
        <v>206.46227664352114</v>
      </c>
      <c r="L691" s="76">
        <f t="shared" si="69"/>
        <v>154.85987057163942</v>
      </c>
      <c r="M691" s="103">
        <f t="shared" si="73"/>
        <v>7.9825151697098642</v>
      </c>
      <c r="N691" s="103">
        <f t="shared" si="70"/>
        <v>249.45359905343327</v>
      </c>
    </row>
    <row r="692" spans="1:14">
      <c r="A692" s="102">
        <v>40387</v>
      </c>
      <c r="B692" t="s">
        <v>1443</v>
      </c>
      <c r="C692">
        <v>13.042</v>
      </c>
      <c r="D692">
        <v>98.177000000000007</v>
      </c>
      <c r="E692">
        <v>30.36</v>
      </c>
      <c r="F692">
        <v>3875</v>
      </c>
      <c r="G692">
        <v>17.2</v>
      </c>
      <c r="I692" s="103">
        <f t="shared" si="71"/>
        <v>98.17499957523377</v>
      </c>
      <c r="J692" s="104">
        <f t="shared" si="68"/>
        <v>20.518574911223855</v>
      </c>
      <c r="K692" s="76">
        <f t="shared" si="72"/>
        <v>205.74332495799499</v>
      </c>
      <c r="L692" s="76">
        <f t="shared" si="69"/>
        <v>154.32061097042873</v>
      </c>
      <c r="M692" s="103">
        <f t="shared" si="73"/>
        <v>7.954718117244389</v>
      </c>
      <c r="N692" s="103">
        <f t="shared" si="70"/>
        <v>248.58494116388715</v>
      </c>
    </row>
    <row r="693" spans="1:14">
      <c r="A693" s="102">
        <v>40387</v>
      </c>
      <c r="B693" t="s">
        <v>1444</v>
      </c>
      <c r="C693">
        <v>13.061</v>
      </c>
      <c r="D693">
        <v>98.52</v>
      </c>
      <c r="E693">
        <v>30.32</v>
      </c>
      <c r="F693">
        <v>3876</v>
      </c>
      <c r="G693">
        <v>17.2</v>
      </c>
      <c r="I693" s="103">
        <f t="shared" si="71"/>
        <v>98.518063348678453</v>
      </c>
      <c r="J693" s="104">
        <f t="shared" si="68"/>
        <v>20.590275239873794</v>
      </c>
      <c r="K693" s="76">
        <f t="shared" si="72"/>
        <v>206.46227664352114</v>
      </c>
      <c r="L693" s="76">
        <f t="shared" si="69"/>
        <v>154.85987057163942</v>
      </c>
      <c r="M693" s="103">
        <f t="shared" si="73"/>
        <v>7.9825151697098642</v>
      </c>
      <c r="N693" s="103">
        <f t="shared" si="70"/>
        <v>249.45359905343327</v>
      </c>
    </row>
    <row r="694" spans="1:14">
      <c r="A694" s="102">
        <v>40387</v>
      </c>
      <c r="B694" t="s">
        <v>1445</v>
      </c>
      <c r="C694">
        <v>13.08</v>
      </c>
      <c r="D694">
        <v>98.584000000000003</v>
      </c>
      <c r="E694">
        <v>30.31</v>
      </c>
      <c r="F694">
        <v>3878</v>
      </c>
      <c r="G694">
        <v>17.2</v>
      </c>
      <c r="I694" s="103">
        <f t="shared" si="71"/>
        <v>98.60404177307143</v>
      </c>
      <c r="J694" s="104">
        <f t="shared" si="68"/>
        <v>20.608244730571929</v>
      </c>
      <c r="K694" s="76">
        <f t="shared" si="72"/>
        <v>206.64245985702556</v>
      </c>
      <c r="L694" s="76">
        <f t="shared" si="69"/>
        <v>154.99501946942405</v>
      </c>
      <c r="M694" s="103">
        <f t="shared" si="73"/>
        <v>7.9894816492939755</v>
      </c>
      <c r="N694" s="103">
        <f t="shared" si="70"/>
        <v>249.67130154043673</v>
      </c>
    </row>
    <row r="695" spans="1:14">
      <c r="A695" s="102">
        <v>40387</v>
      </c>
      <c r="B695" t="s">
        <v>1446</v>
      </c>
      <c r="C695">
        <v>13.098000000000001</v>
      </c>
      <c r="D695">
        <v>98.347999999999999</v>
      </c>
      <c r="E695">
        <v>30.34</v>
      </c>
      <c r="F695">
        <v>3872</v>
      </c>
      <c r="G695">
        <v>17.2</v>
      </c>
      <c r="I695" s="103">
        <f t="shared" si="71"/>
        <v>98.346361701308993</v>
      </c>
      <c r="J695" s="104">
        <f t="shared" si="68"/>
        <v>20.554389595573578</v>
      </c>
      <c r="K695" s="76">
        <f t="shared" si="72"/>
        <v>206.10244503686567</v>
      </c>
      <c r="L695" s="76">
        <f t="shared" si="69"/>
        <v>154.5899739254329</v>
      </c>
      <c r="M695" s="103">
        <f t="shared" si="73"/>
        <v>7.9686028884671858</v>
      </c>
      <c r="N695" s="103">
        <f t="shared" si="70"/>
        <v>249.01884026459956</v>
      </c>
    </row>
    <row r="696" spans="1:14">
      <c r="A696" s="102">
        <v>40387</v>
      </c>
      <c r="B696" t="s">
        <v>1447</v>
      </c>
      <c r="C696">
        <v>13.117000000000001</v>
      </c>
      <c r="D696">
        <v>98.778000000000006</v>
      </c>
      <c r="E696">
        <v>30.29</v>
      </c>
      <c r="F696">
        <v>3878</v>
      </c>
      <c r="G696">
        <v>17.2</v>
      </c>
      <c r="I696" s="103">
        <f t="shared" si="71"/>
        <v>98.776254385213846</v>
      </c>
      <c r="J696" s="104">
        <f t="shared" si="68"/>
        <v>20.644237166509694</v>
      </c>
      <c r="K696" s="76">
        <f t="shared" si="72"/>
        <v>207.00336228203378</v>
      </c>
      <c r="L696" s="76">
        <f t="shared" si="69"/>
        <v>155.26571929766561</v>
      </c>
      <c r="M696" s="103">
        <f t="shared" si="73"/>
        <v>8.003435331919432</v>
      </c>
      <c r="N696" s="103">
        <f t="shared" si="70"/>
        <v>250.10735412248226</v>
      </c>
    </row>
    <row r="697" spans="1:14">
      <c r="A697" s="102">
        <v>40387</v>
      </c>
      <c r="B697" t="s">
        <v>1448</v>
      </c>
      <c r="C697">
        <v>13.135999999999999</v>
      </c>
      <c r="D697">
        <v>98.347999999999999</v>
      </c>
      <c r="E697">
        <v>30.34</v>
      </c>
      <c r="F697">
        <v>3869</v>
      </c>
      <c r="G697">
        <v>17.2</v>
      </c>
      <c r="I697" s="103">
        <f t="shared" si="71"/>
        <v>98.346361701308993</v>
      </c>
      <c r="J697" s="104">
        <f t="shared" si="68"/>
        <v>20.554389595573578</v>
      </c>
      <c r="K697" s="76">
        <f t="shared" si="72"/>
        <v>206.10244503686567</v>
      </c>
      <c r="L697" s="76">
        <f t="shared" si="69"/>
        <v>154.5899739254329</v>
      </c>
      <c r="M697" s="103">
        <f t="shared" si="73"/>
        <v>7.9686028884671858</v>
      </c>
      <c r="N697" s="103">
        <f t="shared" si="70"/>
        <v>249.01884026459956</v>
      </c>
    </row>
    <row r="698" spans="1:14">
      <c r="A698" s="102">
        <v>40387</v>
      </c>
      <c r="B698" t="s">
        <v>1449</v>
      </c>
      <c r="C698">
        <v>13.154999999999999</v>
      </c>
      <c r="D698">
        <v>98.284000000000006</v>
      </c>
      <c r="E698">
        <v>30.35</v>
      </c>
      <c r="F698">
        <v>3877</v>
      </c>
      <c r="G698">
        <v>17.2</v>
      </c>
      <c r="I698" s="103">
        <f t="shared" si="71"/>
        <v>98.260638254068979</v>
      </c>
      <c r="J698" s="104">
        <f t="shared" si="68"/>
        <v>20.536473395100415</v>
      </c>
      <c r="K698" s="76">
        <f t="shared" si="72"/>
        <v>205.92279617373012</v>
      </c>
      <c r="L698" s="76">
        <f t="shared" si="69"/>
        <v>154.45522582449266</v>
      </c>
      <c r="M698" s="103">
        <f t="shared" si="73"/>
        <v>7.9616570686374608</v>
      </c>
      <c r="N698" s="103">
        <f t="shared" si="70"/>
        <v>248.80178339492065</v>
      </c>
    </row>
    <row r="699" spans="1:14">
      <c r="A699" s="102">
        <v>40387</v>
      </c>
      <c r="B699" t="s">
        <v>1450</v>
      </c>
      <c r="C699">
        <v>13.173</v>
      </c>
      <c r="D699">
        <v>98.391000000000005</v>
      </c>
      <c r="E699">
        <v>30.34</v>
      </c>
      <c r="F699">
        <v>3870</v>
      </c>
      <c r="G699">
        <v>17.2</v>
      </c>
      <c r="I699" s="103">
        <f t="shared" si="71"/>
        <v>98.346361701308993</v>
      </c>
      <c r="J699" s="104">
        <f t="shared" si="68"/>
        <v>20.554389595573578</v>
      </c>
      <c r="K699" s="76">
        <f t="shared" si="72"/>
        <v>206.10244503686567</v>
      </c>
      <c r="L699" s="76">
        <f t="shared" si="69"/>
        <v>154.5899739254329</v>
      </c>
      <c r="M699" s="103">
        <f t="shared" si="73"/>
        <v>7.9686028884671858</v>
      </c>
      <c r="N699" s="103">
        <f t="shared" si="70"/>
        <v>249.01884026459956</v>
      </c>
    </row>
    <row r="700" spans="1:14">
      <c r="A700" s="102">
        <v>40387</v>
      </c>
      <c r="B700" t="s">
        <v>1451</v>
      </c>
      <c r="C700">
        <v>13.192</v>
      </c>
      <c r="D700">
        <v>98.284000000000006</v>
      </c>
      <c r="E700">
        <v>30.35</v>
      </c>
      <c r="F700">
        <v>3873</v>
      </c>
      <c r="G700">
        <v>17.2</v>
      </c>
      <c r="I700" s="103">
        <f t="shared" si="71"/>
        <v>98.260638254068979</v>
      </c>
      <c r="J700" s="104">
        <f t="shared" si="68"/>
        <v>20.536473395100415</v>
      </c>
      <c r="K700" s="76">
        <f t="shared" si="72"/>
        <v>205.92279617373012</v>
      </c>
      <c r="L700" s="76">
        <f t="shared" si="69"/>
        <v>154.45522582449266</v>
      </c>
      <c r="M700" s="103">
        <f t="shared" si="73"/>
        <v>7.9616570686374608</v>
      </c>
      <c r="N700" s="103">
        <f t="shared" si="70"/>
        <v>248.80178339492065</v>
      </c>
    </row>
    <row r="701" spans="1:14">
      <c r="A701" s="102">
        <v>40387</v>
      </c>
      <c r="B701" t="s">
        <v>1452</v>
      </c>
      <c r="C701">
        <v>13.211</v>
      </c>
      <c r="D701">
        <v>98.605999999999995</v>
      </c>
      <c r="E701">
        <v>30.31</v>
      </c>
      <c r="F701">
        <v>3876</v>
      </c>
      <c r="G701">
        <v>17.2</v>
      </c>
      <c r="I701" s="103">
        <f t="shared" si="71"/>
        <v>98.60404177307143</v>
      </c>
      <c r="J701" s="104">
        <f t="shared" si="68"/>
        <v>20.608244730571929</v>
      </c>
      <c r="K701" s="76">
        <f t="shared" si="72"/>
        <v>206.64245985702556</v>
      </c>
      <c r="L701" s="76">
        <f t="shared" si="69"/>
        <v>154.99501946942405</v>
      </c>
      <c r="M701" s="103">
        <f t="shared" si="73"/>
        <v>7.9894816492939755</v>
      </c>
      <c r="N701" s="103">
        <f t="shared" si="70"/>
        <v>249.67130154043673</v>
      </c>
    </row>
    <row r="702" spans="1:14">
      <c r="A702" s="102">
        <v>40387</v>
      </c>
      <c r="B702" t="s">
        <v>1453</v>
      </c>
      <c r="C702">
        <v>13.23</v>
      </c>
      <c r="D702">
        <v>98.37</v>
      </c>
      <c r="E702">
        <v>30.34</v>
      </c>
      <c r="F702">
        <v>3883</v>
      </c>
      <c r="G702">
        <v>17.2</v>
      </c>
      <c r="I702" s="103">
        <f t="shared" si="71"/>
        <v>98.346361701308993</v>
      </c>
      <c r="J702" s="104">
        <f t="shared" si="68"/>
        <v>20.554389595573578</v>
      </c>
      <c r="K702" s="76">
        <f t="shared" si="72"/>
        <v>206.10244503686567</v>
      </c>
      <c r="L702" s="76">
        <f t="shared" si="69"/>
        <v>154.5899739254329</v>
      </c>
      <c r="M702" s="103">
        <f t="shared" si="73"/>
        <v>7.9686028884671858</v>
      </c>
      <c r="N702" s="103">
        <f t="shared" si="70"/>
        <v>249.01884026459956</v>
      </c>
    </row>
    <row r="703" spans="1:14">
      <c r="A703" s="102">
        <v>40387</v>
      </c>
      <c r="B703" t="s">
        <v>1454</v>
      </c>
      <c r="C703">
        <v>13.249000000000001</v>
      </c>
      <c r="D703">
        <v>98.454999999999998</v>
      </c>
      <c r="E703">
        <v>30.33</v>
      </c>
      <c r="F703">
        <v>3869</v>
      </c>
      <c r="G703">
        <v>17.2</v>
      </c>
      <c r="I703" s="103">
        <f t="shared" si="71"/>
        <v>98.432170028830129</v>
      </c>
      <c r="J703" s="104">
        <f t="shared" si="68"/>
        <v>20.572323536025497</v>
      </c>
      <c r="K703" s="76">
        <f t="shared" si="72"/>
        <v>206.28227178185847</v>
      </c>
      <c r="L703" s="76">
        <f t="shared" si="69"/>
        <v>154.72485544910703</v>
      </c>
      <c r="M703" s="103">
        <f t="shared" si="73"/>
        <v>7.9755555857984408</v>
      </c>
      <c r="N703" s="103">
        <f t="shared" si="70"/>
        <v>249.23611205620128</v>
      </c>
    </row>
    <row r="704" spans="1:14">
      <c r="A704" s="102">
        <v>40387</v>
      </c>
      <c r="B704" t="s">
        <v>1455</v>
      </c>
      <c r="C704">
        <v>13.266999999999999</v>
      </c>
      <c r="D704">
        <v>98.391000000000005</v>
      </c>
      <c r="E704">
        <v>30.34</v>
      </c>
      <c r="F704">
        <v>3879</v>
      </c>
      <c r="G704">
        <v>17.2</v>
      </c>
      <c r="I704" s="103">
        <f t="shared" si="71"/>
        <v>98.346361701308993</v>
      </c>
      <c r="J704" s="104">
        <f t="shared" si="68"/>
        <v>20.554389595573578</v>
      </c>
      <c r="K704" s="76">
        <f t="shared" si="72"/>
        <v>206.10244503686567</v>
      </c>
      <c r="L704" s="76">
        <f t="shared" si="69"/>
        <v>154.5899739254329</v>
      </c>
      <c r="M704" s="103">
        <f t="shared" si="73"/>
        <v>7.9686028884671858</v>
      </c>
      <c r="N704" s="103">
        <f t="shared" si="70"/>
        <v>249.01884026459956</v>
      </c>
    </row>
    <row r="705" spans="1:14">
      <c r="A705" s="102">
        <v>40387</v>
      </c>
      <c r="B705" t="s">
        <v>1456</v>
      </c>
      <c r="C705">
        <v>13.286</v>
      </c>
      <c r="D705">
        <v>98.241</v>
      </c>
      <c r="E705">
        <v>30.35</v>
      </c>
      <c r="F705">
        <v>3875</v>
      </c>
      <c r="G705">
        <v>17.2</v>
      </c>
      <c r="I705" s="103">
        <f t="shared" si="71"/>
        <v>98.260638254068979</v>
      </c>
      <c r="J705" s="104">
        <f t="shared" si="68"/>
        <v>20.536473395100415</v>
      </c>
      <c r="K705" s="76">
        <f t="shared" si="72"/>
        <v>205.92279617373012</v>
      </c>
      <c r="L705" s="76">
        <f t="shared" si="69"/>
        <v>154.45522582449266</v>
      </c>
      <c r="M705" s="103">
        <f t="shared" si="73"/>
        <v>7.9616570686374608</v>
      </c>
      <c r="N705" s="103">
        <f t="shared" si="70"/>
        <v>248.80178339492065</v>
      </c>
    </row>
    <row r="706" spans="1:14">
      <c r="A706" s="102">
        <v>40387</v>
      </c>
      <c r="B706" t="s">
        <v>1457</v>
      </c>
      <c r="C706">
        <v>13.305</v>
      </c>
      <c r="D706">
        <v>98.284000000000006</v>
      </c>
      <c r="E706">
        <v>30.35</v>
      </c>
      <c r="F706">
        <v>3880</v>
      </c>
      <c r="G706">
        <v>17.2</v>
      </c>
      <c r="I706" s="103">
        <f t="shared" si="71"/>
        <v>98.260638254068979</v>
      </c>
      <c r="J706" s="104">
        <f t="shared" si="68"/>
        <v>20.536473395100415</v>
      </c>
      <c r="K706" s="76">
        <f t="shared" si="72"/>
        <v>205.92279617373012</v>
      </c>
      <c r="L706" s="76">
        <f t="shared" si="69"/>
        <v>154.45522582449266</v>
      </c>
      <c r="M706" s="103">
        <f t="shared" si="73"/>
        <v>7.9616570686374608</v>
      </c>
      <c r="N706" s="103">
        <f t="shared" si="70"/>
        <v>248.80178339492065</v>
      </c>
    </row>
    <row r="707" spans="1:14">
      <c r="A707" s="102">
        <v>40387</v>
      </c>
      <c r="B707" t="s">
        <v>1458</v>
      </c>
      <c r="C707">
        <v>13.324</v>
      </c>
      <c r="D707">
        <v>98.108999999999995</v>
      </c>
      <c r="E707">
        <v>30.35</v>
      </c>
      <c r="F707">
        <v>3874</v>
      </c>
      <c r="G707">
        <v>17.3</v>
      </c>
      <c r="I707" s="103">
        <f t="shared" si="71"/>
        <v>98.084925579410069</v>
      </c>
      <c r="J707" s="104">
        <f t="shared" si="68"/>
        <v>20.499749446096704</v>
      </c>
      <c r="K707" s="76">
        <f t="shared" si="72"/>
        <v>205.52891689271246</v>
      </c>
      <c r="L707" s="76">
        <f t="shared" si="69"/>
        <v>154.15979125179075</v>
      </c>
      <c r="M707" s="103">
        <f t="shared" si="73"/>
        <v>7.9322021348721341</v>
      </c>
      <c r="N707" s="103">
        <f t="shared" si="70"/>
        <v>247.88131671475418</v>
      </c>
    </row>
    <row r="708" spans="1:14">
      <c r="A708" s="102">
        <v>40387</v>
      </c>
      <c r="B708" t="s">
        <v>1459</v>
      </c>
      <c r="C708">
        <v>13.343</v>
      </c>
      <c r="D708">
        <v>98.177000000000007</v>
      </c>
      <c r="E708">
        <v>30.36</v>
      </c>
      <c r="F708">
        <v>3875</v>
      </c>
      <c r="G708">
        <v>17.2</v>
      </c>
      <c r="I708" s="103">
        <f t="shared" si="71"/>
        <v>98.17499957523377</v>
      </c>
      <c r="J708" s="104">
        <f t="shared" si="68"/>
        <v>20.518574911223855</v>
      </c>
      <c r="K708" s="76">
        <f t="shared" si="72"/>
        <v>205.74332495799499</v>
      </c>
      <c r="L708" s="76">
        <f t="shared" si="69"/>
        <v>154.32061097042873</v>
      </c>
      <c r="M708" s="103">
        <f t="shared" si="73"/>
        <v>7.954718117244389</v>
      </c>
      <c r="N708" s="103">
        <f t="shared" si="70"/>
        <v>248.58494116388715</v>
      </c>
    </row>
    <row r="709" spans="1:14">
      <c r="A709" s="102">
        <v>40387</v>
      </c>
      <c r="B709" t="s">
        <v>1460</v>
      </c>
      <c r="C709">
        <v>13.362</v>
      </c>
      <c r="D709">
        <v>98.241</v>
      </c>
      <c r="E709">
        <v>30.35</v>
      </c>
      <c r="F709">
        <v>3876</v>
      </c>
      <c r="G709">
        <v>17.2</v>
      </c>
      <c r="I709" s="103">
        <f t="shared" si="71"/>
        <v>98.260638254068979</v>
      </c>
      <c r="J709" s="104">
        <f t="shared" si="68"/>
        <v>20.536473395100415</v>
      </c>
      <c r="K709" s="76">
        <f t="shared" si="72"/>
        <v>205.92279617373012</v>
      </c>
      <c r="L709" s="76">
        <f t="shared" si="69"/>
        <v>154.45522582449266</v>
      </c>
      <c r="M709" s="103">
        <f t="shared" si="73"/>
        <v>7.9616570686374608</v>
      </c>
      <c r="N709" s="103">
        <f t="shared" si="70"/>
        <v>248.80178339492065</v>
      </c>
    </row>
    <row r="710" spans="1:14">
      <c r="A710" s="102">
        <v>40387</v>
      </c>
      <c r="B710" t="s">
        <v>1461</v>
      </c>
      <c r="C710">
        <v>13.38</v>
      </c>
      <c r="D710">
        <v>98.305000000000007</v>
      </c>
      <c r="E710">
        <v>30.34</v>
      </c>
      <c r="F710">
        <v>3882</v>
      </c>
      <c r="G710">
        <v>17.2</v>
      </c>
      <c r="I710" s="103">
        <f t="shared" si="71"/>
        <v>98.346361701308993</v>
      </c>
      <c r="J710" s="104">
        <f t="shared" si="68"/>
        <v>20.554389595573578</v>
      </c>
      <c r="K710" s="76">
        <f t="shared" si="72"/>
        <v>206.10244503686567</v>
      </c>
      <c r="L710" s="76">
        <f t="shared" si="69"/>
        <v>154.5899739254329</v>
      </c>
      <c r="M710" s="103">
        <f t="shared" si="73"/>
        <v>7.9686028884671858</v>
      </c>
      <c r="N710" s="103">
        <f t="shared" si="70"/>
        <v>249.01884026459956</v>
      </c>
    </row>
    <row r="711" spans="1:14">
      <c r="A711" s="102">
        <v>40387</v>
      </c>
      <c r="B711" t="s">
        <v>1462</v>
      </c>
      <c r="C711">
        <v>13.398999999999999</v>
      </c>
      <c r="D711">
        <v>98.134</v>
      </c>
      <c r="E711">
        <v>30.37</v>
      </c>
      <c r="F711">
        <v>3876</v>
      </c>
      <c r="G711">
        <v>17.2</v>
      </c>
      <c r="I711" s="103">
        <f t="shared" si="71"/>
        <v>98.089445553097349</v>
      </c>
      <c r="J711" s="104">
        <f t="shared" si="68"/>
        <v>20.500694120597345</v>
      </c>
      <c r="K711" s="76">
        <f t="shared" si="72"/>
        <v>205.5640311555602</v>
      </c>
      <c r="L711" s="76">
        <f t="shared" si="69"/>
        <v>154.18612918765109</v>
      </c>
      <c r="M711" s="103">
        <f t="shared" si="73"/>
        <v>7.9477860252368906</v>
      </c>
      <c r="N711" s="103">
        <f t="shared" si="70"/>
        <v>248.36831328865284</v>
      </c>
    </row>
    <row r="712" spans="1:14">
      <c r="A712" s="102">
        <v>40387</v>
      </c>
      <c r="B712" t="s">
        <v>1463</v>
      </c>
      <c r="C712">
        <v>13.417999999999999</v>
      </c>
      <c r="D712">
        <v>98.152000000000001</v>
      </c>
      <c r="E712">
        <v>30.34</v>
      </c>
      <c r="F712">
        <v>3878</v>
      </c>
      <c r="G712">
        <v>17.3</v>
      </c>
      <c r="I712" s="103">
        <f t="shared" si="71"/>
        <v>98.170501021721563</v>
      </c>
      <c r="J712" s="104">
        <f t="shared" si="68"/>
        <v>20.517634713539806</v>
      </c>
      <c r="K712" s="76">
        <f t="shared" si="72"/>
        <v>205.70823321341109</v>
      </c>
      <c r="L712" s="76">
        <f t="shared" si="69"/>
        <v>154.2942899247019</v>
      </c>
      <c r="M712" s="103">
        <f t="shared" si="73"/>
        <v>7.9391226856314487</v>
      </c>
      <c r="N712" s="103">
        <f t="shared" si="70"/>
        <v>248.09758392598278</v>
      </c>
    </row>
    <row r="713" spans="1:14">
      <c r="A713" s="102">
        <v>40387</v>
      </c>
      <c r="B713" t="s">
        <v>1464</v>
      </c>
      <c r="C713">
        <v>13.436</v>
      </c>
      <c r="D713">
        <v>98.433999999999997</v>
      </c>
      <c r="E713">
        <v>30.33</v>
      </c>
      <c r="F713">
        <v>3875</v>
      </c>
      <c r="G713">
        <v>17.2</v>
      </c>
      <c r="I713" s="103">
        <f t="shared" si="71"/>
        <v>98.432170028830129</v>
      </c>
      <c r="J713" s="104">
        <f t="shared" si="68"/>
        <v>20.572323536025497</v>
      </c>
      <c r="K713" s="76">
        <f t="shared" si="72"/>
        <v>206.28227178185847</v>
      </c>
      <c r="L713" s="76">
        <f t="shared" si="69"/>
        <v>154.72485544910703</v>
      </c>
      <c r="M713" s="103">
        <f t="shared" si="73"/>
        <v>7.9755555857984408</v>
      </c>
      <c r="N713" s="103">
        <f t="shared" si="70"/>
        <v>249.23611205620128</v>
      </c>
    </row>
    <row r="714" spans="1:14">
      <c r="A714" s="102">
        <v>40387</v>
      </c>
      <c r="B714" t="s">
        <v>1465</v>
      </c>
      <c r="C714">
        <v>13.455</v>
      </c>
      <c r="D714">
        <v>98.343999999999994</v>
      </c>
      <c r="E714">
        <v>30.32</v>
      </c>
      <c r="F714">
        <v>3880</v>
      </c>
      <c r="G714">
        <v>17.3</v>
      </c>
      <c r="I714" s="103">
        <f t="shared" si="71"/>
        <v>98.341906217346633</v>
      </c>
      <c r="J714" s="104">
        <f t="shared" si="68"/>
        <v>20.553458399425445</v>
      </c>
      <c r="K714" s="76">
        <f t="shared" si="72"/>
        <v>206.06739874265526</v>
      </c>
      <c r="L714" s="76">
        <f t="shared" si="69"/>
        <v>154.56368697038391</v>
      </c>
      <c r="M714" s="103">
        <f t="shared" si="73"/>
        <v>7.952984353473207</v>
      </c>
      <c r="N714" s="103">
        <f t="shared" si="70"/>
        <v>248.53076104603772</v>
      </c>
    </row>
    <row r="715" spans="1:14">
      <c r="A715" s="102">
        <v>40387</v>
      </c>
      <c r="B715" t="s">
        <v>1466</v>
      </c>
      <c r="C715">
        <v>13.474</v>
      </c>
      <c r="D715">
        <v>98.495000000000005</v>
      </c>
      <c r="E715">
        <v>30.3</v>
      </c>
      <c r="F715">
        <v>3879</v>
      </c>
      <c r="G715">
        <v>17.3</v>
      </c>
      <c r="I715" s="103">
        <f t="shared" si="71"/>
        <v>98.513651240916616</v>
      </c>
      <c r="J715" s="104">
        <f t="shared" si="68"/>
        <v>20.589353109351574</v>
      </c>
      <c r="K715" s="76">
        <f t="shared" si="72"/>
        <v>206.42727635348623</v>
      </c>
      <c r="L715" s="76">
        <f t="shared" si="69"/>
        <v>154.83361812265508</v>
      </c>
      <c r="M715" s="103">
        <f t="shared" si="73"/>
        <v>7.9668735034579576</v>
      </c>
      <c r="N715" s="103">
        <f t="shared" si="70"/>
        <v>248.96479698306118</v>
      </c>
    </row>
    <row r="716" spans="1:14">
      <c r="A716" s="102">
        <v>40387</v>
      </c>
      <c r="B716" t="s">
        <v>1467</v>
      </c>
      <c r="C716">
        <v>13.493</v>
      </c>
      <c r="D716">
        <v>98.584000000000003</v>
      </c>
      <c r="E716">
        <v>30.31</v>
      </c>
      <c r="F716">
        <v>3878</v>
      </c>
      <c r="G716">
        <v>17.2</v>
      </c>
      <c r="I716" s="103">
        <f t="shared" si="71"/>
        <v>98.60404177307143</v>
      </c>
      <c r="J716" s="104">
        <f t="shared" si="68"/>
        <v>20.608244730571929</v>
      </c>
      <c r="K716" s="76">
        <f t="shared" si="72"/>
        <v>206.64245985702556</v>
      </c>
      <c r="L716" s="76">
        <f t="shared" si="69"/>
        <v>154.99501946942405</v>
      </c>
      <c r="M716" s="103">
        <f t="shared" si="73"/>
        <v>7.9894816492939755</v>
      </c>
      <c r="N716" s="103">
        <f t="shared" si="70"/>
        <v>249.67130154043673</v>
      </c>
    </row>
    <row r="717" spans="1:14">
      <c r="A717" s="102">
        <v>40387</v>
      </c>
      <c r="B717" t="s">
        <v>1468</v>
      </c>
      <c r="C717">
        <v>13.512</v>
      </c>
      <c r="D717">
        <v>98.087000000000003</v>
      </c>
      <c r="E717">
        <v>30.35</v>
      </c>
      <c r="F717">
        <v>3876</v>
      </c>
      <c r="G717">
        <v>17.3</v>
      </c>
      <c r="I717" s="103">
        <f t="shared" si="71"/>
        <v>98.084925579410069</v>
      </c>
      <c r="J717" s="104">
        <f t="shared" si="68"/>
        <v>20.499749446096704</v>
      </c>
      <c r="K717" s="76">
        <f t="shared" si="72"/>
        <v>205.52891689271246</v>
      </c>
      <c r="L717" s="76">
        <f t="shared" si="69"/>
        <v>154.15979125179075</v>
      </c>
      <c r="M717" s="103">
        <f t="shared" si="73"/>
        <v>7.9322021348721341</v>
      </c>
      <c r="N717" s="103">
        <f t="shared" si="70"/>
        <v>247.88131671475418</v>
      </c>
    </row>
    <row r="718" spans="1:14">
      <c r="A718" s="102">
        <v>40387</v>
      </c>
      <c r="B718" t="s">
        <v>1469</v>
      </c>
      <c r="C718">
        <v>13.531000000000001</v>
      </c>
      <c r="D718">
        <v>98.152000000000001</v>
      </c>
      <c r="E718">
        <v>30.34</v>
      </c>
      <c r="F718">
        <v>3880</v>
      </c>
      <c r="G718">
        <v>17.3</v>
      </c>
      <c r="I718" s="103">
        <f t="shared" si="71"/>
        <v>98.170501021721563</v>
      </c>
      <c r="J718" s="104">
        <f t="shared" si="68"/>
        <v>20.517634713539806</v>
      </c>
      <c r="K718" s="76">
        <f t="shared" si="72"/>
        <v>205.70823321341109</v>
      </c>
      <c r="L718" s="76">
        <f t="shared" si="69"/>
        <v>154.2942899247019</v>
      </c>
      <c r="M718" s="103">
        <f t="shared" si="73"/>
        <v>7.9391226856314487</v>
      </c>
      <c r="N718" s="103">
        <f t="shared" si="70"/>
        <v>248.09758392598278</v>
      </c>
    </row>
    <row r="719" spans="1:14">
      <c r="A719" s="102">
        <v>40387</v>
      </c>
      <c r="B719" t="s">
        <v>1470</v>
      </c>
      <c r="C719">
        <v>13.548999999999999</v>
      </c>
      <c r="D719">
        <v>98.236999999999995</v>
      </c>
      <c r="E719">
        <v>30.33</v>
      </c>
      <c r="F719">
        <v>3876</v>
      </c>
      <c r="G719">
        <v>17.3</v>
      </c>
      <c r="I719" s="103">
        <f t="shared" si="71"/>
        <v>98.256161197079322</v>
      </c>
      <c r="J719" s="104">
        <f t="shared" si="68"/>
        <v>20.535537690189575</v>
      </c>
      <c r="K719" s="76">
        <f t="shared" si="72"/>
        <v>205.88772708525855</v>
      </c>
      <c r="L719" s="76">
        <f t="shared" si="69"/>
        <v>154.42892177229456</v>
      </c>
      <c r="M719" s="103">
        <f t="shared" si="73"/>
        <v>7.9460500888163166</v>
      </c>
      <c r="N719" s="103">
        <f t="shared" si="70"/>
        <v>248.3140652755099</v>
      </c>
    </row>
    <row r="720" spans="1:14">
      <c r="A720" s="102">
        <v>40387</v>
      </c>
      <c r="B720" t="s">
        <v>1471</v>
      </c>
      <c r="C720">
        <v>13.568</v>
      </c>
      <c r="D720">
        <v>98.215999999999994</v>
      </c>
      <c r="E720">
        <v>30.34</v>
      </c>
      <c r="F720">
        <v>3875</v>
      </c>
      <c r="G720">
        <v>17.3</v>
      </c>
      <c r="I720" s="103">
        <f t="shared" si="71"/>
        <v>98.170501021721563</v>
      </c>
      <c r="J720" s="104">
        <f t="shared" si="68"/>
        <v>20.517634713539806</v>
      </c>
      <c r="K720" s="76">
        <f t="shared" si="72"/>
        <v>205.70823321341109</v>
      </c>
      <c r="L720" s="76">
        <f t="shared" si="69"/>
        <v>154.2942899247019</v>
      </c>
      <c r="M720" s="103">
        <f t="shared" si="73"/>
        <v>7.9391226856314487</v>
      </c>
      <c r="N720" s="103">
        <f t="shared" si="70"/>
        <v>248.09758392598278</v>
      </c>
    </row>
    <row r="721" spans="1:14">
      <c r="A721" s="102">
        <v>40387</v>
      </c>
      <c r="B721" t="s">
        <v>1472</v>
      </c>
      <c r="C721">
        <v>13.587</v>
      </c>
      <c r="D721">
        <v>98.602000000000004</v>
      </c>
      <c r="E721">
        <v>30.29</v>
      </c>
      <c r="F721">
        <v>3872</v>
      </c>
      <c r="G721">
        <v>17.3</v>
      </c>
      <c r="I721" s="103">
        <f t="shared" si="71"/>
        <v>98.599651468799138</v>
      </c>
      <c r="J721" s="104">
        <f t="shared" si="68"/>
        <v>20.607327156979018</v>
      </c>
      <c r="K721" s="76">
        <f t="shared" si="72"/>
        <v>206.60748277750918</v>
      </c>
      <c r="L721" s="76">
        <f t="shared" si="69"/>
        <v>154.96878442980841</v>
      </c>
      <c r="M721" s="103">
        <f t="shared" si="73"/>
        <v>7.9738284069477592</v>
      </c>
      <c r="N721" s="103">
        <f t="shared" si="70"/>
        <v>249.18213771711748</v>
      </c>
    </row>
    <row r="722" spans="1:14">
      <c r="A722" s="102">
        <v>40387</v>
      </c>
      <c r="B722" t="s">
        <v>1473</v>
      </c>
      <c r="C722">
        <v>13.624000000000001</v>
      </c>
      <c r="D722">
        <v>98.236999999999995</v>
      </c>
      <c r="E722">
        <v>30.33</v>
      </c>
      <c r="F722">
        <v>3878</v>
      </c>
      <c r="G722">
        <v>17.3</v>
      </c>
      <c r="I722" s="103">
        <f t="shared" si="71"/>
        <v>98.256161197079322</v>
      </c>
      <c r="J722" s="104">
        <f t="shared" si="68"/>
        <v>20.535537690189575</v>
      </c>
      <c r="K722" s="76">
        <f t="shared" si="72"/>
        <v>205.88772708525855</v>
      </c>
      <c r="L722" s="76">
        <f t="shared" si="69"/>
        <v>154.42892177229456</v>
      </c>
      <c r="M722" s="103">
        <f t="shared" si="73"/>
        <v>7.9460500888163166</v>
      </c>
      <c r="N722" s="103">
        <f t="shared" si="70"/>
        <v>248.3140652755099</v>
      </c>
    </row>
    <row r="723" spans="1:14">
      <c r="A723" s="102">
        <v>40387</v>
      </c>
      <c r="B723" t="s">
        <v>1474</v>
      </c>
      <c r="C723">
        <v>13.643000000000001</v>
      </c>
      <c r="D723">
        <v>98.152000000000001</v>
      </c>
      <c r="E723">
        <v>30.34</v>
      </c>
      <c r="F723">
        <v>3864</v>
      </c>
      <c r="G723">
        <v>17.3</v>
      </c>
      <c r="I723" s="103">
        <f t="shared" si="71"/>
        <v>98.170501021721563</v>
      </c>
      <c r="J723" s="104">
        <f t="shared" si="68"/>
        <v>20.517634713539806</v>
      </c>
      <c r="K723" s="76">
        <f t="shared" si="72"/>
        <v>205.70823321341109</v>
      </c>
      <c r="L723" s="76">
        <f t="shared" si="69"/>
        <v>154.2942899247019</v>
      </c>
      <c r="M723" s="103">
        <f t="shared" si="73"/>
        <v>7.9391226856314487</v>
      </c>
      <c r="N723" s="103">
        <f t="shared" si="70"/>
        <v>248.09758392598278</v>
      </c>
    </row>
    <row r="724" spans="1:14">
      <c r="A724" s="102">
        <v>40387</v>
      </c>
      <c r="B724" t="s">
        <v>1475</v>
      </c>
      <c r="C724">
        <v>13.662000000000001</v>
      </c>
      <c r="D724">
        <v>98.087000000000003</v>
      </c>
      <c r="E724">
        <v>30.35</v>
      </c>
      <c r="F724">
        <v>3871</v>
      </c>
      <c r="G724">
        <v>17.3</v>
      </c>
      <c r="I724" s="103">
        <f t="shared" si="71"/>
        <v>98.084925579410069</v>
      </c>
      <c r="J724" s="104">
        <f t="shared" si="68"/>
        <v>20.499749446096704</v>
      </c>
      <c r="K724" s="76">
        <f t="shared" si="72"/>
        <v>205.52891689271246</v>
      </c>
      <c r="L724" s="76">
        <f t="shared" si="69"/>
        <v>154.15979125179075</v>
      </c>
      <c r="M724" s="103">
        <f t="shared" si="73"/>
        <v>7.9322021348721341</v>
      </c>
      <c r="N724" s="103">
        <f t="shared" si="70"/>
        <v>247.88131671475418</v>
      </c>
    </row>
    <row r="725" spans="1:14">
      <c r="A725" s="102">
        <v>40387</v>
      </c>
      <c r="B725" t="s">
        <v>1476</v>
      </c>
      <c r="C725">
        <v>13.680999999999999</v>
      </c>
      <c r="D725">
        <v>97.533000000000001</v>
      </c>
      <c r="E725">
        <v>30.41</v>
      </c>
      <c r="F725">
        <v>3879</v>
      </c>
      <c r="G725">
        <v>17.3</v>
      </c>
      <c r="I725" s="103">
        <f t="shared" si="71"/>
        <v>97.57324607655481</v>
      </c>
      <c r="J725" s="104">
        <f t="shared" ref="J725:J788" si="74">I725*20.9/100</f>
        <v>20.392808429999956</v>
      </c>
      <c r="K725" s="76">
        <f t="shared" si="72"/>
        <v>204.45673446104104</v>
      </c>
      <c r="L725" s="76">
        <f t="shared" ref="L725:L788" si="75">K725/1.33322</f>
        <v>153.35558607059676</v>
      </c>
      <c r="M725" s="103">
        <f t="shared" si="73"/>
        <v>7.8908222263801537</v>
      </c>
      <c r="N725" s="103">
        <f t="shared" ref="N725:N788" si="76">M725*31.25</f>
        <v>246.5881945743798</v>
      </c>
    </row>
    <row r="726" spans="1:14">
      <c r="A726" s="102">
        <v>40387</v>
      </c>
      <c r="B726" t="s">
        <v>1477</v>
      </c>
      <c r="C726">
        <v>13.7</v>
      </c>
      <c r="D726">
        <v>97.64</v>
      </c>
      <c r="E726">
        <v>30.4</v>
      </c>
      <c r="F726">
        <v>3874</v>
      </c>
      <c r="G726">
        <v>17.3</v>
      </c>
      <c r="I726" s="103">
        <f t="shared" si="71"/>
        <v>97.658315460215618</v>
      </c>
      <c r="J726" s="104">
        <f t="shared" si="74"/>
        <v>20.410587931185063</v>
      </c>
      <c r="K726" s="76">
        <f t="shared" si="72"/>
        <v>204.63499037734269</v>
      </c>
      <c r="L726" s="76">
        <f t="shared" si="75"/>
        <v>153.48928937260368</v>
      </c>
      <c r="M726" s="103">
        <f t="shared" si="73"/>
        <v>7.8977018517935438</v>
      </c>
      <c r="N726" s="103">
        <f t="shared" si="76"/>
        <v>246.80318286854825</v>
      </c>
    </row>
    <row r="727" spans="1:14">
      <c r="A727" s="102">
        <v>40387</v>
      </c>
      <c r="B727" t="s">
        <v>1478</v>
      </c>
      <c r="C727">
        <v>13.718</v>
      </c>
      <c r="D727">
        <v>97.745999999999995</v>
      </c>
      <c r="E727">
        <v>30.39</v>
      </c>
      <c r="F727">
        <v>3875</v>
      </c>
      <c r="G727">
        <v>17.3</v>
      </c>
      <c r="I727" s="103">
        <f t="shared" si="71"/>
        <v>97.74346890930434</v>
      </c>
      <c r="J727" s="104">
        <f t="shared" si="74"/>
        <v>20.428385002044607</v>
      </c>
      <c r="K727" s="76">
        <f t="shared" si="72"/>
        <v>204.81342244585372</v>
      </c>
      <c r="L727" s="76">
        <f t="shared" si="75"/>
        <v>153.62312479999827</v>
      </c>
      <c r="M727" s="103">
        <f t="shared" si="73"/>
        <v>7.904588275641685</v>
      </c>
      <c r="N727" s="103">
        <f t="shared" si="76"/>
        <v>247.01838361380265</v>
      </c>
    </row>
    <row r="728" spans="1:14">
      <c r="A728" s="102">
        <v>40387</v>
      </c>
      <c r="B728" t="s">
        <v>1479</v>
      </c>
      <c r="C728">
        <v>13.737</v>
      </c>
      <c r="D728">
        <v>97.703000000000003</v>
      </c>
      <c r="E728">
        <v>30.39</v>
      </c>
      <c r="F728">
        <v>3873</v>
      </c>
      <c r="G728">
        <v>17.3</v>
      </c>
      <c r="I728" s="103">
        <f t="shared" si="71"/>
        <v>97.74346890930434</v>
      </c>
      <c r="J728" s="104">
        <f t="shared" si="74"/>
        <v>20.428385002044607</v>
      </c>
      <c r="K728" s="76">
        <f t="shared" si="72"/>
        <v>204.81342244585372</v>
      </c>
      <c r="L728" s="76">
        <f t="shared" si="75"/>
        <v>153.62312479999827</v>
      </c>
      <c r="M728" s="103">
        <f t="shared" si="73"/>
        <v>7.904588275641685</v>
      </c>
      <c r="N728" s="103">
        <f t="shared" si="76"/>
        <v>247.01838361380265</v>
      </c>
    </row>
    <row r="729" spans="1:14">
      <c r="A729" s="102">
        <v>40387</v>
      </c>
      <c r="B729" t="s">
        <v>1480</v>
      </c>
      <c r="C729">
        <v>13.756</v>
      </c>
      <c r="D729">
        <v>98.066000000000003</v>
      </c>
      <c r="E729">
        <v>30.35</v>
      </c>
      <c r="F729">
        <v>3872</v>
      </c>
      <c r="G729">
        <v>17.3</v>
      </c>
      <c r="I729" s="103">
        <f t="shared" si="71"/>
        <v>98.084925579410069</v>
      </c>
      <c r="J729" s="104">
        <f t="shared" si="74"/>
        <v>20.499749446096704</v>
      </c>
      <c r="K729" s="76">
        <f t="shared" si="72"/>
        <v>205.52891689271246</v>
      </c>
      <c r="L729" s="76">
        <f t="shared" si="75"/>
        <v>154.15979125179075</v>
      </c>
      <c r="M729" s="103">
        <f t="shared" si="73"/>
        <v>7.9322021348721341</v>
      </c>
      <c r="N729" s="103">
        <f t="shared" si="76"/>
        <v>247.88131671475418</v>
      </c>
    </row>
    <row r="730" spans="1:14">
      <c r="A730" s="102">
        <v>40387</v>
      </c>
      <c r="B730" t="s">
        <v>1481</v>
      </c>
      <c r="C730">
        <v>13.775</v>
      </c>
      <c r="D730">
        <v>98.087000000000003</v>
      </c>
      <c r="E730">
        <v>30.35</v>
      </c>
      <c r="F730">
        <v>3877</v>
      </c>
      <c r="G730">
        <v>17.3</v>
      </c>
      <c r="I730" s="103">
        <f t="shared" si="71"/>
        <v>98.084925579410069</v>
      </c>
      <c r="J730" s="104">
        <f t="shared" si="74"/>
        <v>20.499749446096704</v>
      </c>
      <c r="K730" s="76">
        <f t="shared" si="72"/>
        <v>205.52891689271246</v>
      </c>
      <c r="L730" s="76">
        <f t="shared" si="75"/>
        <v>154.15979125179075</v>
      </c>
      <c r="M730" s="103">
        <f t="shared" si="73"/>
        <v>7.9322021348721341</v>
      </c>
      <c r="N730" s="103">
        <f t="shared" si="76"/>
        <v>247.88131671475418</v>
      </c>
    </row>
    <row r="731" spans="1:14">
      <c r="A731" s="102">
        <v>40387</v>
      </c>
      <c r="B731" t="s">
        <v>1482</v>
      </c>
      <c r="C731">
        <v>13.792999999999999</v>
      </c>
      <c r="D731">
        <v>98.045000000000002</v>
      </c>
      <c r="E731">
        <v>30.35</v>
      </c>
      <c r="F731">
        <v>3886</v>
      </c>
      <c r="G731">
        <v>17.3</v>
      </c>
      <c r="I731" s="103">
        <f t="shared" si="71"/>
        <v>98.084925579410069</v>
      </c>
      <c r="J731" s="104">
        <f t="shared" si="74"/>
        <v>20.499749446096704</v>
      </c>
      <c r="K731" s="76">
        <f t="shared" si="72"/>
        <v>205.52891689271246</v>
      </c>
      <c r="L731" s="76">
        <f t="shared" si="75"/>
        <v>154.15979125179075</v>
      </c>
      <c r="M731" s="103">
        <f t="shared" si="73"/>
        <v>7.9322021348721341</v>
      </c>
      <c r="N731" s="103">
        <f t="shared" si="76"/>
        <v>247.88131671475418</v>
      </c>
    </row>
    <row r="732" spans="1:14">
      <c r="A732" s="102">
        <v>40387</v>
      </c>
      <c r="B732" t="s">
        <v>1483</v>
      </c>
      <c r="C732">
        <v>13.811999999999999</v>
      </c>
      <c r="D732">
        <v>98.045000000000002</v>
      </c>
      <c r="E732">
        <v>30.35</v>
      </c>
      <c r="F732">
        <v>3875</v>
      </c>
      <c r="G732">
        <v>17.3</v>
      </c>
      <c r="I732" s="103">
        <f t="shared" si="71"/>
        <v>98.084925579410069</v>
      </c>
      <c r="J732" s="104">
        <f t="shared" si="74"/>
        <v>20.499749446096704</v>
      </c>
      <c r="K732" s="76">
        <f t="shared" si="72"/>
        <v>205.52891689271246</v>
      </c>
      <c r="L732" s="76">
        <f t="shared" si="75"/>
        <v>154.15979125179075</v>
      </c>
      <c r="M732" s="103">
        <f t="shared" si="73"/>
        <v>7.9322021348721341</v>
      </c>
      <c r="N732" s="103">
        <f t="shared" si="76"/>
        <v>247.88131671475418</v>
      </c>
    </row>
    <row r="733" spans="1:14">
      <c r="A733" s="102">
        <v>40387</v>
      </c>
      <c r="B733" t="s">
        <v>1484</v>
      </c>
      <c r="C733">
        <v>13.831</v>
      </c>
      <c r="D733">
        <v>97.917000000000002</v>
      </c>
      <c r="E733">
        <v>30.37</v>
      </c>
      <c r="F733">
        <v>3886</v>
      </c>
      <c r="G733">
        <v>17.3</v>
      </c>
      <c r="I733" s="103">
        <f t="shared" si="71"/>
        <v>97.914028447322067</v>
      </c>
      <c r="J733" s="104">
        <f t="shared" si="74"/>
        <v>20.464031945490309</v>
      </c>
      <c r="K733" s="76">
        <f t="shared" si="72"/>
        <v>205.17081596894025</v>
      </c>
      <c r="L733" s="76">
        <f t="shared" si="75"/>
        <v>153.89119272808708</v>
      </c>
      <c r="M733" s="103">
        <f t="shared" si="73"/>
        <v>7.9183815545129805</v>
      </c>
      <c r="N733" s="103">
        <f t="shared" si="76"/>
        <v>247.44942357853066</v>
      </c>
    </row>
    <row r="734" spans="1:14">
      <c r="A734" s="102">
        <v>40387</v>
      </c>
      <c r="B734" t="s">
        <v>1485</v>
      </c>
      <c r="C734">
        <v>13.85</v>
      </c>
      <c r="D734">
        <v>97.852999999999994</v>
      </c>
      <c r="E734">
        <v>30.38</v>
      </c>
      <c r="F734">
        <v>3879</v>
      </c>
      <c r="G734">
        <v>17.3</v>
      </c>
      <c r="I734" s="103">
        <f t="shared" si="71"/>
        <v>97.82870653466793</v>
      </c>
      <c r="J734" s="104">
        <f t="shared" si="74"/>
        <v>20.446199665745596</v>
      </c>
      <c r="K734" s="76">
        <f t="shared" si="72"/>
        <v>204.99203089884483</v>
      </c>
      <c r="L734" s="76">
        <f t="shared" si="75"/>
        <v>153.75709252699841</v>
      </c>
      <c r="M734" s="103">
        <f t="shared" si="73"/>
        <v>7.9114815068888564</v>
      </c>
      <c r="N734" s="103">
        <f t="shared" si="76"/>
        <v>247.23379709027677</v>
      </c>
    </row>
    <row r="735" spans="1:14">
      <c r="A735" s="102">
        <v>40387</v>
      </c>
      <c r="B735" t="s">
        <v>1486</v>
      </c>
      <c r="C735">
        <v>13.869</v>
      </c>
      <c r="D735">
        <v>97.447999999999993</v>
      </c>
      <c r="E735">
        <v>30.42</v>
      </c>
      <c r="F735">
        <v>3876</v>
      </c>
      <c r="G735">
        <v>17.3</v>
      </c>
      <c r="I735" s="103">
        <f t="shared" si="71"/>
        <v>97.488260647643102</v>
      </c>
      <c r="J735" s="104">
        <f t="shared" si="74"/>
        <v>20.375046475357408</v>
      </c>
      <c r="K735" s="76">
        <f t="shared" si="72"/>
        <v>204.2786544650304</v>
      </c>
      <c r="L735" s="76">
        <f t="shared" si="75"/>
        <v>153.22201472002399</v>
      </c>
      <c r="M735" s="103">
        <f t="shared" si="73"/>
        <v>7.8839493904508364</v>
      </c>
      <c r="N735" s="103">
        <f t="shared" si="76"/>
        <v>246.37341845158863</v>
      </c>
    </row>
    <row r="736" spans="1:14">
      <c r="A736" s="102">
        <v>40387</v>
      </c>
      <c r="B736" t="s">
        <v>1487</v>
      </c>
      <c r="C736">
        <v>13.887</v>
      </c>
      <c r="D736">
        <v>97.320999999999998</v>
      </c>
      <c r="E736">
        <v>30.44</v>
      </c>
      <c r="F736">
        <v>3873</v>
      </c>
      <c r="G736">
        <v>17.3</v>
      </c>
      <c r="I736" s="103">
        <f t="shared" si="71"/>
        <v>97.318541212194177</v>
      </c>
      <c r="J736" s="104">
        <f t="shared" si="74"/>
        <v>20.33957511334858</v>
      </c>
      <c r="K736" s="76">
        <f t="shared" si="72"/>
        <v>203.92302130797384</v>
      </c>
      <c r="L736" s="76">
        <f t="shared" si="75"/>
        <v>152.95526717869055</v>
      </c>
      <c r="M736" s="103">
        <f t="shared" si="73"/>
        <v>7.8702240513098358</v>
      </c>
      <c r="N736" s="103">
        <f t="shared" si="76"/>
        <v>245.94450160343237</v>
      </c>
    </row>
    <row r="737" spans="1:14">
      <c r="A737" s="102">
        <v>40387</v>
      </c>
      <c r="B737" t="s">
        <v>1488</v>
      </c>
      <c r="C737">
        <v>13.906000000000001</v>
      </c>
      <c r="D737">
        <v>97.427000000000007</v>
      </c>
      <c r="E737">
        <v>30.43</v>
      </c>
      <c r="F737">
        <v>3876</v>
      </c>
      <c r="G737">
        <v>17.3</v>
      </c>
      <c r="I737" s="103">
        <f t="shared" si="71"/>
        <v>97.403359062970395</v>
      </c>
      <c r="J737" s="104">
        <f t="shared" si="74"/>
        <v>20.357302044160811</v>
      </c>
      <c r="K737" s="76">
        <f t="shared" si="72"/>
        <v>204.10075015774592</v>
      </c>
      <c r="L737" s="76">
        <f t="shared" si="75"/>
        <v>153.08857514719693</v>
      </c>
      <c r="M737" s="103">
        <f t="shared" si="73"/>
        <v>7.8770833350685585</v>
      </c>
      <c r="N737" s="103">
        <f t="shared" si="76"/>
        <v>246.15885422089247</v>
      </c>
    </row>
    <row r="738" spans="1:14">
      <c r="A738" s="102">
        <v>40387</v>
      </c>
      <c r="B738" t="s">
        <v>1489</v>
      </c>
      <c r="C738">
        <v>13.925000000000001</v>
      </c>
      <c r="D738">
        <v>97.533000000000001</v>
      </c>
      <c r="E738">
        <v>30.41</v>
      </c>
      <c r="F738">
        <v>3881</v>
      </c>
      <c r="G738">
        <v>17.3</v>
      </c>
      <c r="I738" s="103">
        <f t="shared" si="71"/>
        <v>97.57324607655481</v>
      </c>
      <c r="J738" s="104">
        <f t="shared" si="74"/>
        <v>20.392808429999956</v>
      </c>
      <c r="K738" s="76">
        <f t="shared" si="72"/>
        <v>204.45673446104104</v>
      </c>
      <c r="L738" s="76">
        <f t="shared" si="75"/>
        <v>153.35558607059676</v>
      </c>
      <c r="M738" s="103">
        <f t="shared" si="73"/>
        <v>7.8908222263801537</v>
      </c>
      <c r="N738" s="103">
        <f t="shared" si="76"/>
        <v>246.5881945743798</v>
      </c>
    </row>
    <row r="739" spans="1:14">
      <c r="A739" s="102">
        <v>40387</v>
      </c>
      <c r="B739" t="s">
        <v>1490</v>
      </c>
      <c r="C739">
        <v>13.944000000000001</v>
      </c>
      <c r="D739">
        <v>97.682000000000002</v>
      </c>
      <c r="E739">
        <v>30.4</v>
      </c>
      <c r="F739">
        <v>3880</v>
      </c>
      <c r="G739">
        <v>17.3</v>
      </c>
      <c r="I739" s="103">
        <f t="shared" si="71"/>
        <v>97.658315460215618</v>
      </c>
      <c r="J739" s="104">
        <f t="shared" si="74"/>
        <v>20.410587931185063</v>
      </c>
      <c r="K739" s="76">
        <f t="shared" si="72"/>
        <v>204.63499037734269</v>
      </c>
      <c r="L739" s="76">
        <f t="shared" si="75"/>
        <v>153.48928937260368</v>
      </c>
      <c r="M739" s="103">
        <f t="shared" si="73"/>
        <v>7.8977018517935438</v>
      </c>
      <c r="N739" s="103">
        <f t="shared" si="76"/>
        <v>246.80318286854825</v>
      </c>
    </row>
    <row r="740" spans="1:14">
      <c r="A740" s="102">
        <v>40387</v>
      </c>
      <c r="B740" t="s">
        <v>1491</v>
      </c>
      <c r="C740">
        <v>13.962999999999999</v>
      </c>
      <c r="D740">
        <v>97.959000000000003</v>
      </c>
      <c r="E740">
        <v>30.36</v>
      </c>
      <c r="F740">
        <v>3873</v>
      </c>
      <c r="G740">
        <v>17.3</v>
      </c>
      <c r="I740" s="103">
        <f t="shared" si="71"/>
        <v>97.9994347584514</v>
      </c>
      <c r="J740" s="104">
        <f t="shared" si="74"/>
        <v>20.481881864516339</v>
      </c>
      <c r="K740" s="76">
        <f t="shared" si="72"/>
        <v>205.34977788911829</v>
      </c>
      <c r="L740" s="76">
        <f t="shared" si="75"/>
        <v>154.02542557801283</v>
      </c>
      <c r="M740" s="103">
        <f t="shared" si="73"/>
        <v>7.9252884275056426</v>
      </c>
      <c r="N740" s="103">
        <f t="shared" si="76"/>
        <v>247.66526335955132</v>
      </c>
    </row>
    <row r="741" spans="1:14">
      <c r="A741" s="102">
        <v>40387</v>
      </c>
      <c r="B741" t="s">
        <v>1492</v>
      </c>
      <c r="C741">
        <v>14</v>
      </c>
      <c r="D741">
        <v>97.894999999999996</v>
      </c>
      <c r="E741">
        <v>30.37</v>
      </c>
      <c r="F741">
        <v>3880</v>
      </c>
      <c r="G741">
        <v>17.3</v>
      </c>
      <c r="I741" s="103">
        <f t="shared" si="71"/>
        <v>97.914028447322067</v>
      </c>
      <c r="J741" s="104">
        <f t="shared" si="74"/>
        <v>20.464031945490309</v>
      </c>
      <c r="K741" s="76">
        <f t="shared" si="72"/>
        <v>205.17081596894025</v>
      </c>
      <c r="L741" s="76">
        <f t="shared" si="75"/>
        <v>153.89119272808708</v>
      </c>
      <c r="M741" s="103">
        <f t="shared" si="73"/>
        <v>7.9183815545129805</v>
      </c>
      <c r="N741" s="103">
        <f t="shared" si="76"/>
        <v>247.44942357853066</v>
      </c>
    </row>
    <row r="742" spans="1:14">
      <c r="A742" s="102">
        <v>40387</v>
      </c>
      <c r="B742" t="s">
        <v>1493</v>
      </c>
      <c r="C742">
        <v>14.019</v>
      </c>
      <c r="D742">
        <v>98.022999999999996</v>
      </c>
      <c r="E742">
        <v>30.36</v>
      </c>
      <c r="F742">
        <v>3875</v>
      </c>
      <c r="G742">
        <v>17.3</v>
      </c>
      <c r="I742" s="103">
        <f t="shared" si="71"/>
        <v>97.9994347584514</v>
      </c>
      <c r="J742" s="104">
        <f t="shared" si="74"/>
        <v>20.481881864516339</v>
      </c>
      <c r="K742" s="76">
        <f t="shared" si="72"/>
        <v>205.34977788911829</v>
      </c>
      <c r="L742" s="76">
        <f t="shared" si="75"/>
        <v>154.02542557801283</v>
      </c>
      <c r="M742" s="103">
        <f t="shared" si="73"/>
        <v>7.9252884275056426</v>
      </c>
      <c r="N742" s="103">
        <f t="shared" si="76"/>
        <v>247.66526335955132</v>
      </c>
    </row>
    <row r="743" spans="1:14">
      <c r="A743" s="102">
        <v>40387</v>
      </c>
      <c r="B743" t="s">
        <v>1494</v>
      </c>
      <c r="C743">
        <v>14.038</v>
      </c>
      <c r="D743">
        <v>98.215999999999994</v>
      </c>
      <c r="E743">
        <v>30.34</v>
      </c>
      <c r="F743">
        <v>3877</v>
      </c>
      <c r="G743">
        <v>17.3</v>
      </c>
      <c r="I743" s="103">
        <f t="shared" si="71"/>
        <v>98.170501021721563</v>
      </c>
      <c r="J743" s="104">
        <f t="shared" si="74"/>
        <v>20.517634713539806</v>
      </c>
      <c r="K743" s="76">
        <f t="shared" si="72"/>
        <v>205.70823321341109</v>
      </c>
      <c r="L743" s="76">
        <f t="shared" si="75"/>
        <v>154.2942899247019</v>
      </c>
      <c r="M743" s="103">
        <f t="shared" si="73"/>
        <v>7.9391226856314487</v>
      </c>
      <c r="N743" s="103">
        <f t="shared" si="76"/>
        <v>248.09758392598278</v>
      </c>
    </row>
    <row r="744" spans="1:14">
      <c r="A744" s="102">
        <v>40387</v>
      </c>
      <c r="B744" t="s">
        <v>1495</v>
      </c>
      <c r="C744">
        <v>14.055999999999999</v>
      </c>
      <c r="D744">
        <v>98.13</v>
      </c>
      <c r="E744">
        <v>30.34</v>
      </c>
      <c r="F744">
        <v>3888</v>
      </c>
      <c r="G744">
        <v>17.3</v>
      </c>
      <c r="I744" s="103">
        <f t="shared" si="71"/>
        <v>98.170501021721563</v>
      </c>
      <c r="J744" s="104">
        <f t="shared" si="74"/>
        <v>20.517634713539806</v>
      </c>
      <c r="K744" s="76">
        <f t="shared" si="72"/>
        <v>205.70823321341109</v>
      </c>
      <c r="L744" s="76">
        <f t="shared" si="75"/>
        <v>154.2942899247019</v>
      </c>
      <c r="M744" s="103">
        <f t="shared" si="73"/>
        <v>7.9391226856314487</v>
      </c>
      <c r="N744" s="103">
        <f t="shared" si="76"/>
        <v>248.09758392598278</v>
      </c>
    </row>
    <row r="745" spans="1:14">
      <c r="A745" s="102">
        <v>40387</v>
      </c>
      <c r="B745" t="s">
        <v>1496</v>
      </c>
      <c r="C745">
        <v>14.074999999999999</v>
      </c>
      <c r="D745">
        <v>98.28</v>
      </c>
      <c r="E745">
        <v>30.33</v>
      </c>
      <c r="F745">
        <v>3877</v>
      </c>
      <c r="G745">
        <v>17.3</v>
      </c>
      <c r="I745" s="103">
        <f t="shared" si="71"/>
        <v>98.256161197079322</v>
      </c>
      <c r="J745" s="104">
        <f t="shared" si="74"/>
        <v>20.535537690189575</v>
      </c>
      <c r="K745" s="76">
        <f t="shared" si="72"/>
        <v>205.88772708525855</v>
      </c>
      <c r="L745" s="76">
        <f t="shared" si="75"/>
        <v>154.42892177229456</v>
      </c>
      <c r="M745" s="103">
        <f t="shared" si="73"/>
        <v>7.9460500888163166</v>
      </c>
      <c r="N745" s="103">
        <f t="shared" si="76"/>
        <v>248.3140652755099</v>
      </c>
    </row>
    <row r="746" spans="1:14">
      <c r="A746" s="102">
        <v>40387</v>
      </c>
      <c r="B746" t="s">
        <v>1497</v>
      </c>
      <c r="C746">
        <v>14.093999999999999</v>
      </c>
      <c r="D746">
        <v>98.173000000000002</v>
      </c>
      <c r="E746">
        <v>30.34</v>
      </c>
      <c r="F746">
        <v>3874</v>
      </c>
      <c r="G746">
        <v>17.3</v>
      </c>
      <c r="I746" s="103">
        <f t="shared" ref="I746:I809" si="77">(-((TAN(E746*PI()/180))/(TAN(($B$7+($B$14*(G746-$E$7)))*PI()/180))*($H$13+($B$15*(G746-$E$8)))+(TAN(E746*PI()/180))/(TAN(($B$7+($B$14*(G746-$E$7)))*PI()/180))*1/$B$16*($H$13+($B$15*(G746-$E$8)))-$B$13*1/$B$16*($H$13+($B$15*(G746-$E$8)))-($H$13+($B$15*(G746-$E$8)))+$B$13*($H$13+($B$15*(G746-$E$8))))+(SQRT((POWER(((TAN(E746*PI()/180))/(TAN(($B$7+($B$14*(G746-$E$7)))*PI()/180))*($H$13+($B$15*(G746-$E$8)))+(TAN(E746*PI()/180))/(TAN(($B$7+($B$14*(G746-$E$7)))*PI()/180))*1/$B$16*($H$13+($B$15*(G746-$E$8)))-$B$13*1/$B$16*($H$13+($B$15*(G746-$E$8)))-($H$13+($B$15*(G746-$E$8)))+$B$13*($H$13+($B$15*(G746-$E$8)))),2))-4*((TAN(E746*PI()/180))/(TAN(($B$7+($B$14*(G746-$E$7)))*PI()/180))*1/$B$16*POWER(($H$13+($B$15*(G746-$E$8))),2))*((TAN(E746*PI()/180))/(TAN(($B$7+($B$14*(G746-$E$7)))*PI()/180))-1))))/(2*((TAN(E746*PI()/180))/(TAN(($B$7+($B$14*(G746-$E$7)))*PI()/180))*1/$B$16*POWER(($H$13+($B$15*(G746-$E$8))),2)))</f>
        <v>98.170501021721563</v>
      </c>
      <c r="J746" s="104">
        <f t="shared" si="74"/>
        <v>20.517634713539806</v>
      </c>
      <c r="K746" s="76">
        <f t="shared" ref="K746:K809" si="78">($B$9-EXP(52.57-6690.9/(273.15+G746)-4.681*LN(273.15+G746)))*I746/100*0.2095</f>
        <v>205.70823321341109</v>
      </c>
      <c r="L746" s="76">
        <f t="shared" si="75"/>
        <v>154.2942899247019</v>
      </c>
      <c r="M746" s="103">
        <f t="shared" ref="M746:M809" si="79">(($B$9-EXP(52.57-6690.9/(273.15+G746)-4.681*LN(273.15+G746)))/1013)*I746/100*0.2095*((49-1.335*G746+0.02759*POWER(G746,2)-0.0003235*POWER(G746,3)+0.000001614*POWER(G746,4))
-($J$16*(5.516*10^-1-1.759*10^-2*G746+2.253*10^-4*POWER(G746,2)-2.654*10^-7*POWER(G746,3)+5.363*10^-8*POWER(G746,4))))*32/22.414</f>
        <v>7.9391226856314487</v>
      </c>
      <c r="N746" s="103">
        <f t="shared" si="76"/>
        <v>248.09758392598278</v>
      </c>
    </row>
    <row r="747" spans="1:14">
      <c r="A747" s="102">
        <v>40387</v>
      </c>
      <c r="B747" t="s">
        <v>1498</v>
      </c>
      <c r="C747">
        <v>14.113</v>
      </c>
      <c r="D747">
        <v>98.087000000000003</v>
      </c>
      <c r="E747">
        <v>30.35</v>
      </c>
      <c r="F747">
        <v>3880</v>
      </c>
      <c r="G747">
        <v>17.3</v>
      </c>
      <c r="I747" s="103">
        <f t="shared" si="77"/>
        <v>98.084925579410069</v>
      </c>
      <c r="J747" s="104">
        <f t="shared" si="74"/>
        <v>20.499749446096704</v>
      </c>
      <c r="K747" s="76">
        <f t="shared" si="78"/>
        <v>205.52891689271246</v>
      </c>
      <c r="L747" s="76">
        <f t="shared" si="75"/>
        <v>154.15979125179075</v>
      </c>
      <c r="M747" s="103">
        <f t="shared" si="79"/>
        <v>7.9322021348721341</v>
      </c>
      <c r="N747" s="103">
        <f t="shared" si="76"/>
        <v>247.88131671475418</v>
      </c>
    </row>
    <row r="748" spans="1:14">
      <c r="A748" s="102">
        <v>40387</v>
      </c>
      <c r="B748" t="s">
        <v>1499</v>
      </c>
      <c r="C748">
        <v>14.132</v>
      </c>
      <c r="D748">
        <v>98.001999999999995</v>
      </c>
      <c r="E748">
        <v>30.36</v>
      </c>
      <c r="F748">
        <v>3880</v>
      </c>
      <c r="G748">
        <v>17.3</v>
      </c>
      <c r="I748" s="103">
        <f t="shared" si="77"/>
        <v>97.9994347584514</v>
      </c>
      <c r="J748" s="104">
        <f t="shared" si="74"/>
        <v>20.481881864516339</v>
      </c>
      <c r="K748" s="76">
        <f t="shared" si="78"/>
        <v>205.34977788911829</v>
      </c>
      <c r="L748" s="76">
        <f t="shared" si="75"/>
        <v>154.02542557801283</v>
      </c>
      <c r="M748" s="103">
        <f t="shared" si="79"/>
        <v>7.9252884275056426</v>
      </c>
      <c r="N748" s="103">
        <f t="shared" si="76"/>
        <v>247.66526335955132</v>
      </c>
    </row>
    <row r="749" spans="1:14">
      <c r="A749" s="102">
        <v>40387</v>
      </c>
      <c r="B749" t="s">
        <v>1500</v>
      </c>
      <c r="C749">
        <v>14.151</v>
      </c>
      <c r="D749">
        <v>97.745999999999995</v>
      </c>
      <c r="E749">
        <v>30.39</v>
      </c>
      <c r="F749">
        <v>3882</v>
      </c>
      <c r="G749">
        <v>17.3</v>
      </c>
      <c r="I749" s="103">
        <f t="shared" si="77"/>
        <v>97.74346890930434</v>
      </c>
      <c r="J749" s="104">
        <f t="shared" si="74"/>
        <v>20.428385002044607</v>
      </c>
      <c r="K749" s="76">
        <f t="shared" si="78"/>
        <v>204.81342244585372</v>
      </c>
      <c r="L749" s="76">
        <f t="shared" si="75"/>
        <v>153.62312479999827</v>
      </c>
      <c r="M749" s="103">
        <f t="shared" si="79"/>
        <v>7.904588275641685</v>
      </c>
      <c r="N749" s="103">
        <f t="shared" si="76"/>
        <v>247.01838361380265</v>
      </c>
    </row>
    <row r="750" spans="1:14">
      <c r="A750" s="102">
        <v>40387</v>
      </c>
      <c r="B750" t="s">
        <v>1501</v>
      </c>
      <c r="C750">
        <v>14.169</v>
      </c>
      <c r="D750">
        <v>97.257999999999996</v>
      </c>
      <c r="E750">
        <v>30.45</v>
      </c>
      <c r="F750">
        <v>3873</v>
      </c>
      <c r="G750">
        <v>17.3</v>
      </c>
      <c r="I750" s="103">
        <f t="shared" si="77"/>
        <v>97.233806985139623</v>
      </c>
      <c r="J750" s="104">
        <f t="shared" si="74"/>
        <v>20.321865659894179</v>
      </c>
      <c r="K750" s="76">
        <f t="shared" si="78"/>
        <v>203.745467684852</v>
      </c>
      <c r="L750" s="76">
        <f t="shared" si="75"/>
        <v>152.82209064134352</v>
      </c>
      <c r="M750" s="103">
        <f t="shared" si="79"/>
        <v>7.8633715302647476</v>
      </c>
      <c r="N750" s="103">
        <f t="shared" si="76"/>
        <v>245.73036032077337</v>
      </c>
    </row>
    <row r="751" spans="1:14">
      <c r="A751" s="102">
        <v>40387</v>
      </c>
      <c r="B751" t="s">
        <v>1502</v>
      </c>
      <c r="C751">
        <v>14.188000000000001</v>
      </c>
      <c r="D751">
        <v>97.512</v>
      </c>
      <c r="E751">
        <v>30.42</v>
      </c>
      <c r="F751">
        <v>3880</v>
      </c>
      <c r="G751">
        <v>17.3</v>
      </c>
      <c r="I751" s="103">
        <f t="shared" si="77"/>
        <v>97.488260647643102</v>
      </c>
      <c r="J751" s="104">
        <f t="shared" si="74"/>
        <v>20.375046475357408</v>
      </c>
      <c r="K751" s="76">
        <f t="shared" si="78"/>
        <v>204.2786544650304</v>
      </c>
      <c r="L751" s="76">
        <f t="shared" si="75"/>
        <v>153.22201472002399</v>
      </c>
      <c r="M751" s="103">
        <f t="shared" si="79"/>
        <v>7.8839493904508364</v>
      </c>
      <c r="N751" s="103">
        <f t="shared" si="76"/>
        <v>246.37341845158863</v>
      </c>
    </row>
    <row r="752" spans="1:14">
      <c r="A752" s="102">
        <v>40387</v>
      </c>
      <c r="B752" t="s">
        <v>1503</v>
      </c>
      <c r="C752">
        <v>14.207000000000001</v>
      </c>
      <c r="D752">
        <v>97.47</v>
      </c>
      <c r="E752">
        <v>30.42</v>
      </c>
      <c r="F752">
        <v>3875</v>
      </c>
      <c r="G752">
        <v>17.3</v>
      </c>
      <c r="I752" s="103">
        <f t="shared" si="77"/>
        <v>97.488260647643102</v>
      </c>
      <c r="J752" s="104">
        <f t="shared" si="74"/>
        <v>20.375046475357408</v>
      </c>
      <c r="K752" s="76">
        <f t="shared" si="78"/>
        <v>204.2786544650304</v>
      </c>
      <c r="L752" s="76">
        <f t="shared" si="75"/>
        <v>153.22201472002399</v>
      </c>
      <c r="M752" s="103">
        <f t="shared" si="79"/>
        <v>7.8839493904508364</v>
      </c>
      <c r="N752" s="103">
        <f t="shared" si="76"/>
        <v>246.37341845158863</v>
      </c>
    </row>
    <row r="753" spans="1:14">
      <c r="A753" s="102">
        <v>40387</v>
      </c>
      <c r="B753" t="s">
        <v>1504</v>
      </c>
      <c r="C753">
        <v>14.225</v>
      </c>
      <c r="D753">
        <v>97.959000000000003</v>
      </c>
      <c r="E753">
        <v>30.37</v>
      </c>
      <c r="F753">
        <v>3890</v>
      </c>
      <c r="G753">
        <v>17.3</v>
      </c>
      <c r="I753" s="103">
        <f t="shared" si="77"/>
        <v>97.914028447322067</v>
      </c>
      <c r="J753" s="104">
        <f t="shared" si="74"/>
        <v>20.464031945490309</v>
      </c>
      <c r="K753" s="76">
        <f t="shared" si="78"/>
        <v>205.17081596894025</v>
      </c>
      <c r="L753" s="76">
        <f t="shared" si="75"/>
        <v>153.89119272808708</v>
      </c>
      <c r="M753" s="103">
        <f t="shared" si="79"/>
        <v>7.9183815545129805</v>
      </c>
      <c r="N753" s="103">
        <f t="shared" si="76"/>
        <v>247.44942357853066</v>
      </c>
    </row>
    <row r="754" spans="1:14">
      <c r="A754" s="102">
        <v>40387</v>
      </c>
      <c r="B754" t="s">
        <v>1505</v>
      </c>
      <c r="C754">
        <v>14.244</v>
      </c>
      <c r="D754">
        <v>98.28</v>
      </c>
      <c r="E754">
        <v>30.33</v>
      </c>
      <c r="F754">
        <v>3876</v>
      </c>
      <c r="G754">
        <v>17.3</v>
      </c>
      <c r="I754" s="103">
        <f t="shared" si="77"/>
        <v>98.256161197079322</v>
      </c>
      <c r="J754" s="104">
        <f t="shared" si="74"/>
        <v>20.535537690189575</v>
      </c>
      <c r="K754" s="76">
        <f t="shared" si="78"/>
        <v>205.88772708525855</v>
      </c>
      <c r="L754" s="76">
        <f t="shared" si="75"/>
        <v>154.42892177229456</v>
      </c>
      <c r="M754" s="103">
        <f t="shared" si="79"/>
        <v>7.9460500888163166</v>
      </c>
      <c r="N754" s="103">
        <f t="shared" si="76"/>
        <v>248.3140652755099</v>
      </c>
    </row>
    <row r="755" spans="1:14">
      <c r="A755" s="102">
        <v>40387</v>
      </c>
      <c r="B755" t="s">
        <v>1506</v>
      </c>
      <c r="C755">
        <v>14.263</v>
      </c>
      <c r="D755">
        <v>98.108999999999995</v>
      </c>
      <c r="E755">
        <v>30.35</v>
      </c>
      <c r="F755">
        <v>3875</v>
      </c>
      <c r="G755">
        <v>17.3</v>
      </c>
      <c r="I755" s="103">
        <f t="shared" si="77"/>
        <v>98.084925579410069</v>
      </c>
      <c r="J755" s="104">
        <f t="shared" si="74"/>
        <v>20.499749446096704</v>
      </c>
      <c r="K755" s="76">
        <f t="shared" si="78"/>
        <v>205.52891689271246</v>
      </c>
      <c r="L755" s="76">
        <f t="shared" si="75"/>
        <v>154.15979125179075</v>
      </c>
      <c r="M755" s="103">
        <f t="shared" si="79"/>
        <v>7.9322021348721341</v>
      </c>
      <c r="N755" s="103">
        <f t="shared" si="76"/>
        <v>247.88131671475418</v>
      </c>
    </row>
    <row r="756" spans="1:14">
      <c r="A756" s="102">
        <v>40387</v>
      </c>
      <c r="B756" t="s">
        <v>1507</v>
      </c>
      <c r="C756">
        <v>14.282</v>
      </c>
      <c r="D756">
        <v>98.13</v>
      </c>
      <c r="E756">
        <v>30.35</v>
      </c>
      <c r="F756">
        <v>3879</v>
      </c>
      <c r="G756">
        <v>17.3</v>
      </c>
      <c r="I756" s="103">
        <f t="shared" si="77"/>
        <v>98.084925579410069</v>
      </c>
      <c r="J756" s="104">
        <f t="shared" si="74"/>
        <v>20.499749446096704</v>
      </c>
      <c r="K756" s="76">
        <f t="shared" si="78"/>
        <v>205.52891689271246</v>
      </c>
      <c r="L756" s="76">
        <f t="shared" si="75"/>
        <v>154.15979125179075</v>
      </c>
      <c r="M756" s="103">
        <f t="shared" si="79"/>
        <v>7.9322021348721341</v>
      </c>
      <c r="N756" s="103">
        <f t="shared" si="76"/>
        <v>247.88131671475418</v>
      </c>
    </row>
    <row r="757" spans="1:14">
      <c r="A757" s="102">
        <v>40387</v>
      </c>
      <c r="B757" t="s">
        <v>1508</v>
      </c>
      <c r="C757">
        <v>14.301</v>
      </c>
      <c r="D757">
        <v>97.894999999999996</v>
      </c>
      <c r="E757">
        <v>30.37</v>
      </c>
      <c r="F757">
        <v>3882</v>
      </c>
      <c r="G757">
        <v>17.3</v>
      </c>
      <c r="I757" s="103">
        <f t="shared" si="77"/>
        <v>97.914028447322067</v>
      </c>
      <c r="J757" s="104">
        <f t="shared" si="74"/>
        <v>20.464031945490309</v>
      </c>
      <c r="K757" s="76">
        <f t="shared" si="78"/>
        <v>205.17081596894025</v>
      </c>
      <c r="L757" s="76">
        <f t="shared" si="75"/>
        <v>153.89119272808708</v>
      </c>
      <c r="M757" s="103">
        <f t="shared" si="79"/>
        <v>7.9183815545129805</v>
      </c>
      <c r="N757" s="103">
        <f t="shared" si="76"/>
        <v>247.44942357853066</v>
      </c>
    </row>
    <row r="758" spans="1:14">
      <c r="A758" s="102">
        <v>40387</v>
      </c>
      <c r="B758" t="s">
        <v>1509</v>
      </c>
      <c r="C758">
        <v>14.32</v>
      </c>
      <c r="D758">
        <v>98.108999999999995</v>
      </c>
      <c r="E758">
        <v>30.35</v>
      </c>
      <c r="F758">
        <v>3876</v>
      </c>
      <c r="G758">
        <v>17.3</v>
      </c>
      <c r="I758" s="103">
        <f t="shared" si="77"/>
        <v>98.084925579410069</v>
      </c>
      <c r="J758" s="104">
        <f t="shared" si="74"/>
        <v>20.499749446096704</v>
      </c>
      <c r="K758" s="76">
        <f t="shared" si="78"/>
        <v>205.52891689271246</v>
      </c>
      <c r="L758" s="76">
        <f t="shared" si="75"/>
        <v>154.15979125179075</v>
      </c>
      <c r="M758" s="103">
        <f t="shared" si="79"/>
        <v>7.9322021348721341</v>
      </c>
      <c r="N758" s="103">
        <f t="shared" si="76"/>
        <v>247.88131671475418</v>
      </c>
    </row>
    <row r="759" spans="1:14">
      <c r="A759" s="102">
        <v>40387</v>
      </c>
      <c r="B759" t="s">
        <v>1510</v>
      </c>
      <c r="C759">
        <v>14.337999999999999</v>
      </c>
      <c r="D759">
        <v>97.959000000000003</v>
      </c>
      <c r="E759">
        <v>30.37</v>
      </c>
      <c r="F759">
        <v>3879</v>
      </c>
      <c r="G759">
        <v>17.3</v>
      </c>
      <c r="I759" s="103">
        <f t="shared" si="77"/>
        <v>97.914028447322067</v>
      </c>
      <c r="J759" s="104">
        <f t="shared" si="74"/>
        <v>20.464031945490309</v>
      </c>
      <c r="K759" s="76">
        <f t="shared" si="78"/>
        <v>205.17081596894025</v>
      </c>
      <c r="L759" s="76">
        <f t="shared" si="75"/>
        <v>153.89119272808708</v>
      </c>
      <c r="M759" s="103">
        <f t="shared" si="79"/>
        <v>7.9183815545129805</v>
      </c>
      <c r="N759" s="103">
        <f t="shared" si="76"/>
        <v>247.44942357853066</v>
      </c>
    </row>
    <row r="760" spans="1:14">
      <c r="A760" s="102">
        <v>40387</v>
      </c>
      <c r="B760" t="s">
        <v>1511</v>
      </c>
      <c r="C760">
        <v>14.356999999999999</v>
      </c>
      <c r="D760">
        <v>98.194000000000003</v>
      </c>
      <c r="E760">
        <v>30.34</v>
      </c>
      <c r="F760">
        <v>3884</v>
      </c>
      <c r="G760">
        <v>17.3</v>
      </c>
      <c r="I760" s="103">
        <f t="shared" si="77"/>
        <v>98.170501021721563</v>
      </c>
      <c r="J760" s="104">
        <f t="shared" si="74"/>
        <v>20.517634713539806</v>
      </c>
      <c r="K760" s="76">
        <f t="shared" si="78"/>
        <v>205.70823321341109</v>
      </c>
      <c r="L760" s="76">
        <f t="shared" si="75"/>
        <v>154.2942899247019</v>
      </c>
      <c r="M760" s="103">
        <f t="shared" si="79"/>
        <v>7.9391226856314487</v>
      </c>
      <c r="N760" s="103">
        <f t="shared" si="76"/>
        <v>248.09758392598278</v>
      </c>
    </row>
    <row r="761" spans="1:14">
      <c r="A761" s="102">
        <v>40387</v>
      </c>
      <c r="B761" t="s">
        <v>1512</v>
      </c>
      <c r="C761">
        <v>14.375999999999999</v>
      </c>
      <c r="D761">
        <v>98.066000000000003</v>
      </c>
      <c r="E761">
        <v>30.35</v>
      </c>
      <c r="F761">
        <v>3877</v>
      </c>
      <c r="G761">
        <v>17.3</v>
      </c>
      <c r="I761" s="103">
        <f t="shared" si="77"/>
        <v>98.084925579410069</v>
      </c>
      <c r="J761" s="104">
        <f t="shared" si="74"/>
        <v>20.499749446096704</v>
      </c>
      <c r="K761" s="76">
        <f t="shared" si="78"/>
        <v>205.52891689271246</v>
      </c>
      <c r="L761" s="76">
        <f t="shared" si="75"/>
        <v>154.15979125179075</v>
      </c>
      <c r="M761" s="103">
        <f t="shared" si="79"/>
        <v>7.9322021348721341</v>
      </c>
      <c r="N761" s="103">
        <f t="shared" si="76"/>
        <v>247.88131671475418</v>
      </c>
    </row>
    <row r="762" spans="1:14">
      <c r="A762" s="102">
        <v>40387</v>
      </c>
      <c r="B762" t="s">
        <v>1513</v>
      </c>
      <c r="C762">
        <v>14.395</v>
      </c>
      <c r="D762">
        <v>97.980999999999995</v>
      </c>
      <c r="E762">
        <v>30.36</v>
      </c>
      <c r="F762">
        <v>3878</v>
      </c>
      <c r="G762">
        <v>17.3</v>
      </c>
      <c r="I762" s="103">
        <f t="shared" si="77"/>
        <v>97.9994347584514</v>
      </c>
      <c r="J762" s="104">
        <f t="shared" si="74"/>
        <v>20.481881864516339</v>
      </c>
      <c r="K762" s="76">
        <f t="shared" si="78"/>
        <v>205.34977788911829</v>
      </c>
      <c r="L762" s="76">
        <f t="shared" si="75"/>
        <v>154.02542557801283</v>
      </c>
      <c r="M762" s="103">
        <f t="shared" si="79"/>
        <v>7.9252884275056426</v>
      </c>
      <c r="N762" s="103">
        <f t="shared" si="76"/>
        <v>247.66526335955132</v>
      </c>
    </row>
    <row r="763" spans="1:14">
      <c r="A763" s="102">
        <v>40387</v>
      </c>
      <c r="B763" t="s">
        <v>1514</v>
      </c>
      <c r="C763">
        <v>14.414</v>
      </c>
      <c r="D763">
        <v>98.194000000000003</v>
      </c>
      <c r="E763">
        <v>30.34</v>
      </c>
      <c r="F763">
        <v>3879</v>
      </c>
      <c r="G763">
        <v>17.3</v>
      </c>
      <c r="I763" s="103">
        <f t="shared" si="77"/>
        <v>98.170501021721563</v>
      </c>
      <c r="J763" s="104">
        <f t="shared" si="74"/>
        <v>20.517634713539806</v>
      </c>
      <c r="K763" s="76">
        <f t="shared" si="78"/>
        <v>205.70823321341109</v>
      </c>
      <c r="L763" s="76">
        <f t="shared" si="75"/>
        <v>154.2942899247019</v>
      </c>
      <c r="M763" s="103">
        <f t="shared" si="79"/>
        <v>7.9391226856314487</v>
      </c>
      <c r="N763" s="103">
        <f t="shared" si="76"/>
        <v>248.09758392598278</v>
      </c>
    </row>
    <row r="764" spans="1:14">
      <c r="A764" s="102">
        <v>40387</v>
      </c>
      <c r="B764" t="s">
        <v>1515</v>
      </c>
      <c r="C764">
        <v>14.432</v>
      </c>
      <c r="D764">
        <v>98.108999999999995</v>
      </c>
      <c r="E764">
        <v>30.35</v>
      </c>
      <c r="F764">
        <v>3879</v>
      </c>
      <c r="G764">
        <v>17.3</v>
      </c>
      <c r="I764" s="103">
        <f t="shared" si="77"/>
        <v>98.084925579410069</v>
      </c>
      <c r="J764" s="104">
        <f t="shared" si="74"/>
        <v>20.499749446096704</v>
      </c>
      <c r="K764" s="76">
        <f t="shared" si="78"/>
        <v>205.52891689271246</v>
      </c>
      <c r="L764" s="76">
        <f t="shared" si="75"/>
        <v>154.15979125179075</v>
      </c>
      <c r="M764" s="103">
        <f t="shared" si="79"/>
        <v>7.9322021348721341</v>
      </c>
      <c r="N764" s="103">
        <f t="shared" si="76"/>
        <v>247.88131671475418</v>
      </c>
    </row>
    <row r="765" spans="1:14">
      <c r="A765" s="102">
        <v>40387</v>
      </c>
      <c r="B765" t="s">
        <v>1516</v>
      </c>
      <c r="C765">
        <v>14.451000000000001</v>
      </c>
      <c r="D765">
        <v>98.236999999999995</v>
      </c>
      <c r="E765">
        <v>30.33</v>
      </c>
      <c r="F765">
        <v>3882</v>
      </c>
      <c r="G765">
        <v>17.3</v>
      </c>
      <c r="I765" s="103">
        <f t="shared" si="77"/>
        <v>98.256161197079322</v>
      </c>
      <c r="J765" s="104">
        <f t="shared" si="74"/>
        <v>20.535537690189575</v>
      </c>
      <c r="K765" s="76">
        <f t="shared" si="78"/>
        <v>205.88772708525855</v>
      </c>
      <c r="L765" s="76">
        <f t="shared" si="75"/>
        <v>154.42892177229456</v>
      </c>
      <c r="M765" s="103">
        <f t="shared" si="79"/>
        <v>7.9460500888163166</v>
      </c>
      <c r="N765" s="103">
        <f t="shared" si="76"/>
        <v>248.3140652755099</v>
      </c>
    </row>
    <row r="766" spans="1:14">
      <c r="A766" s="102">
        <v>40387</v>
      </c>
      <c r="B766" t="s">
        <v>1517</v>
      </c>
      <c r="C766">
        <v>14.47</v>
      </c>
      <c r="D766">
        <v>98.472999999999999</v>
      </c>
      <c r="E766">
        <v>30.3</v>
      </c>
      <c r="F766">
        <v>3877</v>
      </c>
      <c r="G766">
        <v>17.3</v>
      </c>
      <c r="I766" s="103">
        <f t="shared" si="77"/>
        <v>98.513651240916616</v>
      </c>
      <c r="J766" s="104">
        <f t="shared" si="74"/>
        <v>20.589353109351574</v>
      </c>
      <c r="K766" s="76">
        <f t="shared" si="78"/>
        <v>206.42727635348623</v>
      </c>
      <c r="L766" s="76">
        <f t="shared" si="75"/>
        <v>154.83361812265508</v>
      </c>
      <c r="M766" s="103">
        <f t="shared" si="79"/>
        <v>7.9668735034579576</v>
      </c>
      <c r="N766" s="103">
        <f t="shared" si="76"/>
        <v>248.96479698306118</v>
      </c>
    </row>
    <row r="767" spans="1:14">
      <c r="A767" s="102">
        <v>40387</v>
      </c>
      <c r="B767" t="s">
        <v>1518</v>
      </c>
      <c r="C767">
        <v>14.489000000000001</v>
      </c>
      <c r="D767">
        <v>98.838999999999999</v>
      </c>
      <c r="E767">
        <v>30.26</v>
      </c>
      <c r="F767">
        <v>3880</v>
      </c>
      <c r="G767">
        <v>17.3</v>
      </c>
      <c r="I767" s="103">
        <f t="shared" si="77"/>
        <v>98.858164367912437</v>
      </c>
      <c r="J767" s="104">
        <f t="shared" si="74"/>
        <v>20.661356352893698</v>
      </c>
      <c r="K767" s="76">
        <f t="shared" si="78"/>
        <v>207.1491753550759</v>
      </c>
      <c r="L767" s="76">
        <f t="shared" si="75"/>
        <v>155.37508839882082</v>
      </c>
      <c r="M767" s="103">
        <f t="shared" si="79"/>
        <v>7.9947345406693815</v>
      </c>
      <c r="N767" s="103">
        <f t="shared" si="76"/>
        <v>249.83545439591816</v>
      </c>
    </row>
    <row r="768" spans="1:14">
      <c r="A768" s="102">
        <v>40387</v>
      </c>
      <c r="B768" t="s">
        <v>1519</v>
      </c>
      <c r="C768">
        <v>14.507</v>
      </c>
      <c r="D768">
        <v>98.774000000000001</v>
      </c>
      <c r="E768">
        <v>30.27</v>
      </c>
      <c r="F768">
        <v>3875</v>
      </c>
      <c r="G768">
        <v>17.3</v>
      </c>
      <c r="I768" s="103">
        <f t="shared" si="77"/>
        <v>98.771907919493046</v>
      </c>
      <c r="J768" s="104">
        <f t="shared" si="74"/>
        <v>20.643328755174043</v>
      </c>
      <c r="K768" s="76">
        <f t="shared" si="78"/>
        <v>206.96843204193243</v>
      </c>
      <c r="L768" s="76">
        <f t="shared" si="75"/>
        <v>155.23951939059751</v>
      </c>
      <c r="M768" s="103">
        <f t="shared" si="79"/>
        <v>7.9877589164309262</v>
      </c>
      <c r="N768" s="103">
        <f t="shared" si="76"/>
        <v>249.61746613846645</v>
      </c>
    </row>
    <row r="769" spans="1:14">
      <c r="A769" s="102">
        <v>40387</v>
      </c>
      <c r="B769" t="s">
        <v>1520</v>
      </c>
      <c r="C769">
        <v>14.545</v>
      </c>
      <c r="D769">
        <v>98.602000000000004</v>
      </c>
      <c r="E769">
        <v>30.29</v>
      </c>
      <c r="F769">
        <v>3881</v>
      </c>
      <c r="G769">
        <v>17.3</v>
      </c>
      <c r="I769" s="103">
        <f t="shared" si="77"/>
        <v>98.599651468799138</v>
      </c>
      <c r="J769" s="104">
        <f t="shared" si="74"/>
        <v>20.607327156979018</v>
      </c>
      <c r="K769" s="76">
        <f t="shared" si="78"/>
        <v>206.60748277750918</v>
      </c>
      <c r="L769" s="76">
        <f t="shared" si="75"/>
        <v>154.96878442980841</v>
      </c>
      <c r="M769" s="103">
        <f t="shared" si="79"/>
        <v>7.9738284069477592</v>
      </c>
      <c r="N769" s="103">
        <f t="shared" si="76"/>
        <v>249.18213771711748</v>
      </c>
    </row>
    <row r="770" spans="1:14">
      <c r="A770" s="102">
        <v>40387</v>
      </c>
      <c r="B770" t="s">
        <v>1521</v>
      </c>
      <c r="C770">
        <v>14.564</v>
      </c>
      <c r="D770">
        <v>98.537999999999997</v>
      </c>
      <c r="E770">
        <v>30.3</v>
      </c>
      <c r="F770">
        <v>3882</v>
      </c>
      <c r="G770">
        <v>17.3</v>
      </c>
      <c r="I770" s="103">
        <f t="shared" si="77"/>
        <v>98.513651240916616</v>
      </c>
      <c r="J770" s="104">
        <f t="shared" si="74"/>
        <v>20.589353109351574</v>
      </c>
      <c r="K770" s="76">
        <f t="shared" si="78"/>
        <v>206.42727635348623</v>
      </c>
      <c r="L770" s="76">
        <f t="shared" si="75"/>
        <v>154.83361812265508</v>
      </c>
      <c r="M770" s="103">
        <f t="shared" si="79"/>
        <v>7.9668735034579576</v>
      </c>
      <c r="N770" s="103">
        <f t="shared" si="76"/>
        <v>248.96479698306118</v>
      </c>
    </row>
    <row r="771" spans="1:14">
      <c r="A771" s="102">
        <v>40387</v>
      </c>
      <c r="B771" t="s">
        <v>1522</v>
      </c>
      <c r="C771">
        <v>14.583</v>
      </c>
      <c r="D771">
        <v>98.001999999999995</v>
      </c>
      <c r="E771">
        <v>30.36</v>
      </c>
      <c r="F771">
        <v>3872</v>
      </c>
      <c r="G771">
        <v>17.3</v>
      </c>
      <c r="I771" s="103">
        <f t="shared" si="77"/>
        <v>97.9994347584514</v>
      </c>
      <c r="J771" s="104">
        <f t="shared" si="74"/>
        <v>20.481881864516339</v>
      </c>
      <c r="K771" s="76">
        <f t="shared" si="78"/>
        <v>205.34977788911829</v>
      </c>
      <c r="L771" s="76">
        <f t="shared" si="75"/>
        <v>154.02542557801283</v>
      </c>
      <c r="M771" s="103">
        <f t="shared" si="79"/>
        <v>7.9252884275056426</v>
      </c>
      <c r="N771" s="103">
        <f t="shared" si="76"/>
        <v>247.66526335955132</v>
      </c>
    </row>
    <row r="772" spans="1:14">
      <c r="A772" s="102">
        <v>40387</v>
      </c>
      <c r="B772" t="s">
        <v>1523</v>
      </c>
      <c r="C772">
        <v>14.601000000000001</v>
      </c>
      <c r="D772">
        <v>98.152000000000001</v>
      </c>
      <c r="E772">
        <v>30.34</v>
      </c>
      <c r="F772">
        <v>3880</v>
      </c>
      <c r="G772">
        <v>17.3</v>
      </c>
      <c r="I772" s="103">
        <f t="shared" si="77"/>
        <v>98.170501021721563</v>
      </c>
      <c r="J772" s="104">
        <f t="shared" si="74"/>
        <v>20.517634713539806</v>
      </c>
      <c r="K772" s="76">
        <f t="shared" si="78"/>
        <v>205.70823321341109</v>
      </c>
      <c r="L772" s="76">
        <f t="shared" si="75"/>
        <v>154.2942899247019</v>
      </c>
      <c r="M772" s="103">
        <f t="shared" si="79"/>
        <v>7.9391226856314487</v>
      </c>
      <c r="N772" s="103">
        <f t="shared" si="76"/>
        <v>248.09758392598278</v>
      </c>
    </row>
    <row r="773" spans="1:14">
      <c r="A773" s="102">
        <v>40387</v>
      </c>
      <c r="B773" t="s">
        <v>1524</v>
      </c>
      <c r="C773">
        <v>14.62</v>
      </c>
      <c r="D773">
        <v>98.194000000000003</v>
      </c>
      <c r="E773">
        <v>30.34</v>
      </c>
      <c r="F773">
        <v>3878</v>
      </c>
      <c r="G773">
        <v>17.3</v>
      </c>
      <c r="I773" s="103">
        <f t="shared" si="77"/>
        <v>98.170501021721563</v>
      </c>
      <c r="J773" s="104">
        <f t="shared" si="74"/>
        <v>20.517634713539806</v>
      </c>
      <c r="K773" s="76">
        <f t="shared" si="78"/>
        <v>205.70823321341109</v>
      </c>
      <c r="L773" s="76">
        <f t="shared" si="75"/>
        <v>154.2942899247019</v>
      </c>
      <c r="M773" s="103">
        <f t="shared" si="79"/>
        <v>7.9391226856314487</v>
      </c>
      <c r="N773" s="103">
        <f t="shared" si="76"/>
        <v>248.09758392598278</v>
      </c>
    </row>
    <row r="774" spans="1:14">
      <c r="A774" s="102">
        <v>40387</v>
      </c>
      <c r="B774" t="s">
        <v>1525</v>
      </c>
      <c r="C774">
        <v>14.638999999999999</v>
      </c>
      <c r="D774">
        <v>97.724999999999994</v>
      </c>
      <c r="E774">
        <v>30.39</v>
      </c>
      <c r="F774">
        <v>3875</v>
      </c>
      <c r="G774">
        <v>17.3</v>
      </c>
      <c r="I774" s="103">
        <f t="shared" si="77"/>
        <v>97.74346890930434</v>
      </c>
      <c r="J774" s="104">
        <f t="shared" si="74"/>
        <v>20.428385002044607</v>
      </c>
      <c r="K774" s="76">
        <f t="shared" si="78"/>
        <v>204.81342244585372</v>
      </c>
      <c r="L774" s="76">
        <f t="shared" si="75"/>
        <v>153.62312479999827</v>
      </c>
      <c r="M774" s="103">
        <f t="shared" si="79"/>
        <v>7.904588275641685</v>
      </c>
      <c r="N774" s="103">
        <f t="shared" si="76"/>
        <v>247.01838361380265</v>
      </c>
    </row>
    <row r="775" spans="1:14">
      <c r="A775" s="102">
        <v>40387</v>
      </c>
      <c r="B775" t="s">
        <v>1526</v>
      </c>
      <c r="C775">
        <v>14.657999999999999</v>
      </c>
      <c r="D775">
        <v>97.852999999999994</v>
      </c>
      <c r="E775">
        <v>30.38</v>
      </c>
      <c r="F775">
        <v>3878</v>
      </c>
      <c r="G775">
        <v>17.3</v>
      </c>
      <c r="I775" s="103">
        <f t="shared" si="77"/>
        <v>97.82870653466793</v>
      </c>
      <c r="J775" s="104">
        <f t="shared" si="74"/>
        <v>20.446199665745596</v>
      </c>
      <c r="K775" s="76">
        <f t="shared" si="78"/>
        <v>204.99203089884483</v>
      </c>
      <c r="L775" s="76">
        <f t="shared" si="75"/>
        <v>153.75709252699841</v>
      </c>
      <c r="M775" s="103">
        <f t="shared" si="79"/>
        <v>7.9114815068888564</v>
      </c>
      <c r="N775" s="103">
        <f t="shared" si="76"/>
        <v>247.23379709027677</v>
      </c>
    </row>
    <row r="776" spans="1:14">
      <c r="A776" s="102">
        <v>40387</v>
      </c>
      <c r="B776" t="s">
        <v>1527</v>
      </c>
      <c r="C776">
        <v>14.676</v>
      </c>
      <c r="D776">
        <v>97.852999999999994</v>
      </c>
      <c r="E776">
        <v>30.38</v>
      </c>
      <c r="F776">
        <v>3889</v>
      </c>
      <c r="G776">
        <v>17.3</v>
      </c>
      <c r="I776" s="103">
        <f t="shared" si="77"/>
        <v>97.82870653466793</v>
      </c>
      <c r="J776" s="104">
        <f t="shared" si="74"/>
        <v>20.446199665745596</v>
      </c>
      <c r="K776" s="76">
        <f t="shared" si="78"/>
        <v>204.99203089884483</v>
      </c>
      <c r="L776" s="76">
        <f t="shared" si="75"/>
        <v>153.75709252699841</v>
      </c>
      <c r="M776" s="103">
        <f t="shared" si="79"/>
        <v>7.9114815068888564</v>
      </c>
      <c r="N776" s="103">
        <f t="shared" si="76"/>
        <v>247.23379709027677</v>
      </c>
    </row>
    <row r="777" spans="1:14">
      <c r="A777" s="102">
        <v>40387</v>
      </c>
      <c r="B777" t="s">
        <v>1528</v>
      </c>
      <c r="C777">
        <v>14.695</v>
      </c>
      <c r="D777">
        <v>97.682000000000002</v>
      </c>
      <c r="E777">
        <v>30.4</v>
      </c>
      <c r="F777">
        <v>3882</v>
      </c>
      <c r="G777">
        <v>17.3</v>
      </c>
      <c r="I777" s="103">
        <f t="shared" si="77"/>
        <v>97.658315460215618</v>
      </c>
      <c r="J777" s="104">
        <f t="shared" si="74"/>
        <v>20.410587931185063</v>
      </c>
      <c r="K777" s="76">
        <f t="shared" si="78"/>
        <v>204.63499037734269</v>
      </c>
      <c r="L777" s="76">
        <f t="shared" si="75"/>
        <v>153.48928937260368</v>
      </c>
      <c r="M777" s="103">
        <f t="shared" si="79"/>
        <v>7.8977018517935438</v>
      </c>
      <c r="N777" s="103">
        <f t="shared" si="76"/>
        <v>246.80318286854825</v>
      </c>
    </row>
    <row r="778" spans="1:14">
      <c r="A778" s="102">
        <v>40387</v>
      </c>
      <c r="B778" t="s">
        <v>1529</v>
      </c>
      <c r="C778">
        <v>14.714</v>
      </c>
      <c r="D778">
        <v>98.022999999999996</v>
      </c>
      <c r="E778">
        <v>30.36</v>
      </c>
      <c r="F778">
        <v>3888</v>
      </c>
      <c r="G778">
        <v>17.3</v>
      </c>
      <c r="I778" s="103">
        <f t="shared" si="77"/>
        <v>97.9994347584514</v>
      </c>
      <c r="J778" s="104">
        <f t="shared" si="74"/>
        <v>20.481881864516339</v>
      </c>
      <c r="K778" s="76">
        <f t="shared" si="78"/>
        <v>205.34977788911829</v>
      </c>
      <c r="L778" s="76">
        <f t="shared" si="75"/>
        <v>154.02542557801283</v>
      </c>
      <c r="M778" s="103">
        <f t="shared" si="79"/>
        <v>7.9252884275056426</v>
      </c>
      <c r="N778" s="103">
        <f t="shared" si="76"/>
        <v>247.66526335955132</v>
      </c>
    </row>
    <row r="779" spans="1:14">
      <c r="A779" s="102">
        <v>40387</v>
      </c>
      <c r="B779" t="s">
        <v>1530</v>
      </c>
      <c r="C779">
        <v>14.733000000000001</v>
      </c>
      <c r="D779">
        <v>98.001999999999995</v>
      </c>
      <c r="E779">
        <v>30.36</v>
      </c>
      <c r="F779">
        <v>3883</v>
      </c>
      <c r="G779">
        <v>17.3</v>
      </c>
      <c r="I779" s="103">
        <f t="shared" si="77"/>
        <v>97.9994347584514</v>
      </c>
      <c r="J779" s="104">
        <f t="shared" si="74"/>
        <v>20.481881864516339</v>
      </c>
      <c r="K779" s="76">
        <f t="shared" si="78"/>
        <v>205.34977788911829</v>
      </c>
      <c r="L779" s="76">
        <f t="shared" si="75"/>
        <v>154.02542557801283</v>
      </c>
      <c r="M779" s="103">
        <f t="shared" si="79"/>
        <v>7.9252884275056426</v>
      </c>
      <c r="N779" s="103">
        <f t="shared" si="76"/>
        <v>247.66526335955132</v>
      </c>
    </row>
    <row r="780" spans="1:14">
      <c r="A780" s="102">
        <v>40387</v>
      </c>
      <c r="B780" t="s">
        <v>1531</v>
      </c>
      <c r="C780">
        <v>14.752000000000001</v>
      </c>
      <c r="D780">
        <v>97.766999999999996</v>
      </c>
      <c r="E780">
        <v>30.39</v>
      </c>
      <c r="F780">
        <v>3889</v>
      </c>
      <c r="G780">
        <v>17.3</v>
      </c>
      <c r="I780" s="103">
        <f t="shared" si="77"/>
        <v>97.74346890930434</v>
      </c>
      <c r="J780" s="104">
        <f t="shared" si="74"/>
        <v>20.428385002044607</v>
      </c>
      <c r="K780" s="76">
        <f t="shared" si="78"/>
        <v>204.81342244585372</v>
      </c>
      <c r="L780" s="76">
        <f t="shared" si="75"/>
        <v>153.62312479999827</v>
      </c>
      <c r="M780" s="103">
        <f t="shared" si="79"/>
        <v>7.904588275641685</v>
      </c>
      <c r="N780" s="103">
        <f t="shared" si="76"/>
        <v>247.01838361380265</v>
      </c>
    </row>
    <row r="781" spans="1:14">
      <c r="A781" s="102">
        <v>40387</v>
      </c>
      <c r="B781" t="s">
        <v>1532</v>
      </c>
      <c r="C781">
        <v>14.77</v>
      </c>
      <c r="D781">
        <v>97.789000000000001</v>
      </c>
      <c r="E781">
        <v>30.39</v>
      </c>
      <c r="F781">
        <v>3891</v>
      </c>
      <c r="G781">
        <v>17.3</v>
      </c>
      <c r="I781" s="103">
        <f t="shared" si="77"/>
        <v>97.74346890930434</v>
      </c>
      <c r="J781" s="104">
        <f t="shared" si="74"/>
        <v>20.428385002044607</v>
      </c>
      <c r="K781" s="76">
        <f t="shared" si="78"/>
        <v>204.81342244585372</v>
      </c>
      <c r="L781" s="76">
        <f t="shared" si="75"/>
        <v>153.62312479999827</v>
      </c>
      <c r="M781" s="103">
        <f t="shared" si="79"/>
        <v>7.904588275641685</v>
      </c>
      <c r="N781" s="103">
        <f t="shared" si="76"/>
        <v>247.01838361380265</v>
      </c>
    </row>
    <row r="782" spans="1:14">
      <c r="A782" s="102">
        <v>40387</v>
      </c>
      <c r="B782" t="s">
        <v>1533</v>
      </c>
      <c r="C782">
        <v>14.789</v>
      </c>
      <c r="D782">
        <v>97.724999999999994</v>
      </c>
      <c r="E782">
        <v>30.39</v>
      </c>
      <c r="F782">
        <v>3878</v>
      </c>
      <c r="G782">
        <v>17.3</v>
      </c>
      <c r="I782" s="103">
        <f t="shared" si="77"/>
        <v>97.74346890930434</v>
      </c>
      <c r="J782" s="104">
        <f t="shared" si="74"/>
        <v>20.428385002044607</v>
      </c>
      <c r="K782" s="76">
        <f t="shared" si="78"/>
        <v>204.81342244585372</v>
      </c>
      <c r="L782" s="76">
        <f t="shared" si="75"/>
        <v>153.62312479999827</v>
      </c>
      <c r="M782" s="103">
        <f t="shared" si="79"/>
        <v>7.904588275641685</v>
      </c>
      <c r="N782" s="103">
        <f t="shared" si="76"/>
        <v>247.01838361380265</v>
      </c>
    </row>
    <row r="783" spans="1:14">
      <c r="A783" s="102">
        <v>40387</v>
      </c>
      <c r="B783" t="s">
        <v>1534</v>
      </c>
      <c r="C783">
        <v>14.808</v>
      </c>
      <c r="D783">
        <v>97.959000000000003</v>
      </c>
      <c r="E783">
        <v>30.36</v>
      </c>
      <c r="F783">
        <v>3884</v>
      </c>
      <c r="G783">
        <v>17.3</v>
      </c>
      <c r="I783" s="103">
        <f t="shared" si="77"/>
        <v>97.9994347584514</v>
      </c>
      <c r="J783" s="104">
        <f t="shared" si="74"/>
        <v>20.481881864516339</v>
      </c>
      <c r="K783" s="76">
        <f t="shared" si="78"/>
        <v>205.34977788911829</v>
      </c>
      <c r="L783" s="76">
        <f t="shared" si="75"/>
        <v>154.02542557801283</v>
      </c>
      <c r="M783" s="103">
        <f t="shared" si="79"/>
        <v>7.9252884275056426</v>
      </c>
      <c r="N783" s="103">
        <f t="shared" si="76"/>
        <v>247.66526335955132</v>
      </c>
    </row>
    <row r="784" spans="1:14">
      <c r="A784" s="102">
        <v>40387</v>
      </c>
      <c r="B784" t="s">
        <v>1535</v>
      </c>
      <c r="C784">
        <v>14.827</v>
      </c>
      <c r="D784">
        <v>97.917000000000002</v>
      </c>
      <c r="E784">
        <v>30.37</v>
      </c>
      <c r="F784">
        <v>3889</v>
      </c>
      <c r="G784">
        <v>17.3</v>
      </c>
      <c r="I784" s="103">
        <f t="shared" si="77"/>
        <v>97.914028447322067</v>
      </c>
      <c r="J784" s="104">
        <f t="shared" si="74"/>
        <v>20.464031945490309</v>
      </c>
      <c r="K784" s="76">
        <f t="shared" si="78"/>
        <v>205.17081596894025</v>
      </c>
      <c r="L784" s="76">
        <f t="shared" si="75"/>
        <v>153.89119272808708</v>
      </c>
      <c r="M784" s="103">
        <f t="shared" si="79"/>
        <v>7.9183815545129805</v>
      </c>
      <c r="N784" s="103">
        <f t="shared" si="76"/>
        <v>247.44942357853066</v>
      </c>
    </row>
    <row r="785" spans="1:14">
      <c r="A785" s="102">
        <v>40387</v>
      </c>
      <c r="B785" t="s">
        <v>1536</v>
      </c>
      <c r="C785">
        <v>14.845000000000001</v>
      </c>
      <c r="D785">
        <v>98.022999999999996</v>
      </c>
      <c r="E785">
        <v>30.36</v>
      </c>
      <c r="F785">
        <v>3889</v>
      </c>
      <c r="G785">
        <v>17.3</v>
      </c>
      <c r="I785" s="103">
        <f t="shared" si="77"/>
        <v>97.9994347584514</v>
      </c>
      <c r="J785" s="104">
        <f t="shared" si="74"/>
        <v>20.481881864516339</v>
      </c>
      <c r="K785" s="76">
        <f t="shared" si="78"/>
        <v>205.34977788911829</v>
      </c>
      <c r="L785" s="76">
        <f t="shared" si="75"/>
        <v>154.02542557801283</v>
      </c>
      <c r="M785" s="103">
        <f t="shared" si="79"/>
        <v>7.9252884275056426</v>
      </c>
      <c r="N785" s="103">
        <f t="shared" si="76"/>
        <v>247.66526335955132</v>
      </c>
    </row>
    <row r="786" spans="1:14">
      <c r="A786" s="102">
        <v>40387</v>
      </c>
      <c r="B786" t="s">
        <v>1537</v>
      </c>
      <c r="C786">
        <v>14.865</v>
      </c>
      <c r="D786">
        <v>97.917000000000002</v>
      </c>
      <c r="E786">
        <v>30.37</v>
      </c>
      <c r="F786">
        <v>3885</v>
      </c>
      <c r="G786">
        <v>17.3</v>
      </c>
      <c r="I786" s="103">
        <f t="shared" si="77"/>
        <v>97.914028447322067</v>
      </c>
      <c r="J786" s="104">
        <f t="shared" si="74"/>
        <v>20.464031945490309</v>
      </c>
      <c r="K786" s="76">
        <f t="shared" si="78"/>
        <v>205.17081596894025</v>
      </c>
      <c r="L786" s="76">
        <f t="shared" si="75"/>
        <v>153.89119272808708</v>
      </c>
      <c r="M786" s="103">
        <f t="shared" si="79"/>
        <v>7.9183815545129805</v>
      </c>
      <c r="N786" s="103">
        <f t="shared" si="76"/>
        <v>247.44942357853066</v>
      </c>
    </row>
    <row r="787" spans="1:14">
      <c r="A787" s="102">
        <v>40387</v>
      </c>
      <c r="B787" t="s">
        <v>1538</v>
      </c>
      <c r="C787">
        <v>14.882999999999999</v>
      </c>
      <c r="D787">
        <v>97.703000000000003</v>
      </c>
      <c r="E787">
        <v>30.39</v>
      </c>
      <c r="F787">
        <v>3878</v>
      </c>
      <c r="G787">
        <v>17.3</v>
      </c>
      <c r="I787" s="103">
        <f t="shared" si="77"/>
        <v>97.74346890930434</v>
      </c>
      <c r="J787" s="104">
        <f t="shared" si="74"/>
        <v>20.428385002044607</v>
      </c>
      <c r="K787" s="76">
        <f t="shared" si="78"/>
        <v>204.81342244585372</v>
      </c>
      <c r="L787" s="76">
        <f t="shared" si="75"/>
        <v>153.62312479999827</v>
      </c>
      <c r="M787" s="103">
        <f t="shared" si="79"/>
        <v>7.904588275641685</v>
      </c>
      <c r="N787" s="103">
        <f t="shared" si="76"/>
        <v>247.01838361380265</v>
      </c>
    </row>
    <row r="788" spans="1:14">
      <c r="A788" s="102">
        <v>40387</v>
      </c>
      <c r="B788" t="s">
        <v>1539</v>
      </c>
      <c r="C788">
        <v>14.901999999999999</v>
      </c>
      <c r="D788">
        <v>97.64</v>
      </c>
      <c r="E788">
        <v>30.4</v>
      </c>
      <c r="F788">
        <v>3892</v>
      </c>
      <c r="G788">
        <v>17.3</v>
      </c>
      <c r="I788" s="103">
        <f t="shared" si="77"/>
        <v>97.658315460215618</v>
      </c>
      <c r="J788" s="104">
        <f t="shared" si="74"/>
        <v>20.410587931185063</v>
      </c>
      <c r="K788" s="76">
        <f t="shared" si="78"/>
        <v>204.63499037734269</v>
      </c>
      <c r="L788" s="76">
        <f t="shared" si="75"/>
        <v>153.48928937260368</v>
      </c>
      <c r="M788" s="103">
        <f t="shared" si="79"/>
        <v>7.8977018517935438</v>
      </c>
      <c r="N788" s="103">
        <f t="shared" si="76"/>
        <v>246.80318286854825</v>
      </c>
    </row>
    <row r="789" spans="1:14">
      <c r="A789" s="102">
        <v>40387</v>
      </c>
      <c r="B789" t="s">
        <v>1540</v>
      </c>
      <c r="C789">
        <v>14.920999999999999</v>
      </c>
      <c r="D789">
        <v>97.766999999999996</v>
      </c>
      <c r="E789">
        <v>30.39</v>
      </c>
      <c r="F789">
        <v>3889</v>
      </c>
      <c r="G789">
        <v>17.3</v>
      </c>
      <c r="I789" s="103">
        <f t="shared" si="77"/>
        <v>97.74346890930434</v>
      </c>
      <c r="J789" s="104">
        <f t="shared" ref="J789:J852" si="80">I789*20.9/100</f>
        <v>20.428385002044607</v>
      </c>
      <c r="K789" s="76">
        <f t="shared" si="78"/>
        <v>204.81342244585372</v>
      </c>
      <c r="L789" s="76">
        <f t="shared" ref="L789:L852" si="81">K789/1.33322</f>
        <v>153.62312479999827</v>
      </c>
      <c r="M789" s="103">
        <f t="shared" si="79"/>
        <v>7.904588275641685</v>
      </c>
      <c r="N789" s="103">
        <f t="shared" ref="N789:N852" si="82">M789*31.25</f>
        <v>247.01838361380265</v>
      </c>
    </row>
    <row r="790" spans="1:14">
      <c r="A790" s="102">
        <v>40387</v>
      </c>
      <c r="B790" t="s">
        <v>1541</v>
      </c>
      <c r="C790">
        <v>14.939</v>
      </c>
      <c r="D790">
        <v>97.938000000000002</v>
      </c>
      <c r="E790">
        <v>30.37</v>
      </c>
      <c r="F790">
        <v>3888</v>
      </c>
      <c r="G790">
        <v>17.3</v>
      </c>
      <c r="I790" s="103">
        <f t="shared" si="77"/>
        <v>97.914028447322067</v>
      </c>
      <c r="J790" s="104">
        <f t="shared" si="80"/>
        <v>20.464031945490309</v>
      </c>
      <c r="K790" s="76">
        <f t="shared" si="78"/>
        <v>205.17081596894025</v>
      </c>
      <c r="L790" s="76">
        <f t="shared" si="81"/>
        <v>153.89119272808708</v>
      </c>
      <c r="M790" s="103">
        <f t="shared" si="79"/>
        <v>7.9183815545129805</v>
      </c>
      <c r="N790" s="103">
        <f t="shared" si="82"/>
        <v>247.44942357853066</v>
      </c>
    </row>
    <row r="791" spans="1:14">
      <c r="A791" s="102">
        <v>40387</v>
      </c>
      <c r="B791" t="s">
        <v>1542</v>
      </c>
      <c r="C791">
        <v>14.958</v>
      </c>
      <c r="D791">
        <v>97.938000000000002</v>
      </c>
      <c r="E791">
        <v>30.37</v>
      </c>
      <c r="F791">
        <v>3888</v>
      </c>
      <c r="G791">
        <v>17.3</v>
      </c>
      <c r="I791" s="103">
        <f t="shared" si="77"/>
        <v>97.914028447322067</v>
      </c>
      <c r="J791" s="104">
        <f t="shared" si="80"/>
        <v>20.464031945490309</v>
      </c>
      <c r="K791" s="76">
        <f t="shared" si="78"/>
        <v>205.17081596894025</v>
      </c>
      <c r="L791" s="76">
        <f t="shared" si="81"/>
        <v>153.89119272808708</v>
      </c>
      <c r="M791" s="103">
        <f t="shared" si="79"/>
        <v>7.9183815545129805</v>
      </c>
      <c r="N791" s="103">
        <f t="shared" si="82"/>
        <v>247.44942357853066</v>
      </c>
    </row>
    <row r="792" spans="1:14">
      <c r="A792" s="102">
        <v>40387</v>
      </c>
      <c r="B792" t="s">
        <v>1543</v>
      </c>
      <c r="C792">
        <v>14.977</v>
      </c>
      <c r="D792">
        <v>98.152000000000001</v>
      </c>
      <c r="E792">
        <v>30.34</v>
      </c>
      <c r="F792">
        <v>3888</v>
      </c>
      <c r="G792">
        <v>17.3</v>
      </c>
      <c r="I792" s="103">
        <f t="shared" si="77"/>
        <v>98.170501021721563</v>
      </c>
      <c r="J792" s="104">
        <f t="shared" si="80"/>
        <v>20.517634713539806</v>
      </c>
      <c r="K792" s="76">
        <f t="shared" si="78"/>
        <v>205.70823321341109</v>
      </c>
      <c r="L792" s="76">
        <f t="shared" si="81"/>
        <v>154.2942899247019</v>
      </c>
      <c r="M792" s="103">
        <f t="shared" si="79"/>
        <v>7.9391226856314487</v>
      </c>
      <c r="N792" s="103">
        <f t="shared" si="82"/>
        <v>248.09758392598278</v>
      </c>
    </row>
    <row r="793" spans="1:14">
      <c r="A793" s="102">
        <v>40387</v>
      </c>
      <c r="B793" t="s">
        <v>1544</v>
      </c>
      <c r="C793">
        <v>14.996</v>
      </c>
      <c r="D793">
        <v>98.13</v>
      </c>
      <c r="E793">
        <v>30.34</v>
      </c>
      <c r="F793">
        <v>3883</v>
      </c>
      <c r="G793">
        <v>17.3</v>
      </c>
      <c r="I793" s="103">
        <f t="shared" si="77"/>
        <v>98.170501021721563</v>
      </c>
      <c r="J793" s="104">
        <f t="shared" si="80"/>
        <v>20.517634713539806</v>
      </c>
      <c r="K793" s="76">
        <f t="shared" si="78"/>
        <v>205.70823321341109</v>
      </c>
      <c r="L793" s="76">
        <f t="shared" si="81"/>
        <v>154.2942899247019</v>
      </c>
      <c r="M793" s="103">
        <f t="shared" si="79"/>
        <v>7.9391226856314487</v>
      </c>
      <c r="N793" s="103">
        <f t="shared" si="82"/>
        <v>248.09758392598278</v>
      </c>
    </row>
    <row r="794" spans="1:14">
      <c r="A794" s="102">
        <v>40387</v>
      </c>
      <c r="B794" t="s">
        <v>1545</v>
      </c>
      <c r="C794">
        <v>15.015000000000001</v>
      </c>
      <c r="D794">
        <v>98.066000000000003</v>
      </c>
      <c r="E794">
        <v>30.35</v>
      </c>
      <c r="F794">
        <v>3887</v>
      </c>
      <c r="G794">
        <v>17.3</v>
      </c>
      <c r="I794" s="103">
        <f t="shared" si="77"/>
        <v>98.084925579410069</v>
      </c>
      <c r="J794" s="104">
        <f t="shared" si="80"/>
        <v>20.499749446096704</v>
      </c>
      <c r="K794" s="76">
        <f t="shared" si="78"/>
        <v>205.52891689271246</v>
      </c>
      <c r="L794" s="76">
        <f t="shared" si="81"/>
        <v>154.15979125179075</v>
      </c>
      <c r="M794" s="103">
        <f t="shared" si="79"/>
        <v>7.9322021348721341</v>
      </c>
      <c r="N794" s="103">
        <f t="shared" si="82"/>
        <v>247.88131671475418</v>
      </c>
    </row>
    <row r="795" spans="1:14">
      <c r="A795" s="102">
        <v>40387</v>
      </c>
      <c r="B795" t="s">
        <v>1546</v>
      </c>
      <c r="C795">
        <v>15.034000000000001</v>
      </c>
      <c r="D795">
        <v>97.980999999999995</v>
      </c>
      <c r="E795">
        <v>30.36</v>
      </c>
      <c r="F795">
        <v>3884</v>
      </c>
      <c r="G795">
        <v>17.3</v>
      </c>
      <c r="I795" s="103">
        <f t="shared" si="77"/>
        <v>97.9994347584514</v>
      </c>
      <c r="J795" s="104">
        <f t="shared" si="80"/>
        <v>20.481881864516339</v>
      </c>
      <c r="K795" s="76">
        <f t="shared" si="78"/>
        <v>205.34977788911829</v>
      </c>
      <c r="L795" s="76">
        <f t="shared" si="81"/>
        <v>154.02542557801283</v>
      </c>
      <c r="M795" s="103">
        <f t="shared" si="79"/>
        <v>7.9252884275056426</v>
      </c>
      <c r="N795" s="103">
        <f t="shared" si="82"/>
        <v>247.66526335955132</v>
      </c>
    </row>
    <row r="796" spans="1:14">
      <c r="A796" s="102">
        <v>40387</v>
      </c>
      <c r="B796" t="s">
        <v>1547</v>
      </c>
      <c r="C796">
        <v>15.052</v>
      </c>
      <c r="D796">
        <v>97.938000000000002</v>
      </c>
      <c r="E796">
        <v>30.37</v>
      </c>
      <c r="F796">
        <v>3893</v>
      </c>
      <c r="G796">
        <v>17.3</v>
      </c>
      <c r="I796" s="103">
        <f t="shared" si="77"/>
        <v>97.914028447322067</v>
      </c>
      <c r="J796" s="104">
        <f t="shared" si="80"/>
        <v>20.464031945490309</v>
      </c>
      <c r="K796" s="76">
        <f t="shared" si="78"/>
        <v>205.17081596894025</v>
      </c>
      <c r="L796" s="76">
        <f t="shared" si="81"/>
        <v>153.89119272808708</v>
      </c>
      <c r="M796" s="103">
        <f t="shared" si="79"/>
        <v>7.9183815545129805</v>
      </c>
      <c r="N796" s="103">
        <f t="shared" si="82"/>
        <v>247.44942357853066</v>
      </c>
    </row>
    <row r="797" spans="1:14">
      <c r="A797" s="102">
        <v>40387</v>
      </c>
      <c r="B797" t="s">
        <v>1548</v>
      </c>
      <c r="C797">
        <v>15.071</v>
      </c>
      <c r="D797">
        <v>97.938000000000002</v>
      </c>
      <c r="E797">
        <v>30.37</v>
      </c>
      <c r="F797">
        <v>3879</v>
      </c>
      <c r="G797">
        <v>17.3</v>
      </c>
      <c r="I797" s="103">
        <f t="shared" si="77"/>
        <v>97.914028447322067</v>
      </c>
      <c r="J797" s="104">
        <f t="shared" si="80"/>
        <v>20.464031945490309</v>
      </c>
      <c r="K797" s="76">
        <f t="shared" si="78"/>
        <v>205.17081596894025</v>
      </c>
      <c r="L797" s="76">
        <f t="shared" si="81"/>
        <v>153.89119272808708</v>
      </c>
      <c r="M797" s="103">
        <f t="shared" si="79"/>
        <v>7.9183815545129805</v>
      </c>
      <c r="N797" s="103">
        <f t="shared" si="82"/>
        <v>247.44942357853066</v>
      </c>
    </row>
    <row r="798" spans="1:14">
      <c r="A798" s="102">
        <v>40387</v>
      </c>
      <c r="B798" t="s">
        <v>1549</v>
      </c>
      <c r="C798">
        <v>15.09</v>
      </c>
      <c r="D798">
        <v>97.917000000000002</v>
      </c>
      <c r="E798">
        <v>30.37</v>
      </c>
      <c r="F798">
        <v>3892</v>
      </c>
      <c r="G798">
        <v>17.3</v>
      </c>
      <c r="I798" s="103">
        <f t="shared" si="77"/>
        <v>97.914028447322067</v>
      </c>
      <c r="J798" s="104">
        <f t="shared" si="80"/>
        <v>20.464031945490309</v>
      </c>
      <c r="K798" s="76">
        <f t="shared" si="78"/>
        <v>205.17081596894025</v>
      </c>
      <c r="L798" s="76">
        <f t="shared" si="81"/>
        <v>153.89119272808708</v>
      </c>
      <c r="M798" s="103">
        <f t="shared" si="79"/>
        <v>7.9183815545129805</v>
      </c>
      <c r="N798" s="103">
        <f t="shared" si="82"/>
        <v>247.44942357853066</v>
      </c>
    </row>
    <row r="799" spans="1:14">
      <c r="A799" s="102">
        <v>40387</v>
      </c>
      <c r="B799" t="s">
        <v>1550</v>
      </c>
      <c r="C799">
        <v>15.108000000000001</v>
      </c>
      <c r="D799">
        <v>97.980999999999995</v>
      </c>
      <c r="E799">
        <v>30.36</v>
      </c>
      <c r="F799">
        <v>3881</v>
      </c>
      <c r="G799">
        <v>17.3</v>
      </c>
      <c r="I799" s="103">
        <f t="shared" si="77"/>
        <v>97.9994347584514</v>
      </c>
      <c r="J799" s="104">
        <f t="shared" si="80"/>
        <v>20.481881864516339</v>
      </c>
      <c r="K799" s="76">
        <f t="shared" si="78"/>
        <v>205.34977788911829</v>
      </c>
      <c r="L799" s="76">
        <f t="shared" si="81"/>
        <v>154.02542557801283</v>
      </c>
      <c r="M799" s="103">
        <f t="shared" si="79"/>
        <v>7.9252884275056426</v>
      </c>
      <c r="N799" s="103">
        <f t="shared" si="82"/>
        <v>247.66526335955132</v>
      </c>
    </row>
    <row r="800" spans="1:14">
      <c r="A800" s="102">
        <v>40387</v>
      </c>
      <c r="B800" t="s">
        <v>1551</v>
      </c>
      <c r="C800">
        <v>15.127000000000001</v>
      </c>
      <c r="D800">
        <v>98.001999999999995</v>
      </c>
      <c r="E800">
        <v>30.36</v>
      </c>
      <c r="F800">
        <v>3881</v>
      </c>
      <c r="G800">
        <v>17.3</v>
      </c>
      <c r="I800" s="103">
        <f t="shared" si="77"/>
        <v>97.9994347584514</v>
      </c>
      <c r="J800" s="104">
        <f t="shared" si="80"/>
        <v>20.481881864516339</v>
      </c>
      <c r="K800" s="76">
        <f t="shared" si="78"/>
        <v>205.34977788911829</v>
      </c>
      <c r="L800" s="76">
        <f t="shared" si="81"/>
        <v>154.02542557801283</v>
      </c>
      <c r="M800" s="103">
        <f t="shared" si="79"/>
        <v>7.9252884275056426</v>
      </c>
      <c r="N800" s="103">
        <f t="shared" si="82"/>
        <v>247.66526335955132</v>
      </c>
    </row>
    <row r="801" spans="1:14">
      <c r="A801" s="102">
        <v>40387</v>
      </c>
      <c r="B801" t="s">
        <v>1552</v>
      </c>
      <c r="C801">
        <v>15.146000000000001</v>
      </c>
      <c r="D801">
        <v>97.938000000000002</v>
      </c>
      <c r="E801">
        <v>30.37</v>
      </c>
      <c r="F801">
        <v>3881</v>
      </c>
      <c r="G801">
        <v>17.3</v>
      </c>
      <c r="I801" s="103">
        <f t="shared" si="77"/>
        <v>97.914028447322067</v>
      </c>
      <c r="J801" s="104">
        <f t="shared" si="80"/>
        <v>20.464031945490309</v>
      </c>
      <c r="K801" s="76">
        <f t="shared" si="78"/>
        <v>205.17081596894025</v>
      </c>
      <c r="L801" s="76">
        <f t="shared" si="81"/>
        <v>153.89119272808708</v>
      </c>
      <c r="M801" s="103">
        <f t="shared" si="79"/>
        <v>7.9183815545129805</v>
      </c>
      <c r="N801" s="103">
        <f t="shared" si="82"/>
        <v>247.44942357853066</v>
      </c>
    </row>
    <row r="802" spans="1:14">
      <c r="A802" s="102">
        <v>40387</v>
      </c>
      <c r="B802" t="s">
        <v>1553</v>
      </c>
      <c r="C802">
        <v>15.164999999999999</v>
      </c>
      <c r="D802">
        <v>98.001999999999995</v>
      </c>
      <c r="E802">
        <v>30.36</v>
      </c>
      <c r="F802">
        <v>3881</v>
      </c>
      <c r="G802">
        <v>17.3</v>
      </c>
      <c r="I802" s="103">
        <f t="shared" si="77"/>
        <v>97.9994347584514</v>
      </c>
      <c r="J802" s="104">
        <f t="shared" si="80"/>
        <v>20.481881864516339</v>
      </c>
      <c r="K802" s="76">
        <f t="shared" si="78"/>
        <v>205.34977788911829</v>
      </c>
      <c r="L802" s="76">
        <f t="shared" si="81"/>
        <v>154.02542557801283</v>
      </c>
      <c r="M802" s="103">
        <f t="shared" si="79"/>
        <v>7.9252884275056426</v>
      </c>
      <c r="N802" s="103">
        <f t="shared" si="82"/>
        <v>247.66526335955132</v>
      </c>
    </row>
    <row r="803" spans="1:14">
      <c r="A803" s="102">
        <v>40387</v>
      </c>
      <c r="B803" t="s">
        <v>1554</v>
      </c>
      <c r="C803">
        <v>15.183999999999999</v>
      </c>
      <c r="D803">
        <v>98.001999999999995</v>
      </c>
      <c r="E803">
        <v>30.36</v>
      </c>
      <c r="F803">
        <v>3883</v>
      </c>
      <c r="G803">
        <v>17.3</v>
      </c>
      <c r="I803" s="103">
        <f t="shared" si="77"/>
        <v>97.9994347584514</v>
      </c>
      <c r="J803" s="104">
        <f t="shared" si="80"/>
        <v>20.481881864516339</v>
      </c>
      <c r="K803" s="76">
        <f t="shared" si="78"/>
        <v>205.34977788911829</v>
      </c>
      <c r="L803" s="76">
        <f t="shared" si="81"/>
        <v>154.02542557801283</v>
      </c>
      <c r="M803" s="103">
        <f t="shared" si="79"/>
        <v>7.9252884275056426</v>
      </c>
      <c r="N803" s="103">
        <f t="shared" si="82"/>
        <v>247.66526335955132</v>
      </c>
    </row>
    <row r="804" spans="1:14">
      <c r="A804" s="102">
        <v>40387</v>
      </c>
      <c r="B804" t="s">
        <v>1555</v>
      </c>
      <c r="C804">
        <v>15.202999999999999</v>
      </c>
      <c r="D804">
        <v>97.852999999999994</v>
      </c>
      <c r="E804">
        <v>30.38</v>
      </c>
      <c r="F804">
        <v>3886</v>
      </c>
      <c r="G804">
        <v>17.3</v>
      </c>
      <c r="I804" s="103">
        <f t="shared" si="77"/>
        <v>97.82870653466793</v>
      </c>
      <c r="J804" s="104">
        <f t="shared" si="80"/>
        <v>20.446199665745596</v>
      </c>
      <c r="K804" s="76">
        <f t="shared" si="78"/>
        <v>204.99203089884483</v>
      </c>
      <c r="L804" s="76">
        <f t="shared" si="81"/>
        <v>153.75709252699841</v>
      </c>
      <c r="M804" s="103">
        <f t="shared" si="79"/>
        <v>7.9114815068888564</v>
      </c>
      <c r="N804" s="103">
        <f t="shared" si="82"/>
        <v>247.23379709027677</v>
      </c>
    </row>
    <row r="805" spans="1:14">
      <c r="A805" s="102">
        <v>40387</v>
      </c>
      <c r="B805" t="s">
        <v>1556</v>
      </c>
      <c r="C805">
        <v>15.221</v>
      </c>
      <c r="D805">
        <v>97.917000000000002</v>
      </c>
      <c r="E805">
        <v>30.37</v>
      </c>
      <c r="F805">
        <v>3886</v>
      </c>
      <c r="G805">
        <v>17.3</v>
      </c>
      <c r="I805" s="103">
        <f t="shared" si="77"/>
        <v>97.914028447322067</v>
      </c>
      <c r="J805" s="104">
        <f t="shared" si="80"/>
        <v>20.464031945490309</v>
      </c>
      <c r="K805" s="76">
        <f t="shared" si="78"/>
        <v>205.17081596894025</v>
      </c>
      <c r="L805" s="76">
        <f t="shared" si="81"/>
        <v>153.89119272808708</v>
      </c>
      <c r="M805" s="103">
        <f t="shared" si="79"/>
        <v>7.9183815545129805</v>
      </c>
      <c r="N805" s="103">
        <f t="shared" si="82"/>
        <v>247.44942357853066</v>
      </c>
    </row>
    <row r="806" spans="1:14">
      <c r="A806" s="102">
        <v>40387</v>
      </c>
      <c r="B806" t="s">
        <v>1557</v>
      </c>
      <c r="C806">
        <v>15.24</v>
      </c>
      <c r="D806">
        <v>97.917000000000002</v>
      </c>
      <c r="E806">
        <v>30.37</v>
      </c>
      <c r="F806">
        <v>3883</v>
      </c>
      <c r="G806">
        <v>17.3</v>
      </c>
      <c r="I806" s="103">
        <f t="shared" si="77"/>
        <v>97.914028447322067</v>
      </c>
      <c r="J806" s="104">
        <f t="shared" si="80"/>
        <v>20.464031945490309</v>
      </c>
      <c r="K806" s="76">
        <f t="shared" si="78"/>
        <v>205.17081596894025</v>
      </c>
      <c r="L806" s="76">
        <f t="shared" si="81"/>
        <v>153.89119272808708</v>
      </c>
      <c r="M806" s="103">
        <f t="shared" si="79"/>
        <v>7.9183815545129805</v>
      </c>
      <c r="N806" s="103">
        <f t="shared" si="82"/>
        <v>247.44942357853066</v>
      </c>
    </row>
    <row r="807" spans="1:14">
      <c r="A807" s="102">
        <v>40387</v>
      </c>
      <c r="B807" t="s">
        <v>1558</v>
      </c>
      <c r="C807">
        <v>15.259</v>
      </c>
      <c r="D807">
        <v>97.894999999999996</v>
      </c>
      <c r="E807">
        <v>30.37</v>
      </c>
      <c r="F807">
        <v>3886</v>
      </c>
      <c r="G807">
        <v>17.3</v>
      </c>
      <c r="I807" s="103">
        <f t="shared" si="77"/>
        <v>97.914028447322067</v>
      </c>
      <c r="J807" s="104">
        <f t="shared" si="80"/>
        <v>20.464031945490309</v>
      </c>
      <c r="K807" s="76">
        <f t="shared" si="78"/>
        <v>205.17081596894025</v>
      </c>
      <c r="L807" s="76">
        <f t="shared" si="81"/>
        <v>153.89119272808708</v>
      </c>
      <c r="M807" s="103">
        <f t="shared" si="79"/>
        <v>7.9183815545129805</v>
      </c>
      <c r="N807" s="103">
        <f t="shared" si="82"/>
        <v>247.44942357853066</v>
      </c>
    </row>
    <row r="808" spans="1:14">
      <c r="A808" s="102">
        <v>40387</v>
      </c>
      <c r="B808" t="s">
        <v>1559</v>
      </c>
      <c r="C808">
        <v>15.276999999999999</v>
      </c>
      <c r="D808">
        <v>98.259</v>
      </c>
      <c r="E808">
        <v>30.33</v>
      </c>
      <c r="F808">
        <v>3877</v>
      </c>
      <c r="G808">
        <v>17.3</v>
      </c>
      <c r="I808" s="103">
        <f t="shared" si="77"/>
        <v>98.256161197079322</v>
      </c>
      <c r="J808" s="104">
        <f t="shared" si="80"/>
        <v>20.535537690189575</v>
      </c>
      <c r="K808" s="76">
        <f t="shared" si="78"/>
        <v>205.88772708525855</v>
      </c>
      <c r="L808" s="76">
        <f t="shared" si="81"/>
        <v>154.42892177229456</v>
      </c>
      <c r="M808" s="103">
        <f t="shared" si="79"/>
        <v>7.9460500888163166</v>
      </c>
      <c r="N808" s="103">
        <f t="shared" si="82"/>
        <v>248.3140652755099</v>
      </c>
    </row>
    <row r="809" spans="1:14">
      <c r="A809" s="102">
        <v>40387</v>
      </c>
      <c r="B809" t="s">
        <v>1560</v>
      </c>
      <c r="C809">
        <v>15.295999999999999</v>
      </c>
      <c r="D809">
        <v>98.194000000000003</v>
      </c>
      <c r="E809">
        <v>30.34</v>
      </c>
      <c r="F809">
        <v>3880</v>
      </c>
      <c r="G809">
        <v>17.3</v>
      </c>
      <c r="I809" s="103">
        <f t="shared" si="77"/>
        <v>98.170501021721563</v>
      </c>
      <c r="J809" s="104">
        <f t="shared" si="80"/>
        <v>20.517634713539806</v>
      </c>
      <c r="K809" s="76">
        <f t="shared" si="78"/>
        <v>205.70823321341109</v>
      </c>
      <c r="L809" s="76">
        <f t="shared" si="81"/>
        <v>154.2942899247019</v>
      </c>
      <c r="M809" s="103">
        <f t="shared" si="79"/>
        <v>7.9391226856314487</v>
      </c>
      <c r="N809" s="103">
        <f t="shared" si="82"/>
        <v>248.09758392598278</v>
      </c>
    </row>
    <row r="810" spans="1:14">
      <c r="A810" s="102">
        <v>40387</v>
      </c>
      <c r="B810" t="s">
        <v>1561</v>
      </c>
      <c r="C810">
        <v>15.315</v>
      </c>
      <c r="D810">
        <v>98.066000000000003</v>
      </c>
      <c r="E810">
        <v>30.35</v>
      </c>
      <c r="F810">
        <v>3896</v>
      </c>
      <c r="G810">
        <v>17.3</v>
      </c>
      <c r="I810" s="103">
        <f t="shared" ref="I810:I873" si="83">(-((TAN(E810*PI()/180))/(TAN(($B$7+($B$14*(G810-$E$7)))*PI()/180))*($H$13+($B$15*(G810-$E$8)))+(TAN(E810*PI()/180))/(TAN(($B$7+($B$14*(G810-$E$7)))*PI()/180))*1/$B$16*($H$13+($B$15*(G810-$E$8)))-$B$13*1/$B$16*($H$13+($B$15*(G810-$E$8)))-($H$13+($B$15*(G810-$E$8)))+$B$13*($H$13+($B$15*(G810-$E$8))))+(SQRT((POWER(((TAN(E810*PI()/180))/(TAN(($B$7+($B$14*(G810-$E$7)))*PI()/180))*($H$13+($B$15*(G810-$E$8)))+(TAN(E810*PI()/180))/(TAN(($B$7+($B$14*(G810-$E$7)))*PI()/180))*1/$B$16*($H$13+($B$15*(G810-$E$8)))-$B$13*1/$B$16*($H$13+($B$15*(G810-$E$8)))-($H$13+($B$15*(G810-$E$8)))+$B$13*($H$13+($B$15*(G810-$E$8)))),2))-4*((TAN(E810*PI()/180))/(TAN(($B$7+($B$14*(G810-$E$7)))*PI()/180))*1/$B$16*POWER(($H$13+($B$15*(G810-$E$8))),2))*((TAN(E810*PI()/180))/(TAN(($B$7+($B$14*(G810-$E$7)))*PI()/180))-1))))/(2*((TAN(E810*PI()/180))/(TAN(($B$7+($B$14*(G810-$E$7)))*PI()/180))*1/$B$16*POWER(($H$13+($B$15*(G810-$E$8))),2)))</f>
        <v>98.084925579410069</v>
      </c>
      <c r="J810" s="104">
        <f t="shared" si="80"/>
        <v>20.499749446096704</v>
      </c>
      <c r="K810" s="76">
        <f t="shared" ref="K810:K873" si="84">($B$9-EXP(52.57-6690.9/(273.15+G810)-4.681*LN(273.15+G810)))*I810/100*0.2095</f>
        <v>205.52891689271246</v>
      </c>
      <c r="L810" s="76">
        <f t="shared" si="81"/>
        <v>154.15979125179075</v>
      </c>
      <c r="M810" s="103">
        <f t="shared" ref="M810:M873" si="85">(($B$9-EXP(52.57-6690.9/(273.15+G810)-4.681*LN(273.15+G810)))/1013)*I810/100*0.2095*((49-1.335*G810+0.02759*POWER(G810,2)-0.0003235*POWER(G810,3)+0.000001614*POWER(G810,4))
-($J$16*(5.516*10^-1-1.759*10^-2*G810+2.253*10^-4*POWER(G810,2)-2.654*10^-7*POWER(G810,3)+5.363*10^-8*POWER(G810,4))))*32/22.414</f>
        <v>7.9322021348721341</v>
      </c>
      <c r="N810" s="103">
        <f t="shared" si="82"/>
        <v>247.88131671475418</v>
      </c>
    </row>
    <row r="811" spans="1:14">
      <c r="A811" s="102">
        <v>40387</v>
      </c>
      <c r="B811" t="s">
        <v>1562</v>
      </c>
      <c r="C811">
        <v>15.334</v>
      </c>
      <c r="D811">
        <v>97.938000000000002</v>
      </c>
      <c r="E811">
        <v>30.37</v>
      </c>
      <c r="F811">
        <v>3895</v>
      </c>
      <c r="G811">
        <v>17.3</v>
      </c>
      <c r="I811" s="103">
        <f t="shared" si="83"/>
        <v>97.914028447322067</v>
      </c>
      <c r="J811" s="104">
        <f t="shared" si="80"/>
        <v>20.464031945490309</v>
      </c>
      <c r="K811" s="76">
        <f t="shared" si="84"/>
        <v>205.17081596894025</v>
      </c>
      <c r="L811" s="76">
        <f t="shared" si="81"/>
        <v>153.89119272808708</v>
      </c>
      <c r="M811" s="103">
        <f t="shared" si="85"/>
        <v>7.9183815545129805</v>
      </c>
      <c r="N811" s="103">
        <f t="shared" si="82"/>
        <v>247.44942357853066</v>
      </c>
    </row>
    <row r="812" spans="1:14">
      <c r="A812" s="102">
        <v>40387</v>
      </c>
      <c r="B812" t="s">
        <v>1563</v>
      </c>
      <c r="C812">
        <v>15.353</v>
      </c>
      <c r="D812">
        <v>97.617999999999995</v>
      </c>
      <c r="E812">
        <v>30.41</v>
      </c>
      <c r="F812">
        <v>3887</v>
      </c>
      <c r="G812">
        <v>17.3</v>
      </c>
      <c r="I812" s="103">
        <f t="shared" si="83"/>
        <v>97.57324607655481</v>
      </c>
      <c r="J812" s="104">
        <f t="shared" si="80"/>
        <v>20.392808429999956</v>
      </c>
      <c r="K812" s="76">
        <f t="shared" si="84"/>
        <v>204.45673446104104</v>
      </c>
      <c r="L812" s="76">
        <f t="shared" si="81"/>
        <v>153.35558607059676</v>
      </c>
      <c r="M812" s="103">
        <f t="shared" si="85"/>
        <v>7.8908222263801537</v>
      </c>
      <c r="N812" s="103">
        <f t="shared" si="82"/>
        <v>246.5881945743798</v>
      </c>
    </row>
    <row r="813" spans="1:14">
      <c r="A813" s="102">
        <v>40387</v>
      </c>
      <c r="B813" t="s">
        <v>1564</v>
      </c>
      <c r="C813">
        <v>15.372</v>
      </c>
      <c r="D813">
        <v>97.236000000000004</v>
      </c>
      <c r="E813">
        <v>30.45</v>
      </c>
      <c r="F813">
        <v>3885</v>
      </c>
      <c r="G813">
        <v>17.3</v>
      </c>
      <c r="I813" s="103">
        <f t="shared" si="83"/>
        <v>97.233806985139623</v>
      </c>
      <c r="J813" s="104">
        <f t="shared" si="80"/>
        <v>20.321865659894179</v>
      </c>
      <c r="K813" s="76">
        <f t="shared" si="84"/>
        <v>203.745467684852</v>
      </c>
      <c r="L813" s="76">
        <f t="shared" si="81"/>
        <v>152.82209064134352</v>
      </c>
      <c r="M813" s="103">
        <f t="shared" si="85"/>
        <v>7.8633715302647476</v>
      </c>
      <c r="N813" s="103">
        <f t="shared" si="82"/>
        <v>245.73036032077337</v>
      </c>
    </row>
    <row r="814" spans="1:14">
      <c r="A814" s="102">
        <v>40387</v>
      </c>
      <c r="B814" t="s">
        <v>1565</v>
      </c>
      <c r="C814">
        <v>15.39</v>
      </c>
      <c r="D814">
        <v>97.427000000000007</v>
      </c>
      <c r="E814">
        <v>30.43</v>
      </c>
      <c r="F814">
        <v>3885</v>
      </c>
      <c r="G814">
        <v>17.3</v>
      </c>
      <c r="I814" s="103">
        <f t="shared" si="83"/>
        <v>97.403359062970395</v>
      </c>
      <c r="J814" s="104">
        <f t="shared" si="80"/>
        <v>20.357302044160811</v>
      </c>
      <c r="K814" s="76">
        <f t="shared" si="84"/>
        <v>204.10075015774592</v>
      </c>
      <c r="L814" s="76">
        <f t="shared" si="81"/>
        <v>153.08857514719693</v>
      </c>
      <c r="M814" s="103">
        <f t="shared" si="85"/>
        <v>7.8770833350685585</v>
      </c>
      <c r="N814" s="103">
        <f t="shared" si="82"/>
        <v>246.15885422089247</v>
      </c>
    </row>
    <row r="815" spans="1:14">
      <c r="A815" s="102">
        <v>40387</v>
      </c>
      <c r="B815" t="s">
        <v>1566</v>
      </c>
      <c r="C815">
        <v>15.409000000000001</v>
      </c>
      <c r="D815">
        <v>97.575999999999993</v>
      </c>
      <c r="E815">
        <v>30.41</v>
      </c>
      <c r="F815">
        <v>3884</v>
      </c>
      <c r="G815">
        <v>17.3</v>
      </c>
      <c r="I815" s="103">
        <f t="shared" si="83"/>
        <v>97.57324607655481</v>
      </c>
      <c r="J815" s="104">
        <f t="shared" si="80"/>
        <v>20.392808429999956</v>
      </c>
      <c r="K815" s="76">
        <f t="shared" si="84"/>
        <v>204.45673446104104</v>
      </c>
      <c r="L815" s="76">
        <f t="shared" si="81"/>
        <v>153.35558607059676</v>
      </c>
      <c r="M815" s="103">
        <f t="shared" si="85"/>
        <v>7.8908222263801537</v>
      </c>
      <c r="N815" s="103">
        <f t="shared" si="82"/>
        <v>246.5881945743798</v>
      </c>
    </row>
    <row r="816" spans="1:14">
      <c r="A816" s="102">
        <v>40387</v>
      </c>
      <c r="B816" t="s">
        <v>1567</v>
      </c>
      <c r="C816">
        <v>15.428000000000001</v>
      </c>
      <c r="D816">
        <v>97.682000000000002</v>
      </c>
      <c r="E816">
        <v>30.4</v>
      </c>
      <c r="F816">
        <v>3888</v>
      </c>
      <c r="G816">
        <v>17.3</v>
      </c>
      <c r="I816" s="103">
        <f t="shared" si="83"/>
        <v>97.658315460215618</v>
      </c>
      <c r="J816" s="104">
        <f t="shared" si="80"/>
        <v>20.410587931185063</v>
      </c>
      <c r="K816" s="76">
        <f t="shared" si="84"/>
        <v>204.63499037734269</v>
      </c>
      <c r="L816" s="76">
        <f t="shared" si="81"/>
        <v>153.48928937260368</v>
      </c>
      <c r="M816" s="103">
        <f t="shared" si="85"/>
        <v>7.8977018517935438</v>
      </c>
      <c r="N816" s="103">
        <f t="shared" si="82"/>
        <v>246.80318286854825</v>
      </c>
    </row>
    <row r="817" spans="1:14">
      <c r="A817" s="102">
        <v>40387</v>
      </c>
      <c r="B817" t="s">
        <v>1568</v>
      </c>
      <c r="C817">
        <v>15.465999999999999</v>
      </c>
      <c r="D817">
        <v>98.173000000000002</v>
      </c>
      <c r="E817">
        <v>30.34</v>
      </c>
      <c r="F817">
        <v>3879</v>
      </c>
      <c r="G817">
        <v>17.3</v>
      </c>
      <c r="I817" s="103">
        <f t="shared" si="83"/>
        <v>98.170501021721563</v>
      </c>
      <c r="J817" s="104">
        <f t="shared" si="80"/>
        <v>20.517634713539806</v>
      </c>
      <c r="K817" s="76">
        <f t="shared" si="84"/>
        <v>205.70823321341109</v>
      </c>
      <c r="L817" s="76">
        <f t="shared" si="81"/>
        <v>154.2942899247019</v>
      </c>
      <c r="M817" s="103">
        <f t="shared" si="85"/>
        <v>7.9391226856314487</v>
      </c>
      <c r="N817" s="103">
        <f t="shared" si="82"/>
        <v>248.09758392598278</v>
      </c>
    </row>
    <row r="818" spans="1:14">
      <c r="A818" s="102">
        <v>40387</v>
      </c>
      <c r="B818" t="s">
        <v>1569</v>
      </c>
      <c r="C818">
        <v>15.484</v>
      </c>
      <c r="D818">
        <v>98.108999999999995</v>
      </c>
      <c r="E818">
        <v>30.35</v>
      </c>
      <c r="F818">
        <v>3887</v>
      </c>
      <c r="G818">
        <v>17.3</v>
      </c>
      <c r="I818" s="103">
        <f t="shared" si="83"/>
        <v>98.084925579410069</v>
      </c>
      <c r="J818" s="104">
        <f t="shared" si="80"/>
        <v>20.499749446096704</v>
      </c>
      <c r="K818" s="76">
        <f t="shared" si="84"/>
        <v>205.52891689271246</v>
      </c>
      <c r="L818" s="76">
        <f t="shared" si="81"/>
        <v>154.15979125179075</v>
      </c>
      <c r="M818" s="103">
        <f t="shared" si="85"/>
        <v>7.9322021348721341</v>
      </c>
      <c r="N818" s="103">
        <f t="shared" si="82"/>
        <v>247.88131671475418</v>
      </c>
    </row>
    <row r="819" spans="1:14">
      <c r="A819" s="102">
        <v>40387</v>
      </c>
      <c r="B819" t="s">
        <v>1570</v>
      </c>
      <c r="C819">
        <v>15.503</v>
      </c>
      <c r="D819">
        <v>98.022999999999996</v>
      </c>
      <c r="E819">
        <v>30.36</v>
      </c>
      <c r="F819">
        <v>3889</v>
      </c>
      <c r="G819">
        <v>17.3</v>
      </c>
      <c r="I819" s="103">
        <f t="shared" si="83"/>
        <v>97.9994347584514</v>
      </c>
      <c r="J819" s="104">
        <f t="shared" si="80"/>
        <v>20.481881864516339</v>
      </c>
      <c r="K819" s="76">
        <f t="shared" si="84"/>
        <v>205.34977788911829</v>
      </c>
      <c r="L819" s="76">
        <f t="shared" si="81"/>
        <v>154.02542557801283</v>
      </c>
      <c r="M819" s="103">
        <f t="shared" si="85"/>
        <v>7.9252884275056426</v>
      </c>
      <c r="N819" s="103">
        <f t="shared" si="82"/>
        <v>247.66526335955132</v>
      </c>
    </row>
    <row r="820" spans="1:14">
      <c r="A820" s="102">
        <v>40387</v>
      </c>
      <c r="B820" t="s">
        <v>1571</v>
      </c>
      <c r="C820">
        <v>15.522</v>
      </c>
      <c r="D820">
        <v>97.724999999999994</v>
      </c>
      <c r="E820">
        <v>30.39</v>
      </c>
      <c r="F820">
        <v>3889</v>
      </c>
      <c r="G820">
        <v>17.3</v>
      </c>
      <c r="I820" s="103">
        <f t="shared" si="83"/>
        <v>97.74346890930434</v>
      </c>
      <c r="J820" s="104">
        <f t="shared" si="80"/>
        <v>20.428385002044607</v>
      </c>
      <c r="K820" s="76">
        <f t="shared" si="84"/>
        <v>204.81342244585372</v>
      </c>
      <c r="L820" s="76">
        <f t="shared" si="81"/>
        <v>153.62312479999827</v>
      </c>
      <c r="M820" s="103">
        <f t="shared" si="85"/>
        <v>7.904588275641685</v>
      </c>
      <c r="N820" s="103">
        <f t="shared" si="82"/>
        <v>247.01838361380265</v>
      </c>
    </row>
    <row r="821" spans="1:14">
      <c r="A821" s="102">
        <v>40387</v>
      </c>
      <c r="B821" t="s">
        <v>1572</v>
      </c>
      <c r="C821">
        <v>15.541</v>
      </c>
      <c r="D821">
        <v>97.575999999999993</v>
      </c>
      <c r="E821">
        <v>30.41</v>
      </c>
      <c r="F821">
        <v>3881</v>
      </c>
      <c r="G821">
        <v>17.3</v>
      </c>
      <c r="I821" s="103">
        <f t="shared" si="83"/>
        <v>97.57324607655481</v>
      </c>
      <c r="J821" s="104">
        <f t="shared" si="80"/>
        <v>20.392808429999956</v>
      </c>
      <c r="K821" s="76">
        <f t="shared" si="84"/>
        <v>204.45673446104104</v>
      </c>
      <c r="L821" s="76">
        <f t="shared" si="81"/>
        <v>153.35558607059676</v>
      </c>
      <c r="M821" s="103">
        <f t="shared" si="85"/>
        <v>7.8908222263801537</v>
      </c>
      <c r="N821" s="103">
        <f t="shared" si="82"/>
        <v>246.5881945743798</v>
      </c>
    </row>
    <row r="822" spans="1:14">
      <c r="A822" s="102">
        <v>40387</v>
      </c>
      <c r="B822" t="s">
        <v>1573</v>
      </c>
      <c r="C822">
        <v>15.558999999999999</v>
      </c>
      <c r="D822">
        <v>97.64</v>
      </c>
      <c r="E822">
        <v>30.4</v>
      </c>
      <c r="F822">
        <v>3889</v>
      </c>
      <c r="G822">
        <v>17.3</v>
      </c>
      <c r="I822" s="103">
        <f t="shared" si="83"/>
        <v>97.658315460215618</v>
      </c>
      <c r="J822" s="104">
        <f t="shared" si="80"/>
        <v>20.410587931185063</v>
      </c>
      <c r="K822" s="76">
        <f t="shared" si="84"/>
        <v>204.63499037734269</v>
      </c>
      <c r="L822" s="76">
        <f t="shared" si="81"/>
        <v>153.48928937260368</v>
      </c>
      <c r="M822" s="103">
        <f t="shared" si="85"/>
        <v>7.8977018517935438</v>
      </c>
      <c r="N822" s="103">
        <f t="shared" si="82"/>
        <v>246.80318286854825</v>
      </c>
    </row>
    <row r="823" spans="1:14">
      <c r="A823" s="102">
        <v>40387</v>
      </c>
      <c r="B823" t="s">
        <v>1574</v>
      </c>
      <c r="C823">
        <v>15.577999999999999</v>
      </c>
      <c r="D823">
        <v>97.491</v>
      </c>
      <c r="E823">
        <v>30.42</v>
      </c>
      <c r="F823">
        <v>3891</v>
      </c>
      <c r="G823">
        <v>17.3</v>
      </c>
      <c r="I823" s="103">
        <f t="shared" si="83"/>
        <v>97.488260647643102</v>
      </c>
      <c r="J823" s="104">
        <f t="shared" si="80"/>
        <v>20.375046475357408</v>
      </c>
      <c r="K823" s="76">
        <f t="shared" si="84"/>
        <v>204.2786544650304</v>
      </c>
      <c r="L823" s="76">
        <f t="shared" si="81"/>
        <v>153.22201472002399</v>
      </c>
      <c r="M823" s="103">
        <f t="shared" si="85"/>
        <v>7.8839493904508364</v>
      </c>
      <c r="N823" s="103">
        <f t="shared" si="82"/>
        <v>246.37341845158863</v>
      </c>
    </row>
    <row r="824" spans="1:14">
      <c r="A824" s="102">
        <v>40387</v>
      </c>
      <c r="B824" t="s">
        <v>1575</v>
      </c>
      <c r="C824">
        <v>15.597</v>
      </c>
      <c r="D824">
        <v>97.959000000000003</v>
      </c>
      <c r="E824">
        <v>30.36</v>
      </c>
      <c r="F824">
        <v>3882</v>
      </c>
      <c r="G824">
        <v>17.3</v>
      </c>
      <c r="I824" s="103">
        <f t="shared" si="83"/>
        <v>97.9994347584514</v>
      </c>
      <c r="J824" s="104">
        <f t="shared" si="80"/>
        <v>20.481881864516339</v>
      </c>
      <c r="K824" s="76">
        <f t="shared" si="84"/>
        <v>205.34977788911829</v>
      </c>
      <c r="L824" s="76">
        <f t="shared" si="81"/>
        <v>154.02542557801283</v>
      </c>
      <c r="M824" s="103">
        <f t="shared" si="85"/>
        <v>7.9252884275056426</v>
      </c>
      <c r="N824" s="103">
        <f t="shared" si="82"/>
        <v>247.66526335955132</v>
      </c>
    </row>
    <row r="825" spans="1:14">
      <c r="A825" s="102">
        <v>40387</v>
      </c>
      <c r="B825" t="s">
        <v>1576</v>
      </c>
      <c r="C825">
        <v>15.616</v>
      </c>
      <c r="D825">
        <v>98.108999999999995</v>
      </c>
      <c r="E825">
        <v>30.35</v>
      </c>
      <c r="F825">
        <v>3886</v>
      </c>
      <c r="G825">
        <v>17.3</v>
      </c>
      <c r="I825" s="103">
        <f t="shared" si="83"/>
        <v>98.084925579410069</v>
      </c>
      <c r="J825" s="104">
        <f t="shared" si="80"/>
        <v>20.499749446096704</v>
      </c>
      <c r="K825" s="76">
        <f t="shared" si="84"/>
        <v>205.52891689271246</v>
      </c>
      <c r="L825" s="76">
        <f t="shared" si="81"/>
        <v>154.15979125179075</v>
      </c>
      <c r="M825" s="103">
        <f t="shared" si="85"/>
        <v>7.9322021348721341</v>
      </c>
      <c r="N825" s="103">
        <f t="shared" si="82"/>
        <v>247.88131671475418</v>
      </c>
    </row>
    <row r="826" spans="1:14">
      <c r="A826" s="102">
        <v>40387</v>
      </c>
      <c r="B826" t="s">
        <v>1577</v>
      </c>
      <c r="C826">
        <v>15.635</v>
      </c>
      <c r="D826">
        <v>98.152000000000001</v>
      </c>
      <c r="E826">
        <v>30.34</v>
      </c>
      <c r="F826">
        <v>3882</v>
      </c>
      <c r="G826">
        <v>17.3</v>
      </c>
      <c r="I826" s="103">
        <f t="shared" si="83"/>
        <v>98.170501021721563</v>
      </c>
      <c r="J826" s="104">
        <f t="shared" si="80"/>
        <v>20.517634713539806</v>
      </c>
      <c r="K826" s="76">
        <f t="shared" si="84"/>
        <v>205.70823321341109</v>
      </c>
      <c r="L826" s="76">
        <f t="shared" si="81"/>
        <v>154.2942899247019</v>
      </c>
      <c r="M826" s="103">
        <f t="shared" si="85"/>
        <v>7.9391226856314487</v>
      </c>
      <c r="N826" s="103">
        <f t="shared" si="82"/>
        <v>248.09758392598278</v>
      </c>
    </row>
    <row r="827" spans="1:14">
      <c r="A827" s="102">
        <v>40387</v>
      </c>
      <c r="B827" t="s">
        <v>1578</v>
      </c>
      <c r="C827">
        <v>15.653</v>
      </c>
      <c r="D827">
        <v>98.194000000000003</v>
      </c>
      <c r="E827">
        <v>30.34</v>
      </c>
      <c r="F827">
        <v>3892</v>
      </c>
      <c r="G827">
        <v>17.3</v>
      </c>
      <c r="I827" s="103">
        <f t="shared" si="83"/>
        <v>98.170501021721563</v>
      </c>
      <c r="J827" s="104">
        <f t="shared" si="80"/>
        <v>20.517634713539806</v>
      </c>
      <c r="K827" s="76">
        <f t="shared" si="84"/>
        <v>205.70823321341109</v>
      </c>
      <c r="L827" s="76">
        <f t="shared" si="81"/>
        <v>154.2942899247019</v>
      </c>
      <c r="M827" s="103">
        <f t="shared" si="85"/>
        <v>7.9391226856314487</v>
      </c>
      <c r="N827" s="103">
        <f t="shared" si="82"/>
        <v>248.09758392598278</v>
      </c>
    </row>
    <row r="828" spans="1:14">
      <c r="A828" s="102">
        <v>40387</v>
      </c>
      <c r="B828" t="s">
        <v>1579</v>
      </c>
      <c r="C828">
        <v>15.672000000000001</v>
      </c>
      <c r="D828">
        <v>97.724999999999994</v>
      </c>
      <c r="E828">
        <v>30.39</v>
      </c>
      <c r="F828">
        <v>3886</v>
      </c>
      <c r="G828">
        <v>17.3</v>
      </c>
      <c r="I828" s="103">
        <f t="shared" si="83"/>
        <v>97.74346890930434</v>
      </c>
      <c r="J828" s="104">
        <f t="shared" si="80"/>
        <v>20.428385002044607</v>
      </c>
      <c r="K828" s="76">
        <f t="shared" si="84"/>
        <v>204.81342244585372</v>
      </c>
      <c r="L828" s="76">
        <f t="shared" si="81"/>
        <v>153.62312479999827</v>
      </c>
      <c r="M828" s="103">
        <f t="shared" si="85"/>
        <v>7.904588275641685</v>
      </c>
      <c r="N828" s="103">
        <f t="shared" si="82"/>
        <v>247.01838361380265</v>
      </c>
    </row>
    <row r="829" spans="1:14">
      <c r="A829" s="102">
        <v>40387</v>
      </c>
      <c r="B829" t="s">
        <v>1580</v>
      </c>
      <c r="C829">
        <v>15.691000000000001</v>
      </c>
      <c r="D829">
        <v>97.555000000000007</v>
      </c>
      <c r="E829">
        <v>30.41</v>
      </c>
      <c r="F829">
        <v>3886</v>
      </c>
      <c r="G829">
        <v>17.3</v>
      </c>
      <c r="I829" s="103">
        <f t="shared" si="83"/>
        <v>97.57324607655481</v>
      </c>
      <c r="J829" s="104">
        <f t="shared" si="80"/>
        <v>20.392808429999956</v>
      </c>
      <c r="K829" s="76">
        <f t="shared" si="84"/>
        <v>204.45673446104104</v>
      </c>
      <c r="L829" s="76">
        <f t="shared" si="81"/>
        <v>153.35558607059676</v>
      </c>
      <c r="M829" s="103">
        <f t="shared" si="85"/>
        <v>7.8908222263801537</v>
      </c>
      <c r="N829" s="103">
        <f t="shared" si="82"/>
        <v>246.5881945743798</v>
      </c>
    </row>
    <row r="830" spans="1:14">
      <c r="A830" s="102">
        <v>40387</v>
      </c>
      <c r="B830" t="s">
        <v>1581</v>
      </c>
      <c r="C830">
        <v>15.71</v>
      </c>
      <c r="D830">
        <v>97.555000000000007</v>
      </c>
      <c r="E830">
        <v>30.41</v>
      </c>
      <c r="F830">
        <v>3890</v>
      </c>
      <c r="G830">
        <v>17.3</v>
      </c>
      <c r="I830" s="103">
        <f t="shared" si="83"/>
        <v>97.57324607655481</v>
      </c>
      <c r="J830" s="104">
        <f t="shared" si="80"/>
        <v>20.392808429999956</v>
      </c>
      <c r="K830" s="76">
        <f t="shared" si="84"/>
        <v>204.45673446104104</v>
      </c>
      <c r="L830" s="76">
        <f t="shared" si="81"/>
        <v>153.35558607059676</v>
      </c>
      <c r="M830" s="103">
        <f t="shared" si="85"/>
        <v>7.8908222263801537</v>
      </c>
      <c r="N830" s="103">
        <f t="shared" si="82"/>
        <v>246.5881945743798</v>
      </c>
    </row>
    <row r="831" spans="1:14">
      <c r="A831" s="102">
        <v>40387</v>
      </c>
      <c r="B831" t="s">
        <v>1582</v>
      </c>
      <c r="C831">
        <v>15.728</v>
      </c>
      <c r="D831">
        <v>97.852999999999994</v>
      </c>
      <c r="E831">
        <v>30.38</v>
      </c>
      <c r="F831">
        <v>3883</v>
      </c>
      <c r="G831">
        <v>17.3</v>
      </c>
      <c r="I831" s="103">
        <f t="shared" si="83"/>
        <v>97.82870653466793</v>
      </c>
      <c r="J831" s="104">
        <f t="shared" si="80"/>
        <v>20.446199665745596</v>
      </c>
      <c r="K831" s="76">
        <f t="shared" si="84"/>
        <v>204.99203089884483</v>
      </c>
      <c r="L831" s="76">
        <f t="shared" si="81"/>
        <v>153.75709252699841</v>
      </c>
      <c r="M831" s="103">
        <f t="shared" si="85"/>
        <v>7.9114815068888564</v>
      </c>
      <c r="N831" s="103">
        <f t="shared" si="82"/>
        <v>247.23379709027677</v>
      </c>
    </row>
    <row r="832" spans="1:14">
      <c r="A832" s="102">
        <v>40387</v>
      </c>
      <c r="B832" t="s">
        <v>1583</v>
      </c>
      <c r="C832">
        <v>15.747</v>
      </c>
      <c r="D832">
        <v>98.173000000000002</v>
      </c>
      <c r="E832">
        <v>30.34</v>
      </c>
      <c r="F832">
        <v>3883</v>
      </c>
      <c r="G832">
        <v>17.3</v>
      </c>
      <c r="I832" s="103">
        <f t="shared" si="83"/>
        <v>98.170501021721563</v>
      </c>
      <c r="J832" s="104">
        <f t="shared" si="80"/>
        <v>20.517634713539806</v>
      </c>
      <c r="K832" s="76">
        <f t="shared" si="84"/>
        <v>205.70823321341109</v>
      </c>
      <c r="L832" s="76">
        <f t="shared" si="81"/>
        <v>154.2942899247019</v>
      </c>
      <c r="M832" s="103">
        <f t="shared" si="85"/>
        <v>7.9391226856314487</v>
      </c>
      <c r="N832" s="103">
        <f t="shared" si="82"/>
        <v>248.09758392598278</v>
      </c>
    </row>
    <row r="833" spans="1:14">
      <c r="A833" s="102">
        <v>40387</v>
      </c>
      <c r="B833" t="s">
        <v>1584</v>
      </c>
      <c r="C833">
        <v>15.766</v>
      </c>
      <c r="D833">
        <v>98.173000000000002</v>
      </c>
      <c r="E833">
        <v>30.34</v>
      </c>
      <c r="F833">
        <v>3886</v>
      </c>
      <c r="G833">
        <v>17.3</v>
      </c>
      <c r="I833" s="103">
        <f t="shared" si="83"/>
        <v>98.170501021721563</v>
      </c>
      <c r="J833" s="104">
        <f t="shared" si="80"/>
        <v>20.517634713539806</v>
      </c>
      <c r="K833" s="76">
        <f t="shared" si="84"/>
        <v>205.70823321341109</v>
      </c>
      <c r="L833" s="76">
        <f t="shared" si="81"/>
        <v>154.2942899247019</v>
      </c>
      <c r="M833" s="103">
        <f t="shared" si="85"/>
        <v>7.9391226856314487</v>
      </c>
      <c r="N833" s="103">
        <f t="shared" si="82"/>
        <v>248.09758392598278</v>
      </c>
    </row>
    <row r="834" spans="1:14">
      <c r="A834" s="102">
        <v>40387</v>
      </c>
      <c r="B834" t="s">
        <v>1585</v>
      </c>
      <c r="C834">
        <v>15.785</v>
      </c>
      <c r="D834">
        <v>98.13</v>
      </c>
      <c r="E834">
        <v>30.34</v>
      </c>
      <c r="F834">
        <v>3885</v>
      </c>
      <c r="G834">
        <v>17.3</v>
      </c>
      <c r="I834" s="103">
        <f t="shared" si="83"/>
        <v>98.170501021721563</v>
      </c>
      <c r="J834" s="104">
        <f t="shared" si="80"/>
        <v>20.517634713539806</v>
      </c>
      <c r="K834" s="76">
        <f t="shared" si="84"/>
        <v>205.70823321341109</v>
      </c>
      <c r="L834" s="76">
        <f t="shared" si="81"/>
        <v>154.2942899247019</v>
      </c>
      <c r="M834" s="103">
        <f t="shared" si="85"/>
        <v>7.9391226856314487</v>
      </c>
      <c r="N834" s="103">
        <f t="shared" si="82"/>
        <v>248.09758392598278</v>
      </c>
    </row>
    <row r="835" spans="1:14">
      <c r="A835" s="102">
        <v>40387</v>
      </c>
      <c r="B835" t="s">
        <v>1586</v>
      </c>
      <c r="C835">
        <v>15.804</v>
      </c>
      <c r="D835">
        <v>98.045000000000002</v>
      </c>
      <c r="E835">
        <v>30.35</v>
      </c>
      <c r="F835">
        <v>3891</v>
      </c>
      <c r="G835">
        <v>17.3</v>
      </c>
      <c r="I835" s="103">
        <f t="shared" si="83"/>
        <v>98.084925579410069</v>
      </c>
      <c r="J835" s="104">
        <f t="shared" si="80"/>
        <v>20.499749446096704</v>
      </c>
      <c r="K835" s="76">
        <f t="shared" si="84"/>
        <v>205.52891689271246</v>
      </c>
      <c r="L835" s="76">
        <f t="shared" si="81"/>
        <v>154.15979125179075</v>
      </c>
      <c r="M835" s="103">
        <f t="shared" si="85"/>
        <v>7.9322021348721341</v>
      </c>
      <c r="N835" s="103">
        <f t="shared" si="82"/>
        <v>247.88131671475418</v>
      </c>
    </row>
    <row r="836" spans="1:14">
      <c r="A836" s="102">
        <v>40387</v>
      </c>
      <c r="B836" t="s">
        <v>1587</v>
      </c>
      <c r="C836">
        <v>15.821999999999999</v>
      </c>
      <c r="D836">
        <v>97.873999999999995</v>
      </c>
      <c r="E836">
        <v>30.38</v>
      </c>
      <c r="F836">
        <v>3892</v>
      </c>
      <c r="G836">
        <v>17.3</v>
      </c>
      <c r="I836" s="103">
        <f t="shared" si="83"/>
        <v>97.82870653466793</v>
      </c>
      <c r="J836" s="104">
        <f t="shared" si="80"/>
        <v>20.446199665745596</v>
      </c>
      <c r="K836" s="76">
        <f t="shared" si="84"/>
        <v>204.99203089884483</v>
      </c>
      <c r="L836" s="76">
        <f t="shared" si="81"/>
        <v>153.75709252699841</v>
      </c>
      <c r="M836" s="103">
        <f t="shared" si="85"/>
        <v>7.9114815068888564</v>
      </c>
      <c r="N836" s="103">
        <f t="shared" si="82"/>
        <v>247.23379709027677</v>
      </c>
    </row>
    <row r="837" spans="1:14">
      <c r="A837" s="102">
        <v>40387</v>
      </c>
      <c r="B837" t="s">
        <v>1588</v>
      </c>
      <c r="C837">
        <v>15.840999999999999</v>
      </c>
      <c r="D837">
        <v>97.917000000000002</v>
      </c>
      <c r="E837">
        <v>30.37</v>
      </c>
      <c r="F837">
        <v>3884</v>
      </c>
      <c r="G837">
        <v>17.3</v>
      </c>
      <c r="I837" s="103">
        <f t="shared" si="83"/>
        <v>97.914028447322067</v>
      </c>
      <c r="J837" s="104">
        <f t="shared" si="80"/>
        <v>20.464031945490309</v>
      </c>
      <c r="K837" s="76">
        <f t="shared" si="84"/>
        <v>205.17081596894025</v>
      </c>
      <c r="L837" s="76">
        <f t="shared" si="81"/>
        <v>153.89119272808708</v>
      </c>
      <c r="M837" s="103">
        <f t="shared" si="85"/>
        <v>7.9183815545129805</v>
      </c>
      <c r="N837" s="103">
        <f t="shared" si="82"/>
        <v>247.44942357853066</v>
      </c>
    </row>
    <row r="838" spans="1:14">
      <c r="A838" s="102">
        <v>40387</v>
      </c>
      <c r="B838" t="s">
        <v>1589</v>
      </c>
      <c r="C838">
        <v>15.86</v>
      </c>
      <c r="D838">
        <v>98.087000000000003</v>
      </c>
      <c r="E838">
        <v>30.35</v>
      </c>
      <c r="F838">
        <v>3882</v>
      </c>
      <c r="G838">
        <v>17.3</v>
      </c>
      <c r="I838" s="103">
        <f t="shared" si="83"/>
        <v>98.084925579410069</v>
      </c>
      <c r="J838" s="104">
        <f t="shared" si="80"/>
        <v>20.499749446096704</v>
      </c>
      <c r="K838" s="76">
        <f t="shared" si="84"/>
        <v>205.52891689271246</v>
      </c>
      <c r="L838" s="76">
        <f t="shared" si="81"/>
        <v>154.15979125179075</v>
      </c>
      <c r="M838" s="103">
        <f t="shared" si="85"/>
        <v>7.9322021348721341</v>
      </c>
      <c r="N838" s="103">
        <f t="shared" si="82"/>
        <v>247.88131671475418</v>
      </c>
    </row>
    <row r="839" spans="1:14">
      <c r="A839" s="102">
        <v>40387</v>
      </c>
      <c r="B839" t="s">
        <v>1590</v>
      </c>
      <c r="C839">
        <v>15.879</v>
      </c>
      <c r="D839">
        <v>98.108999999999995</v>
      </c>
      <c r="E839">
        <v>30.35</v>
      </c>
      <c r="F839">
        <v>3895</v>
      </c>
      <c r="G839">
        <v>17.3</v>
      </c>
      <c r="I839" s="103">
        <f t="shared" si="83"/>
        <v>98.084925579410069</v>
      </c>
      <c r="J839" s="104">
        <f t="shared" si="80"/>
        <v>20.499749446096704</v>
      </c>
      <c r="K839" s="76">
        <f t="shared" si="84"/>
        <v>205.52891689271246</v>
      </c>
      <c r="L839" s="76">
        <f t="shared" si="81"/>
        <v>154.15979125179075</v>
      </c>
      <c r="M839" s="103">
        <f t="shared" si="85"/>
        <v>7.9322021348721341</v>
      </c>
      <c r="N839" s="103">
        <f t="shared" si="82"/>
        <v>247.88131671475418</v>
      </c>
    </row>
    <row r="840" spans="1:14">
      <c r="A840" s="102">
        <v>40387</v>
      </c>
      <c r="B840" t="s">
        <v>1591</v>
      </c>
      <c r="C840">
        <v>15.898</v>
      </c>
      <c r="D840">
        <v>98.259</v>
      </c>
      <c r="E840">
        <v>30.33</v>
      </c>
      <c r="F840">
        <v>3883</v>
      </c>
      <c r="G840">
        <v>17.3</v>
      </c>
      <c r="I840" s="103">
        <f t="shared" si="83"/>
        <v>98.256161197079322</v>
      </c>
      <c r="J840" s="104">
        <f t="shared" si="80"/>
        <v>20.535537690189575</v>
      </c>
      <c r="K840" s="76">
        <f t="shared" si="84"/>
        <v>205.88772708525855</v>
      </c>
      <c r="L840" s="76">
        <f t="shared" si="81"/>
        <v>154.42892177229456</v>
      </c>
      <c r="M840" s="103">
        <f t="shared" si="85"/>
        <v>7.9460500888163166</v>
      </c>
      <c r="N840" s="103">
        <f t="shared" si="82"/>
        <v>248.3140652755099</v>
      </c>
    </row>
    <row r="841" spans="1:14">
      <c r="A841" s="102">
        <v>40387</v>
      </c>
      <c r="B841" t="s">
        <v>1592</v>
      </c>
      <c r="C841">
        <v>15.917</v>
      </c>
      <c r="D841">
        <v>98.215999999999994</v>
      </c>
      <c r="E841">
        <v>30.34</v>
      </c>
      <c r="F841">
        <v>3887</v>
      </c>
      <c r="G841">
        <v>17.3</v>
      </c>
      <c r="I841" s="103">
        <f t="shared" si="83"/>
        <v>98.170501021721563</v>
      </c>
      <c r="J841" s="104">
        <f t="shared" si="80"/>
        <v>20.517634713539806</v>
      </c>
      <c r="K841" s="76">
        <f t="shared" si="84"/>
        <v>205.70823321341109</v>
      </c>
      <c r="L841" s="76">
        <f t="shared" si="81"/>
        <v>154.2942899247019</v>
      </c>
      <c r="M841" s="103">
        <f t="shared" si="85"/>
        <v>7.9391226856314487</v>
      </c>
      <c r="N841" s="103">
        <f t="shared" si="82"/>
        <v>248.09758392598278</v>
      </c>
    </row>
    <row r="842" spans="1:14">
      <c r="A842" s="102">
        <v>40387</v>
      </c>
      <c r="B842" t="s">
        <v>1593</v>
      </c>
      <c r="C842">
        <v>15.935</v>
      </c>
      <c r="D842">
        <v>98.108999999999995</v>
      </c>
      <c r="E842">
        <v>30.35</v>
      </c>
      <c r="F842">
        <v>3890</v>
      </c>
      <c r="G842">
        <v>17.3</v>
      </c>
      <c r="I842" s="103">
        <f t="shared" si="83"/>
        <v>98.084925579410069</v>
      </c>
      <c r="J842" s="104">
        <f t="shared" si="80"/>
        <v>20.499749446096704</v>
      </c>
      <c r="K842" s="76">
        <f t="shared" si="84"/>
        <v>205.52891689271246</v>
      </c>
      <c r="L842" s="76">
        <f t="shared" si="81"/>
        <v>154.15979125179075</v>
      </c>
      <c r="M842" s="103">
        <f t="shared" si="85"/>
        <v>7.9322021348721341</v>
      </c>
      <c r="N842" s="103">
        <f t="shared" si="82"/>
        <v>247.88131671475418</v>
      </c>
    </row>
    <row r="843" spans="1:14">
      <c r="A843" s="102">
        <v>40387</v>
      </c>
      <c r="B843" t="s">
        <v>1594</v>
      </c>
      <c r="C843">
        <v>15.954000000000001</v>
      </c>
      <c r="D843">
        <v>97.980999999999995</v>
      </c>
      <c r="E843">
        <v>30.36</v>
      </c>
      <c r="F843">
        <v>3880</v>
      </c>
      <c r="G843">
        <v>17.3</v>
      </c>
      <c r="I843" s="103">
        <f t="shared" si="83"/>
        <v>97.9994347584514</v>
      </c>
      <c r="J843" s="104">
        <f t="shared" si="80"/>
        <v>20.481881864516339</v>
      </c>
      <c r="K843" s="76">
        <f t="shared" si="84"/>
        <v>205.34977788911829</v>
      </c>
      <c r="L843" s="76">
        <f t="shared" si="81"/>
        <v>154.02542557801283</v>
      </c>
      <c r="M843" s="103">
        <f t="shared" si="85"/>
        <v>7.9252884275056426</v>
      </c>
      <c r="N843" s="103">
        <f t="shared" si="82"/>
        <v>247.66526335955132</v>
      </c>
    </row>
    <row r="844" spans="1:14">
      <c r="A844" s="102">
        <v>40387</v>
      </c>
      <c r="B844" t="s">
        <v>1595</v>
      </c>
      <c r="C844">
        <v>15.973000000000001</v>
      </c>
      <c r="D844">
        <v>97.873999999999995</v>
      </c>
      <c r="E844">
        <v>30.38</v>
      </c>
      <c r="F844">
        <v>3885</v>
      </c>
      <c r="G844">
        <v>17.3</v>
      </c>
      <c r="I844" s="103">
        <f t="shared" si="83"/>
        <v>97.82870653466793</v>
      </c>
      <c r="J844" s="104">
        <f t="shared" si="80"/>
        <v>20.446199665745596</v>
      </c>
      <c r="K844" s="76">
        <f t="shared" si="84"/>
        <v>204.99203089884483</v>
      </c>
      <c r="L844" s="76">
        <f t="shared" si="81"/>
        <v>153.75709252699841</v>
      </c>
      <c r="M844" s="103">
        <f t="shared" si="85"/>
        <v>7.9114815068888564</v>
      </c>
      <c r="N844" s="103">
        <f t="shared" si="82"/>
        <v>247.23379709027677</v>
      </c>
    </row>
    <row r="845" spans="1:14">
      <c r="A845" s="102">
        <v>40387</v>
      </c>
      <c r="B845" t="s">
        <v>1596</v>
      </c>
      <c r="C845">
        <v>16.010000000000002</v>
      </c>
      <c r="D845">
        <v>98.108999999999995</v>
      </c>
      <c r="E845">
        <v>30.35</v>
      </c>
      <c r="F845">
        <v>3890</v>
      </c>
      <c r="G845">
        <v>17.3</v>
      </c>
      <c r="I845" s="103">
        <f t="shared" si="83"/>
        <v>98.084925579410069</v>
      </c>
      <c r="J845" s="104">
        <f t="shared" si="80"/>
        <v>20.499749446096704</v>
      </c>
      <c r="K845" s="76">
        <f t="shared" si="84"/>
        <v>205.52891689271246</v>
      </c>
      <c r="L845" s="76">
        <f t="shared" si="81"/>
        <v>154.15979125179075</v>
      </c>
      <c r="M845" s="103">
        <f t="shared" si="85"/>
        <v>7.9322021348721341</v>
      </c>
      <c r="N845" s="103">
        <f t="shared" si="82"/>
        <v>247.88131671475418</v>
      </c>
    </row>
    <row r="846" spans="1:14">
      <c r="A846" s="102">
        <v>40387</v>
      </c>
      <c r="B846" t="s">
        <v>1597</v>
      </c>
      <c r="C846">
        <v>16.029</v>
      </c>
      <c r="D846">
        <v>97.831000000000003</v>
      </c>
      <c r="E846">
        <v>30.38</v>
      </c>
      <c r="F846">
        <v>3886</v>
      </c>
      <c r="G846">
        <v>17.3</v>
      </c>
      <c r="I846" s="103">
        <f t="shared" si="83"/>
        <v>97.82870653466793</v>
      </c>
      <c r="J846" s="104">
        <f t="shared" si="80"/>
        <v>20.446199665745596</v>
      </c>
      <c r="K846" s="76">
        <f t="shared" si="84"/>
        <v>204.99203089884483</v>
      </c>
      <c r="L846" s="76">
        <f t="shared" si="81"/>
        <v>153.75709252699841</v>
      </c>
      <c r="M846" s="103">
        <f t="shared" si="85"/>
        <v>7.9114815068888564</v>
      </c>
      <c r="N846" s="103">
        <f t="shared" si="82"/>
        <v>247.23379709027677</v>
      </c>
    </row>
    <row r="847" spans="1:14">
      <c r="A847" s="102">
        <v>40387</v>
      </c>
      <c r="B847" t="s">
        <v>1598</v>
      </c>
      <c r="C847">
        <v>16.047999999999998</v>
      </c>
      <c r="D847">
        <v>97.766999999999996</v>
      </c>
      <c r="E847">
        <v>30.39</v>
      </c>
      <c r="F847">
        <v>3879</v>
      </c>
      <c r="G847">
        <v>17.3</v>
      </c>
      <c r="I847" s="103">
        <f t="shared" si="83"/>
        <v>97.74346890930434</v>
      </c>
      <c r="J847" s="104">
        <f t="shared" si="80"/>
        <v>20.428385002044607</v>
      </c>
      <c r="K847" s="76">
        <f t="shared" si="84"/>
        <v>204.81342244585372</v>
      </c>
      <c r="L847" s="76">
        <f t="shared" si="81"/>
        <v>153.62312479999827</v>
      </c>
      <c r="M847" s="103">
        <f t="shared" si="85"/>
        <v>7.904588275641685</v>
      </c>
      <c r="N847" s="103">
        <f t="shared" si="82"/>
        <v>247.01838361380265</v>
      </c>
    </row>
    <row r="848" spans="1:14">
      <c r="A848" s="102">
        <v>40387</v>
      </c>
      <c r="B848" t="s">
        <v>1599</v>
      </c>
      <c r="C848">
        <v>16.067</v>
      </c>
      <c r="D848">
        <v>97.745999999999995</v>
      </c>
      <c r="E848">
        <v>30.39</v>
      </c>
      <c r="F848">
        <v>3885</v>
      </c>
      <c r="G848">
        <v>17.3</v>
      </c>
      <c r="I848" s="103">
        <f t="shared" si="83"/>
        <v>97.74346890930434</v>
      </c>
      <c r="J848" s="104">
        <f t="shared" si="80"/>
        <v>20.428385002044607</v>
      </c>
      <c r="K848" s="76">
        <f t="shared" si="84"/>
        <v>204.81342244585372</v>
      </c>
      <c r="L848" s="76">
        <f t="shared" si="81"/>
        <v>153.62312479999827</v>
      </c>
      <c r="M848" s="103">
        <f t="shared" si="85"/>
        <v>7.904588275641685</v>
      </c>
      <c r="N848" s="103">
        <f t="shared" si="82"/>
        <v>247.01838361380265</v>
      </c>
    </row>
    <row r="849" spans="1:14">
      <c r="A849" s="102">
        <v>40387</v>
      </c>
      <c r="B849" t="s">
        <v>1600</v>
      </c>
      <c r="C849">
        <v>16.085999999999999</v>
      </c>
      <c r="D849">
        <v>97.447999999999993</v>
      </c>
      <c r="E849">
        <v>30.43</v>
      </c>
      <c r="F849">
        <v>3887</v>
      </c>
      <c r="G849">
        <v>17.3</v>
      </c>
      <c r="I849" s="103">
        <f t="shared" si="83"/>
        <v>97.403359062970395</v>
      </c>
      <c r="J849" s="104">
        <f t="shared" si="80"/>
        <v>20.357302044160811</v>
      </c>
      <c r="K849" s="76">
        <f t="shared" si="84"/>
        <v>204.10075015774592</v>
      </c>
      <c r="L849" s="76">
        <f t="shared" si="81"/>
        <v>153.08857514719693</v>
      </c>
      <c r="M849" s="103">
        <f t="shared" si="85"/>
        <v>7.8770833350685585</v>
      </c>
      <c r="N849" s="103">
        <f t="shared" si="82"/>
        <v>246.15885422089247</v>
      </c>
    </row>
    <row r="850" spans="1:14">
      <c r="A850" s="102">
        <v>40387</v>
      </c>
      <c r="B850" t="s">
        <v>1601</v>
      </c>
      <c r="C850">
        <v>16.103999999999999</v>
      </c>
      <c r="D850">
        <v>97.320999999999998</v>
      </c>
      <c r="E850">
        <v>30.44</v>
      </c>
      <c r="F850">
        <v>3890</v>
      </c>
      <c r="G850">
        <v>17.3</v>
      </c>
      <c r="I850" s="103">
        <f t="shared" si="83"/>
        <v>97.318541212194177</v>
      </c>
      <c r="J850" s="104">
        <f t="shared" si="80"/>
        <v>20.33957511334858</v>
      </c>
      <c r="K850" s="76">
        <f t="shared" si="84"/>
        <v>203.92302130797384</v>
      </c>
      <c r="L850" s="76">
        <f t="shared" si="81"/>
        <v>152.95526717869055</v>
      </c>
      <c r="M850" s="103">
        <f t="shared" si="85"/>
        <v>7.8702240513098358</v>
      </c>
      <c r="N850" s="103">
        <f t="shared" si="82"/>
        <v>245.94450160343237</v>
      </c>
    </row>
    <row r="851" spans="1:14">
      <c r="A851" s="102">
        <v>40387</v>
      </c>
      <c r="B851" t="s">
        <v>1602</v>
      </c>
      <c r="C851">
        <v>16.123000000000001</v>
      </c>
      <c r="D851">
        <v>97.575999999999993</v>
      </c>
      <c r="E851">
        <v>30.41</v>
      </c>
      <c r="F851">
        <v>3890</v>
      </c>
      <c r="G851">
        <v>17.3</v>
      </c>
      <c r="I851" s="103">
        <f t="shared" si="83"/>
        <v>97.57324607655481</v>
      </c>
      <c r="J851" s="104">
        <f t="shared" si="80"/>
        <v>20.392808429999956</v>
      </c>
      <c r="K851" s="76">
        <f t="shared" si="84"/>
        <v>204.45673446104104</v>
      </c>
      <c r="L851" s="76">
        <f t="shared" si="81"/>
        <v>153.35558607059676</v>
      </c>
      <c r="M851" s="103">
        <f t="shared" si="85"/>
        <v>7.8908222263801537</v>
      </c>
      <c r="N851" s="103">
        <f t="shared" si="82"/>
        <v>246.5881945743798</v>
      </c>
    </row>
    <row r="852" spans="1:14">
      <c r="A852" s="102">
        <v>40387</v>
      </c>
      <c r="B852" t="s">
        <v>1603</v>
      </c>
      <c r="C852">
        <v>16.141999999999999</v>
      </c>
      <c r="D852">
        <v>97.617999999999995</v>
      </c>
      <c r="E852">
        <v>30.41</v>
      </c>
      <c r="F852">
        <v>3880</v>
      </c>
      <c r="G852">
        <v>17.3</v>
      </c>
      <c r="I852" s="103">
        <f t="shared" si="83"/>
        <v>97.57324607655481</v>
      </c>
      <c r="J852" s="104">
        <f t="shared" si="80"/>
        <v>20.392808429999956</v>
      </c>
      <c r="K852" s="76">
        <f t="shared" si="84"/>
        <v>204.45673446104104</v>
      </c>
      <c r="L852" s="76">
        <f t="shared" si="81"/>
        <v>153.35558607059676</v>
      </c>
      <c r="M852" s="103">
        <f t="shared" si="85"/>
        <v>7.8908222263801537</v>
      </c>
      <c r="N852" s="103">
        <f t="shared" si="82"/>
        <v>246.5881945743798</v>
      </c>
    </row>
    <row r="853" spans="1:14">
      <c r="A853" s="102">
        <v>40387</v>
      </c>
      <c r="B853" t="s">
        <v>1604</v>
      </c>
      <c r="C853">
        <v>16.161000000000001</v>
      </c>
      <c r="D853">
        <v>97.661000000000001</v>
      </c>
      <c r="E853">
        <v>30.4</v>
      </c>
      <c r="F853">
        <v>3892</v>
      </c>
      <c r="G853">
        <v>17.3</v>
      </c>
      <c r="I853" s="103">
        <f t="shared" si="83"/>
        <v>97.658315460215618</v>
      </c>
      <c r="J853" s="104">
        <f t="shared" ref="J853:J916" si="86">I853*20.9/100</f>
        <v>20.410587931185063</v>
      </c>
      <c r="K853" s="76">
        <f t="shared" si="84"/>
        <v>204.63499037734269</v>
      </c>
      <c r="L853" s="76">
        <f t="shared" ref="L853:L916" si="87">K853/1.33322</f>
        <v>153.48928937260368</v>
      </c>
      <c r="M853" s="103">
        <f t="shared" si="85"/>
        <v>7.8977018517935438</v>
      </c>
      <c r="N853" s="103">
        <f t="shared" ref="N853:N916" si="88">M853*31.25</f>
        <v>246.80318286854825</v>
      </c>
    </row>
    <row r="854" spans="1:14">
      <c r="A854" s="102">
        <v>40387</v>
      </c>
      <c r="B854" t="s">
        <v>1605</v>
      </c>
      <c r="C854">
        <v>16.178999999999998</v>
      </c>
      <c r="D854">
        <v>97.661000000000001</v>
      </c>
      <c r="E854">
        <v>30.4</v>
      </c>
      <c r="F854">
        <v>3890</v>
      </c>
      <c r="G854">
        <v>17.3</v>
      </c>
      <c r="I854" s="103">
        <f t="shared" si="83"/>
        <v>97.658315460215618</v>
      </c>
      <c r="J854" s="104">
        <f t="shared" si="86"/>
        <v>20.410587931185063</v>
      </c>
      <c r="K854" s="76">
        <f t="shared" si="84"/>
        <v>204.63499037734269</v>
      </c>
      <c r="L854" s="76">
        <f t="shared" si="87"/>
        <v>153.48928937260368</v>
      </c>
      <c r="M854" s="103">
        <f t="shared" si="85"/>
        <v>7.8977018517935438</v>
      </c>
      <c r="N854" s="103">
        <f t="shared" si="88"/>
        <v>246.80318286854825</v>
      </c>
    </row>
    <row r="855" spans="1:14">
      <c r="A855" s="102">
        <v>40387</v>
      </c>
      <c r="B855" t="s">
        <v>1606</v>
      </c>
      <c r="C855">
        <v>16.198</v>
      </c>
      <c r="D855">
        <v>97.406000000000006</v>
      </c>
      <c r="E855">
        <v>30.43</v>
      </c>
      <c r="F855">
        <v>3892</v>
      </c>
      <c r="G855">
        <v>17.3</v>
      </c>
      <c r="I855" s="103">
        <f t="shared" si="83"/>
        <v>97.403359062970395</v>
      </c>
      <c r="J855" s="104">
        <f t="shared" si="86"/>
        <v>20.357302044160811</v>
      </c>
      <c r="K855" s="76">
        <f t="shared" si="84"/>
        <v>204.10075015774592</v>
      </c>
      <c r="L855" s="76">
        <f t="shared" si="87"/>
        <v>153.08857514719693</v>
      </c>
      <c r="M855" s="103">
        <f t="shared" si="85"/>
        <v>7.8770833350685585</v>
      </c>
      <c r="N855" s="103">
        <f t="shared" si="88"/>
        <v>246.15885422089247</v>
      </c>
    </row>
    <row r="856" spans="1:14">
      <c r="A856" s="102">
        <v>40387</v>
      </c>
      <c r="B856" t="s">
        <v>1607</v>
      </c>
      <c r="C856">
        <v>16.216999999999999</v>
      </c>
      <c r="D856">
        <v>97.257999999999996</v>
      </c>
      <c r="E856">
        <v>30.45</v>
      </c>
      <c r="F856">
        <v>3893</v>
      </c>
      <c r="G856">
        <v>17.3</v>
      </c>
      <c r="I856" s="103">
        <f t="shared" si="83"/>
        <v>97.233806985139623</v>
      </c>
      <c r="J856" s="104">
        <f t="shared" si="86"/>
        <v>20.321865659894179</v>
      </c>
      <c r="K856" s="76">
        <f t="shared" si="84"/>
        <v>203.745467684852</v>
      </c>
      <c r="L856" s="76">
        <f t="shared" si="87"/>
        <v>152.82209064134352</v>
      </c>
      <c r="M856" s="103">
        <f t="shared" si="85"/>
        <v>7.8633715302647476</v>
      </c>
      <c r="N856" s="103">
        <f t="shared" si="88"/>
        <v>245.73036032077337</v>
      </c>
    </row>
    <row r="857" spans="1:14">
      <c r="A857" s="102">
        <v>40387</v>
      </c>
      <c r="B857" t="s">
        <v>1608</v>
      </c>
      <c r="C857">
        <v>16.236000000000001</v>
      </c>
      <c r="D857">
        <v>97.152000000000001</v>
      </c>
      <c r="E857">
        <v>30.46</v>
      </c>
      <c r="F857">
        <v>3891</v>
      </c>
      <c r="G857">
        <v>17.3</v>
      </c>
      <c r="I857" s="103">
        <f t="shared" si="83"/>
        <v>97.1491562717991</v>
      </c>
      <c r="J857" s="104">
        <f t="shared" si="86"/>
        <v>20.304173660806011</v>
      </c>
      <c r="K857" s="76">
        <f t="shared" si="84"/>
        <v>203.56808905786832</v>
      </c>
      <c r="L857" s="76">
        <f t="shared" si="87"/>
        <v>152.68904536225702</v>
      </c>
      <c r="M857" s="103">
        <f t="shared" si="85"/>
        <v>7.8565257630368937</v>
      </c>
      <c r="N857" s="103">
        <f t="shared" si="88"/>
        <v>245.51643009490292</v>
      </c>
    </row>
    <row r="858" spans="1:14">
      <c r="A858" s="102">
        <v>40387</v>
      </c>
      <c r="B858" t="s">
        <v>1609</v>
      </c>
      <c r="C858">
        <v>16.254999999999999</v>
      </c>
      <c r="D858">
        <v>97.236000000000004</v>
      </c>
      <c r="E858">
        <v>30.45</v>
      </c>
      <c r="F858">
        <v>3885</v>
      </c>
      <c r="G858">
        <v>17.3</v>
      </c>
      <c r="I858" s="103">
        <f t="shared" si="83"/>
        <v>97.233806985139623</v>
      </c>
      <c r="J858" s="104">
        <f t="shared" si="86"/>
        <v>20.321865659894179</v>
      </c>
      <c r="K858" s="76">
        <f t="shared" si="84"/>
        <v>203.745467684852</v>
      </c>
      <c r="L858" s="76">
        <f t="shared" si="87"/>
        <v>152.82209064134352</v>
      </c>
      <c r="M858" s="103">
        <f t="shared" si="85"/>
        <v>7.8633715302647476</v>
      </c>
      <c r="N858" s="103">
        <f t="shared" si="88"/>
        <v>245.73036032077337</v>
      </c>
    </row>
    <row r="859" spans="1:14">
      <c r="A859" s="102">
        <v>40387</v>
      </c>
      <c r="B859" t="s">
        <v>1610</v>
      </c>
      <c r="C859">
        <v>16.273</v>
      </c>
      <c r="D859">
        <v>97.257999999999996</v>
      </c>
      <c r="E859">
        <v>30.45</v>
      </c>
      <c r="F859">
        <v>3883</v>
      </c>
      <c r="G859">
        <v>17.3</v>
      </c>
      <c r="I859" s="103">
        <f t="shared" si="83"/>
        <v>97.233806985139623</v>
      </c>
      <c r="J859" s="104">
        <f t="shared" si="86"/>
        <v>20.321865659894179</v>
      </c>
      <c r="K859" s="76">
        <f t="shared" si="84"/>
        <v>203.745467684852</v>
      </c>
      <c r="L859" s="76">
        <f t="shared" si="87"/>
        <v>152.82209064134352</v>
      </c>
      <c r="M859" s="103">
        <f t="shared" si="85"/>
        <v>7.8633715302647476</v>
      </c>
      <c r="N859" s="103">
        <f t="shared" si="88"/>
        <v>245.73036032077337</v>
      </c>
    </row>
    <row r="860" spans="1:14">
      <c r="A860" s="102">
        <v>40387</v>
      </c>
      <c r="B860" t="s">
        <v>1611</v>
      </c>
      <c r="C860">
        <v>16.292000000000002</v>
      </c>
      <c r="D860">
        <v>97.385000000000005</v>
      </c>
      <c r="E860">
        <v>30.43</v>
      </c>
      <c r="F860">
        <v>3889</v>
      </c>
      <c r="G860">
        <v>17.3</v>
      </c>
      <c r="I860" s="103">
        <f t="shared" si="83"/>
        <v>97.403359062970395</v>
      </c>
      <c r="J860" s="104">
        <f t="shared" si="86"/>
        <v>20.357302044160811</v>
      </c>
      <c r="K860" s="76">
        <f t="shared" si="84"/>
        <v>204.10075015774592</v>
      </c>
      <c r="L860" s="76">
        <f t="shared" si="87"/>
        <v>153.08857514719693</v>
      </c>
      <c r="M860" s="103">
        <f t="shared" si="85"/>
        <v>7.8770833350685585</v>
      </c>
      <c r="N860" s="103">
        <f t="shared" si="88"/>
        <v>246.15885422089247</v>
      </c>
    </row>
    <row r="861" spans="1:14">
      <c r="A861" s="102">
        <v>40387</v>
      </c>
      <c r="B861" t="s">
        <v>1612</v>
      </c>
      <c r="C861">
        <v>16.311</v>
      </c>
      <c r="D861">
        <v>97.575999999999993</v>
      </c>
      <c r="E861">
        <v>30.41</v>
      </c>
      <c r="F861">
        <v>3886</v>
      </c>
      <c r="G861">
        <v>17.3</v>
      </c>
      <c r="I861" s="103">
        <f t="shared" si="83"/>
        <v>97.57324607655481</v>
      </c>
      <c r="J861" s="104">
        <f t="shared" si="86"/>
        <v>20.392808429999956</v>
      </c>
      <c r="K861" s="76">
        <f t="shared" si="84"/>
        <v>204.45673446104104</v>
      </c>
      <c r="L861" s="76">
        <f t="shared" si="87"/>
        <v>153.35558607059676</v>
      </c>
      <c r="M861" s="103">
        <f t="shared" si="85"/>
        <v>7.8908222263801537</v>
      </c>
      <c r="N861" s="103">
        <f t="shared" si="88"/>
        <v>246.5881945743798</v>
      </c>
    </row>
    <row r="862" spans="1:14">
      <c r="A862" s="102">
        <v>40387</v>
      </c>
      <c r="B862" t="s">
        <v>1613</v>
      </c>
      <c r="C862">
        <v>16.329999999999998</v>
      </c>
      <c r="D862">
        <v>97.852999999999994</v>
      </c>
      <c r="E862">
        <v>30.38</v>
      </c>
      <c r="F862">
        <v>3893</v>
      </c>
      <c r="G862">
        <v>17.3</v>
      </c>
      <c r="I862" s="103">
        <f t="shared" si="83"/>
        <v>97.82870653466793</v>
      </c>
      <c r="J862" s="104">
        <f t="shared" si="86"/>
        <v>20.446199665745596</v>
      </c>
      <c r="K862" s="76">
        <f t="shared" si="84"/>
        <v>204.99203089884483</v>
      </c>
      <c r="L862" s="76">
        <f t="shared" si="87"/>
        <v>153.75709252699841</v>
      </c>
      <c r="M862" s="103">
        <f t="shared" si="85"/>
        <v>7.9114815068888564</v>
      </c>
      <c r="N862" s="103">
        <f t="shared" si="88"/>
        <v>247.23379709027677</v>
      </c>
    </row>
    <row r="863" spans="1:14">
      <c r="A863" s="102">
        <v>40387</v>
      </c>
      <c r="B863" t="s">
        <v>1614</v>
      </c>
      <c r="C863">
        <v>16.347999999999999</v>
      </c>
      <c r="D863">
        <v>97.917000000000002</v>
      </c>
      <c r="E863">
        <v>30.37</v>
      </c>
      <c r="F863">
        <v>3879</v>
      </c>
      <c r="G863">
        <v>17.3</v>
      </c>
      <c r="I863" s="103">
        <f t="shared" si="83"/>
        <v>97.914028447322067</v>
      </c>
      <c r="J863" s="104">
        <f t="shared" si="86"/>
        <v>20.464031945490309</v>
      </c>
      <c r="K863" s="76">
        <f t="shared" si="84"/>
        <v>205.17081596894025</v>
      </c>
      <c r="L863" s="76">
        <f t="shared" si="87"/>
        <v>153.89119272808708</v>
      </c>
      <c r="M863" s="103">
        <f t="shared" si="85"/>
        <v>7.9183815545129805</v>
      </c>
      <c r="N863" s="103">
        <f t="shared" si="88"/>
        <v>247.44942357853066</v>
      </c>
    </row>
    <row r="864" spans="1:14">
      <c r="A864" s="102">
        <v>40387</v>
      </c>
      <c r="B864" t="s">
        <v>1615</v>
      </c>
      <c r="C864">
        <v>16.385999999999999</v>
      </c>
      <c r="D864">
        <v>97.894999999999996</v>
      </c>
      <c r="E864">
        <v>30.37</v>
      </c>
      <c r="F864">
        <v>3878</v>
      </c>
      <c r="G864">
        <v>17.3</v>
      </c>
      <c r="I864" s="103">
        <f t="shared" si="83"/>
        <v>97.914028447322067</v>
      </c>
      <c r="J864" s="104">
        <f t="shared" si="86"/>
        <v>20.464031945490309</v>
      </c>
      <c r="K864" s="76">
        <f t="shared" si="84"/>
        <v>205.17081596894025</v>
      </c>
      <c r="L864" s="76">
        <f t="shared" si="87"/>
        <v>153.89119272808708</v>
      </c>
      <c r="M864" s="103">
        <f t="shared" si="85"/>
        <v>7.9183815545129805</v>
      </c>
      <c r="N864" s="103">
        <f t="shared" si="88"/>
        <v>247.44942357853066</v>
      </c>
    </row>
    <row r="865" spans="1:14">
      <c r="A865" s="102">
        <v>40387</v>
      </c>
      <c r="B865" t="s">
        <v>1616</v>
      </c>
      <c r="C865">
        <v>16.405000000000001</v>
      </c>
      <c r="D865">
        <v>97.703000000000003</v>
      </c>
      <c r="E865">
        <v>30.39</v>
      </c>
      <c r="F865">
        <v>3884</v>
      </c>
      <c r="G865">
        <v>17.3</v>
      </c>
      <c r="I865" s="103">
        <f t="shared" si="83"/>
        <v>97.74346890930434</v>
      </c>
      <c r="J865" s="104">
        <f t="shared" si="86"/>
        <v>20.428385002044607</v>
      </c>
      <c r="K865" s="76">
        <f t="shared" si="84"/>
        <v>204.81342244585372</v>
      </c>
      <c r="L865" s="76">
        <f t="shared" si="87"/>
        <v>153.62312479999827</v>
      </c>
      <c r="M865" s="103">
        <f t="shared" si="85"/>
        <v>7.904588275641685</v>
      </c>
      <c r="N865" s="103">
        <f t="shared" si="88"/>
        <v>247.01838361380265</v>
      </c>
    </row>
    <row r="866" spans="1:14">
      <c r="A866" s="102">
        <v>40387</v>
      </c>
      <c r="B866" t="s">
        <v>1617</v>
      </c>
      <c r="C866">
        <v>16.423999999999999</v>
      </c>
      <c r="D866">
        <v>97.745999999999995</v>
      </c>
      <c r="E866">
        <v>30.39</v>
      </c>
      <c r="F866">
        <v>3886</v>
      </c>
      <c r="G866">
        <v>17.3</v>
      </c>
      <c r="I866" s="103">
        <f t="shared" si="83"/>
        <v>97.74346890930434</v>
      </c>
      <c r="J866" s="104">
        <f t="shared" si="86"/>
        <v>20.428385002044607</v>
      </c>
      <c r="K866" s="76">
        <f t="shared" si="84"/>
        <v>204.81342244585372</v>
      </c>
      <c r="L866" s="76">
        <f t="shared" si="87"/>
        <v>153.62312479999827</v>
      </c>
      <c r="M866" s="103">
        <f t="shared" si="85"/>
        <v>7.904588275641685</v>
      </c>
      <c r="N866" s="103">
        <f t="shared" si="88"/>
        <v>247.01838361380265</v>
      </c>
    </row>
    <row r="867" spans="1:14">
      <c r="A867" s="102">
        <v>40387</v>
      </c>
      <c r="B867" t="s">
        <v>1618</v>
      </c>
      <c r="C867">
        <v>16.442</v>
      </c>
      <c r="D867">
        <v>97.745999999999995</v>
      </c>
      <c r="E867">
        <v>30.39</v>
      </c>
      <c r="F867">
        <v>3892</v>
      </c>
      <c r="G867">
        <v>17.3</v>
      </c>
      <c r="I867" s="103">
        <f t="shared" si="83"/>
        <v>97.74346890930434</v>
      </c>
      <c r="J867" s="104">
        <f t="shared" si="86"/>
        <v>20.428385002044607</v>
      </c>
      <c r="K867" s="76">
        <f t="shared" si="84"/>
        <v>204.81342244585372</v>
      </c>
      <c r="L867" s="76">
        <f t="shared" si="87"/>
        <v>153.62312479999827</v>
      </c>
      <c r="M867" s="103">
        <f t="shared" si="85"/>
        <v>7.904588275641685</v>
      </c>
      <c r="N867" s="103">
        <f t="shared" si="88"/>
        <v>247.01838361380265</v>
      </c>
    </row>
    <row r="868" spans="1:14">
      <c r="A868" s="102">
        <v>40387</v>
      </c>
      <c r="B868" t="s">
        <v>1619</v>
      </c>
      <c r="C868">
        <v>16.460999999999999</v>
      </c>
      <c r="D868">
        <v>97.724999999999994</v>
      </c>
      <c r="E868">
        <v>30.39</v>
      </c>
      <c r="F868">
        <v>3882</v>
      </c>
      <c r="G868">
        <v>17.3</v>
      </c>
      <c r="I868" s="103">
        <f t="shared" si="83"/>
        <v>97.74346890930434</v>
      </c>
      <c r="J868" s="104">
        <f t="shared" si="86"/>
        <v>20.428385002044607</v>
      </c>
      <c r="K868" s="76">
        <f t="shared" si="84"/>
        <v>204.81342244585372</v>
      </c>
      <c r="L868" s="76">
        <f t="shared" si="87"/>
        <v>153.62312479999827</v>
      </c>
      <c r="M868" s="103">
        <f t="shared" si="85"/>
        <v>7.904588275641685</v>
      </c>
      <c r="N868" s="103">
        <f t="shared" si="88"/>
        <v>247.01838361380265</v>
      </c>
    </row>
    <row r="869" spans="1:14">
      <c r="A869" s="102">
        <v>40387</v>
      </c>
      <c r="B869" t="s">
        <v>1620</v>
      </c>
      <c r="C869">
        <v>16.48</v>
      </c>
      <c r="D869">
        <v>97.873999999999995</v>
      </c>
      <c r="E869">
        <v>30.38</v>
      </c>
      <c r="F869">
        <v>3889</v>
      </c>
      <c r="G869">
        <v>17.3</v>
      </c>
      <c r="I869" s="103">
        <f t="shared" si="83"/>
        <v>97.82870653466793</v>
      </c>
      <c r="J869" s="104">
        <f t="shared" si="86"/>
        <v>20.446199665745596</v>
      </c>
      <c r="K869" s="76">
        <f t="shared" si="84"/>
        <v>204.99203089884483</v>
      </c>
      <c r="L869" s="76">
        <f t="shared" si="87"/>
        <v>153.75709252699841</v>
      </c>
      <c r="M869" s="103">
        <f t="shared" si="85"/>
        <v>7.9114815068888564</v>
      </c>
      <c r="N869" s="103">
        <f t="shared" si="88"/>
        <v>247.23379709027677</v>
      </c>
    </row>
    <row r="870" spans="1:14">
      <c r="A870" s="102">
        <v>40387</v>
      </c>
      <c r="B870" t="s">
        <v>1621</v>
      </c>
      <c r="C870">
        <v>16.498999999999999</v>
      </c>
      <c r="D870">
        <v>97.447999999999993</v>
      </c>
      <c r="E870">
        <v>30.43</v>
      </c>
      <c r="F870">
        <v>3893</v>
      </c>
      <c r="G870">
        <v>17.3</v>
      </c>
      <c r="I870" s="103">
        <f t="shared" si="83"/>
        <v>97.403359062970395</v>
      </c>
      <c r="J870" s="104">
        <f t="shared" si="86"/>
        <v>20.357302044160811</v>
      </c>
      <c r="K870" s="76">
        <f t="shared" si="84"/>
        <v>204.10075015774592</v>
      </c>
      <c r="L870" s="76">
        <f t="shared" si="87"/>
        <v>153.08857514719693</v>
      </c>
      <c r="M870" s="103">
        <f t="shared" si="85"/>
        <v>7.8770833350685585</v>
      </c>
      <c r="N870" s="103">
        <f t="shared" si="88"/>
        <v>246.15885422089247</v>
      </c>
    </row>
    <row r="871" spans="1:14">
      <c r="A871" s="102">
        <v>40387</v>
      </c>
      <c r="B871" t="s">
        <v>1622</v>
      </c>
      <c r="C871">
        <v>16.518000000000001</v>
      </c>
      <c r="D871">
        <v>97.236000000000004</v>
      </c>
      <c r="E871">
        <v>30.45</v>
      </c>
      <c r="F871">
        <v>3890</v>
      </c>
      <c r="G871">
        <v>17.3</v>
      </c>
      <c r="I871" s="103">
        <f t="shared" si="83"/>
        <v>97.233806985139623</v>
      </c>
      <c r="J871" s="104">
        <f t="shared" si="86"/>
        <v>20.321865659894179</v>
      </c>
      <c r="K871" s="76">
        <f t="shared" si="84"/>
        <v>203.745467684852</v>
      </c>
      <c r="L871" s="76">
        <f t="shared" si="87"/>
        <v>152.82209064134352</v>
      </c>
      <c r="M871" s="103">
        <f t="shared" si="85"/>
        <v>7.8633715302647476</v>
      </c>
      <c r="N871" s="103">
        <f t="shared" si="88"/>
        <v>245.73036032077337</v>
      </c>
    </row>
    <row r="872" spans="1:14">
      <c r="A872" s="102">
        <v>40387</v>
      </c>
      <c r="B872" t="s">
        <v>1623</v>
      </c>
      <c r="C872">
        <v>16.536000000000001</v>
      </c>
      <c r="D872">
        <v>97.3</v>
      </c>
      <c r="E872">
        <v>30.44</v>
      </c>
      <c r="F872">
        <v>3886</v>
      </c>
      <c r="G872">
        <v>17.3</v>
      </c>
      <c r="I872" s="103">
        <f t="shared" si="83"/>
        <v>97.318541212194177</v>
      </c>
      <c r="J872" s="104">
        <f t="shared" si="86"/>
        <v>20.33957511334858</v>
      </c>
      <c r="K872" s="76">
        <f t="shared" si="84"/>
        <v>203.92302130797384</v>
      </c>
      <c r="L872" s="76">
        <f t="shared" si="87"/>
        <v>152.95526717869055</v>
      </c>
      <c r="M872" s="103">
        <f t="shared" si="85"/>
        <v>7.8702240513098358</v>
      </c>
      <c r="N872" s="103">
        <f t="shared" si="88"/>
        <v>245.94450160343237</v>
      </c>
    </row>
    <row r="873" spans="1:14">
      <c r="A873" s="102">
        <v>40387</v>
      </c>
      <c r="B873" t="s">
        <v>1624</v>
      </c>
      <c r="C873">
        <v>16.555</v>
      </c>
      <c r="D873">
        <v>97.491</v>
      </c>
      <c r="E873">
        <v>30.42</v>
      </c>
      <c r="F873">
        <v>3889</v>
      </c>
      <c r="G873">
        <v>17.3</v>
      </c>
      <c r="I873" s="103">
        <f t="shared" si="83"/>
        <v>97.488260647643102</v>
      </c>
      <c r="J873" s="104">
        <f t="shared" si="86"/>
        <v>20.375046475357408</v>
      </c>
      <c r="K873" s="76">
        <f t="shared" si="84"/>
        <v>204.2786544650304</v>
      </c>
      <c r="L873" s="76">
        <f t="shared" si="87"/>
        <v>153.22201472002399</v>
      </c>
      <c r="M873" s="103">
        <f t="shared" si="85"/>
        <v>7.8839493904508364</v>
      </c>
      <c r="N873" s="103">
        <f t="shared" si="88"/>
        <v>246.37341845158863</v>
      </c>
    </row>
    <row r="874" spans="1:14">
      <c r="A874" s="102">
        <v>40387</v>
      </c>
      <c r="B874" t="s">
        <v>1625</v>
      </c>
      <c r="C874">
        <v>16.574000000000002</v>
      </c>
      <c r="D874">
        <v>97.661000000000001</v>
      </c>
      <c r="E874">
        <v>30.4</v>
      </c>
      <c r="F874">
        <v>3888</v>
      </c>
      <c r="G874">
        <v>17.3</v>
      </c>
      <c r="I874" s="103">
        <f t="shared" ref="I874:I937" si="89">(-((TAN(E874*PI()/180))/(TAN(($B$7+($B$14*(G874-$E$7)))*PI()/180))*($H$13+($B$15*(G874-$E$8)))+(TAN(E874*PI()/180))/(TAN(($B$7+($B$14*(G874-$E$7)))*PI()/180))*1/$B$16*($H$13+($B$15*(G874-$E$8)))-$B$13*1/$B$16*($H$13+($B$15*(G874-$E$8)))-($H$13+($B$15*(G874-$E$8)))+$B$13*($H$13+($B$15*(G874-$E$8))))+(SQRT((POWER(((TAN(E874*PI()/180))/(TAN(($B$7+($B$14*(G874-$E$7)))*PI()/180))*($H$13+($B$15*(G874-$E$8)))+(TAN(E874*PI()/180))/(TAN(($B$7+($B$14*(G874-$E$7)))*PI()/180))*1/$B$16*($H$13+($B$15*(G874-$E$8)))-$B$13*1/$B$16*($H$13+($B$15*(G874-$E$8)))-($H$13+($B$15*(G874-$E$8)))+$B$13*($H$13+($B$15*(G874-$E$8)))),2))-4*((TAN(E874*PI()/180))/(TAN(($B$7+($B$14*(G874-$E$7)))*PI()/180))*1/$B$16*POWER(($H$13+($B$15*(G874-$E$8))),2))*((TAN(E874*PI()/180))/(TAN(($B$7+($B$14*(G874-$E$7)))*PI()/180))-1))))/(2*((TAN(E874*PI()/180))/(TAN(($B$7+($B$14*(G874-$E$7)))*PI()/180))*1/$B$16*POWER(($H$13+($B$15*(G874-$E$8))),2)))</f>
        <v>97.658315460215618</v>
      </c>
      <c r="J874" s="104">
        <f t="shared" si="86"/>
        <v>20.410587931185063</v>
      </c>
      <c r="K874" s="76">
        <f t="shared" ref="K874:K937" si="90">($B$9-EXP(52.57-6690.9/(273.15+G874)-4.681*LN(273.15+G874)))*I874/100*0.2095</f>
        <v>204.63499037734269</v>
      </c>
      <c r="L874" s="76">
        <f t="shared" si="87"/>
        <v>153.48928937260368</v>
      </c>
      <c r="M874" s="103">
        <f t="shared" ref="M874:M937" si="91">(($B$9-EXP(52.57-6690.9/(273.15+G874)-4.681*LN(273.15+G874)))/1013)*I874/100*0.2095*((49-1.335*G874+0.02759*POWER(G874,2)-0.0003235*POWER(G874,3)+0.000001614*POWER(G874,4))
-($J$16*(5.516*10^-1-1.759*10^-2*G874+2.253*10^-4*POWER(G874,2)-2.654*10^-7*POWER(G874,3)+5.363*10^-8*POWER(G874,4))))*32/22.414</f>
        <v>7.8977018517935438</v>
      </c>
      <c r="N874" s="103">
        <f t="shared" si="88"/>
        <v>246.80318286854825</v>
      </c>
    </row>
    <row r="875" spans="1:14">
      <c r="A875" s="102">
        <v>40387</v>
      </c>
      <c r="B875" t="s">
        <v>1626</v>
      </c>
      <c r="C875">
        <v>16.593</v>
      </c>
      <c r="D875">
        <v>98.001999999999995</v>
      </c>
      <c r="E875">
        <v>30.36</v>
      </c>
      <c r="F875">
        <v>3888</v>
      </c>
      <c r="G875">
        <v>17.3</v>
      </c>
      <c r="I875" s="103">
        <f t="shared" si="89"/>
        <v>97.9994347584514</v>
      </c>
      <c r="J875" s="104">
        <f t="shared" si="86"/>
        <v>20.481881864516339</v>
      </c>
      <c r="K875" s="76">
        <f t="shared" si="90"/>
        <v>205.34977788911829</v>
      </c>
      <c r="L875" s="76">
        <f t="shared" si="87"/>
        <v>154.02542557801283</v>
      </c>
      <c r="M875" s="103">
        <f t="shared" si="91"/>
        <v>7.9252884275056426</v>
      </c>
      <c r="N875" s="103">
        <f t="shared" si="88"/>
        <v>247.66526335955132</v>
      </c>
    </row>
    <row r="876" spans="1:14">
      <c r="A876" s="102">
        <v>40387</v>
      </c>
      <c r="B876" t="s">
        <v>1627</v>
      </c>
      <c r="C876">
        <v>16.611000000000001</v>
      </c>
      <c r="D876">
        <v>97.938000000000002</v>
      </c>
      <c r="E876">
        <v>30.37</v>
      </c>
      <c r="F876">
        <v>3878</v>
      </c>
      <c r="G876">
        <v>17.3</v>
      </c>
      <c r="I876" s="103">
        <f t="shared" si="89"/>
        <v>97.914028447322067</v>
      </c>
      <c r="J876" s="104">
        <f t="shared" si="86"/>
        <v>20.464031945490309</v>
      </c>
      <c r="K876" s="76">
        <f t="shared" si="90"/>
        <v>205.17081596894025</v>
      </c>
      <c r="L876" s="76">
        <f t="shared" si="87"/>
        <v>153.89119272808708</v>
      </c>
      <c r="M876" s="103">
        <f t="shared" si="91"/>
        <v>7.9183815545129805</v>
      </c>
      <c r="N876" s="103">
        <f t="shared" si="88"/>
        <v>247.44942357853066</v>
      </c>
    </row>
    <row r="877" spans="1:14">
      <c r="A877" s="102">
        <v>40387</v>
      </c>
      <c r="B877" t="s">
        <v>1628</v>
      </c>
      <c r="C877">
        <v>16.63</v>
      </c>
      <c r="D877">
        <v>97.745999999999995</v>
      </c>
      <c r="E877">
        <v>30.39</v>
      </c>
      <c r="F877">
        <v>3881</v>
      </c>
      <c r="G877">
        <v>17.3</v>
      </c>
      <c r="I877" s="103">
        <f t="shared" si="89"/>
        <v>97.74346890930434</v>
      </c>
      <c r="J877" s="104">
        <f t="shared" si="86"/>
        <v>20.428385002044607</v>
      </c>
      <c r="K877" s="76">
        <f t="shared" si="90"/>
        <v>204.81342244585372</v>
      </c>
      <c r="L877" s="76">
        <f t="shared" si="87"/>
        <v>153.62312479999827</v>
      </c>
      <c r="M877" s="103">
        <f t="shared" si="91"/>
        <v>7.904588275641685</v>
      </c>
      <c r="N877" s="103">
        <f t="shared" si="88"/>
        <v>247.01838361380265</v>
      </c>
    </row>
    <row r="878" spans="1:14">
      <c r="A878" s="102">
        <v>40387</v>
      </c>
      <c r="B878" t="s">
        <v>1629</v>
      </c>
      <c r="C878">
        <v>16.649000000000001</v>
      </c>
      <c r="D878">
        <v>97.917000000000002</v>
      </c>
      <c r="E878">
        <v>30.37</v>
      </c>
      <c r="F878">
        <v>3881</v>
      </c>
      <c r="G878">
        <v>17.3</v>
      </c>
      <c r="I878" s="103">
        <f t="shared" si="89"/>
        <v>97.914028447322067</v>
      </c>
      <c r="J878" s="104">
        <f t="shared" si="86"/>
        <v>20.464031945490309</v>
      </c>
      <c r="K878" s="76">
        <f t="shared" si="90"/>
        <v>205.17081596894025</v>
      </c>
      <c r="L878" s="76">
        <f t="shared" si="87"/>
        <v>153.89119272808708</v>
      </c>
      <c r="M878" s="103">
        <f t="shared" si="91"/>
        <v>7.9183815545129805</v>
      </c>
      <c r="N878" s="103">
        <f t="shared" si="88"/>
        <v>247.44942357853066</v>
      </c>
    </row>
    <row r="879" spans="1:14">
      <c r="A879" s="102">
        <v>40387</v>
      </c>
      <c r="B879" t="s">
        <v>1630</v>
      </c>
      <c r="C879">
        <v>16.667999999999999</v>
      </c>
      <c r="D879">
        <v>97.917000000000002</v>
      </c>
      <c r="E879">
        <v>30.37</v>
      </c>
      <c r="F879">
        <v>3889</v>
      </c>
      <c r="G879">
        <v>17.3</v>
      </c>
      <c r="I879" s="103">
        <f t="shared" si="89"/>
        <v>97.914028447322067</v>
      </c>
      <c r="J879" s="104">
        <f t="shared" si="86"/>
        <v>20.464031945490309</v>
      </c>
      <c r="K879" s="76">
        <f t="shared" si="90"/>
        <v>205.17081596894025</v>
      </c>
      <c r="L879" s="76">
        <f t="shared" si="87"/>
        <v>153.89119272808708</v>
      </c>
      <c r="M879" s="103">
        <f t="shared" si="91"/>
        <v>7.9183815545129805</v>
      </c>
      <c r="N879" s="103">
        <f t="shared" si="88"/>
        <v>247.44942357853066</v>
      </c>
    </row>
    <row r="880" spans="1:14">
      <c r="A880" s="102">
        <v>40387</v>
      </c>
      <c r="B880" t="s">
        <v>1631</v>
      </c>
      <c r="C880">
        <v>16.687000000000001</v>
      </c>
      <c r="D880">
        <v>98.087000000000003</v>
      </c>
      <c r="E880">
        <v>30.35</v>
      </c>
      <c r="F880">
        <v>3881</v>
      </c>
      <c r="G880">
        <v>17.3</v>
      </c>
      <c r="I880" s="103">
        <f t="shared" si="89"/>
        <v>98.084925579410069</v>
      </c>
      <c r="J880" s="104">
        <f t="shared" si="86"/>
        <v>20.499749446096704</v>
      </c>
      <c r="K880" s="76">
        <f t="shared" si="90"/>
        <v>205.52891689271246</v>
      </c>
      <c r="L880" s="76">
        <f t="shared" si="87"/>
        <v>154.15979125179075</v>
      </c>
      <c r="M880" s="103">
        <f t="shared" si="91"/>
        <v>7.9322021348721341</v>
      </c>
      <c r="N880" s="103">
        <f t="shared" si="88"/>
        <v>247.88131671475418</v>
      </c>
    </row>
    <row r="881" spans="1:14">
      <c r="A881" s="102">
        <v>40387</v>
      </c>
      <c r="B881" t="s">
        <v>1632</v>
      </c>
      <c r="C881">
        <v>16.706</v>
      </c>
      <c r="D881">
        <v>98.236999999999995</v>
      </c>
      <c r="E881">
        <v>30.33</v>
      </c>
      <c r="F881">
        <v>3888</v>
      </c>
      <c r="G881">
        <v>17.3</v>
      </c>
      <c r="I881" s="103">
        <f t="shared" si="89"/>
        <v>98.256161197079322</v>
      </c>
      <c r="J881" s="104">
        <f t="shared" si="86"/>
        <v>20.535537690189575</v>
      </c>
      <c r="K881" s="76">
        <f t="shared" si="90"/>
        <v>205.88772708525855</v>
      </c>
      <c r="L881" s="76">
        <f t="shared" si="87"/>
        <v>154.42892177229456</v>
      </c>
      <c r="M881" s="103">
        <f t="shared" si="91"/>
        <v>7.9460500888163166</v>
      </c>
      <c r="N881" s="103">
        <f t="shared" si="88"/>
        <v>248.3140652755099</v>
      </c>
    </row>
    <row r="882" spans="1:14">
      <c r="A882" s="102">
        <v>40387</v>
      </c>
      <c r="B882" t="s">
        <v>1633</v>
      </c>
      <c r="C882">
        <v>16.724</v>
      </c>
      <c r="D882">
        <v>97.873999999999995</v>
      </c>
      <c r="E882">
        <v>30.38</v>
      </c>
      <c r="F882">
        <v>3886</v>
      </c>
      <c r="G882">
        <v>17.3</v>
      </c>
      <c r="I882" s="103">
        <f t="shared" si="89"/>
        <v>97.82870653466793</v>
      </c>
      <c r="J882" s="104">
        <f t="shared" si="86"/>
        <v>20.446199665745596</v>
      </c>
      <c r="K882" s="76">
        <f t="shared" si="90"/>
        <v>204.99203089884483</v>
      </c>
      <c r="L882" s="76">
        <f t="shared" si="87"/>
        <v>153.75709252699841</v>
      </c>
      <c r="M882" s="103">
        <f t="shared" si="91"/>
        <v>7.9114815068888564</v>
      </c>
      <c r="N882" s="103">
        <f t="shared" si="88"/>
        <v>247.23379709027677</v>
      </c>
    </row>
    <row r="883" spans="1:14">
      <c r="A883" s="102">
        <v>40387</v>
      </c>
      <c r="B883" t="s">
        <v>1634</v>
      </c>
      <c r="C883">
        <v>16.742999999999999</v>
      </c>
      <c r="D883">
        <v>97.703000000000003</v>
      </c>
      <c r="E883">
        <v>30.39</v>
      </c>
      <c r="F883">
        <v>3889</v>
      </c>
      <c r="G883">
        <v>17.3</v>
      </c>
      <c r="I883" s="103">
        <f t="shared" si="89"/>
        <v>97.74346890930434</v>
      </c>
      <c r="J883" s="104">
        <f t="shared" si="86"/>
        <v>20.428385002044607</v>
      </c>
      <c r="K883" s="76">
        <f t="shared" si="90"/>
        <v>204.81342244585372</v>
      </c>
      <c r="L883" s="76">
        <f t="shared" si="87"/>
        <v>153.62312479999827</v>
      </c>
      <c r="M883" s="103">
        <f t="shared" si="91"/>
        <v>7.904588275641685</v>
      </c>
      <c r="N883" s="103">
        <f t="shared" si="88"/>
        <v>247.01838361380265</v>
      </c>
    </row>
    <row r="884" spans="1:14">
      <c r="A884" s="102">
        <v>40387</v>
      </c>
      <c r="B884" t="s">
        <v>1635</v>
      </c>
      <c r="C884">
        <v>16.762</v>
      </c>
      <c r="D884">
        <v>97.766999999999996</v>
      </c>
      <c r="E884">
        <v>30.39</v>
      </c>
      <c r="F884">
        <v>3890</v>
      </c>
      <c r="G884">
        <v>17.3</v>
      </c>
      <c r="I884" s="103">
        <f t="shared" si="89"/>
        <v>97.74346890930434</v>
      </c>
      <c r="J884" s="104">
        <f t="shared" si="86"/>
        <v>20.428385002044607</v>
      </c>
      <c r="K884" s="76">
        <f t="shared" si="90"/>
        <v>204.81342244585372</v>
      </c>
      <c r="L884" s="76">
        <f t="shared" si="87"/>
        <v>153.62312479999827</v>
      </c>
      <c r="M884" s="103">
        <f t="shared" si="91"/>
        <v>7.904588275641685</v>
      </c>
      <c r="N884" s="103">
        <f t="shared" si="88"/>
        <v>247.01838361380265</v>
      </c>
    </row>
    <row r="885" spans="1:14">
      <c r="A885" s="102">
        <v>40387</v>
      </c>
      <c r="B885" t="s">
        <v>1636</v>
      </c>
      <c r="C885">
        <v>16.78</v>
      </c>
      <c r="D885">
        <v>97.278999999999996</v>
      </c>
      <c r="E885">
        <v>30.45</v>
      </c>
      <c r="F885">
        <v>3888</v>
      </c>
      <c r="G885">
        <v>17.3</v>
      </c>
      <c r="I885" s="103">
        <f t="shared" si="89"/>
        <v>97.233806985139623</v>
      </c>
      <c r="J885" s="104">
        <f t="shared" si="86"/>
        <v>20.321865659894179</v>
      </c>
      <c r="K885" s="76">
        <f t="shared" si="90"/>
        <v>203.745467684852</v>
      </c>
      <c r="L885" s="76">
        <f t="shared" si="87"/>
        <v>152.82209064134352</v>
      </c>
      <c r="M885" s="103">
        <f t="shared" si="91"/>
        <v>7.8633715302647476</v>
      </c>
      <c r="N885" s="103">
        <f t="shared" si="88"/>
        <v>245.73036032077337</v>
      </c>
    </row>
    <row r="886" spans="1:14">
      <c r="A886" s="102">
        <v>40387</v>
      </c>
      <c r="B886" t="s">
        <v>1637</v>
      </c>
      <c r="C886">
        <v>16.798999999999999</v>
      </c>
      <c r="D886">
        <v>97.427000000000007</v>
      </c>
      <c r="E886">
        <v>30.43</v>
      </c>
      <c r="F886">
        <v>3888</v>
      </c>
      <c r="G886">
        <v>17.3</v>
      </c>
      <c r="I886" s="103">
        <f t="shared" si="89"/>
        <v>97.403359062970395</v>
      </c>
      <c r="J886" s="104">
        <f t="shared" si="86"/>
        <v>20.357302044160811</v>
      </c>
      <c r="K886" s="76">
        <f t="shared" si="90"/>
        <v>204.10075015774592</v>
      </c>
      <c r="L886" s="76">
        <f t="shared" si="87"/>
        <v>153.08857514719693</v>
      </c>
      <c r="M886" s="103">
        <f t="shared" si="91"/>
        <v>7.8770833350685585</v>
      </c>
      <c r="N886" s="103">
        <f t="shared" si="88"/>
        <v>246.15885422089247</v>
      </c>
    </row>
    <row r="887" spans="1:14">
      <c r="A887" s="102">
        <v>40387</v>
      </c>
      <c r="B887" t="s">
        <v>1638</v>
      </c>
      <c r="C887">
        <v>16.818000000000001</v>
      </c>
      <c r="D887">
        <v>97.47</v>
      </c>
      <c r="E887">
        <v>30.42</v>
      </c>
      <c r="F887">
        <v>3879</v>
      </c>
      <c r="G887">
        <v>17.3</v>
      </c>
      <c r="I887" s="103">
        <f t="shared" si="89"/>
        <v>97.488260647643102</v>
      </c>
      <c r="J887" s="104">
        <f t="shared" si="86"/>
        <v>20.375046475357408</v>
      </c>
      <c r="K887" s="76">
        <f t="shared" si="90"/>
        <v>204.2786544650304</v>
      </c>
      <c r="L887" s="76">
        <f t="shared" si="87"/>
        <v>153.22201472002399</v>
      </c>
      <c r="M887" s="103">
        <f t="shared" si="91"/>
        <v>7.8839493904508364</v>
      </c>
      <c r="N887" s="103">
        <f t="shared" si="88"/>
        <v>246.37341845158863</v>
      </c>
    </row>
    <row r="888" spans="1:14">
      <c r="A888" s="102">
        <v>40387</v>
      </c>
      <c r="B888" t="s">
        <v>1639</v>
      </c>
      <c r="C888">
        <v>16.837</v>
      </c>
      <c r="D888">
        <v>97.3</v>
      </c>
      <c r="E888">
        <v>30.44</v>
      </c>
      <c r="F888">
        <v>3893</v>
      </c>
      <c r="G888">
        <v>17.3</v>
      </c>
      <c r="I888" s="103">
        <f t="shared" si="89"/>
        <v>97.318541212194177</v>
      </c>
      <c r="J888" s="104">
        <f t="shared" si="86"/>
        <v>20.33957511334858</v>
      </c>
      <c r="K888" s="76">
        <f t="shared" si="90"/>
        <v>203.92302130797384</v>
      </c>
      <c r="L888" s="76">
        <f t="shared" si="87"/>
        <v>152.95526717869055</v>
      </c>
      <c r="M888" s="103">
        <f t="shared" si="91"/>
        <v>7.8702240513098358</v>
      </c>
      <c r="N888" s="103">
        <f t="shared" si="88"/>
        <v>245.94450160343237</v>
      </c>
    </row>
    <row r="889" spans="1:14">
      <c r="A889" s="102">
        <v>40387</v>
      </c>
      <c r="B889" t="s">
        <v>1640</v>
      </c>
      <c r="C889">
        <v>16.856000000000002</v>
      </c>
      <c r="D889">
        <v>97.575999999999993</v>
      </c>
      <c r="E889">
        <v>30.41</v>
      </c>
      <c r="F889">
        <v>3892</v>
      </c>
      <c r="G889">
        <v>17.3</v>
      </c>
      <c r="I889" s="103">
        <f t="shared" si="89"/>
        <v>97.57324607655481</v>
      </c>
      <c r="J889" s="104">
        <f t="shared" si="86"/>
        <v>20.392808429999956</v>
      </c>
      <c r="K889" s="76">
        <f t="shared" si="90"/>
        <v>204.45673446104104</v>
      </c>
      <c r="L889" s="76">
        <f t="shared" si="87"/>
        <v>153.35558607059676</v>
      </c>
      <c r="M889" s="103">
        <f t="shared" si="91"/>
        <v>7.8908222263801537</v>
      </c>
      <c r="N889" s="103">
        <f t="shared" si="88"/>
        <v>246.5881945743798</v>
      </c>
    </row>
    <row r="890" spans="1:14">
      <c r="A890" s="102">
        <v>40387</v>
      </c>
      <c r="B890" t="s">
        <v>1641</v>
      </c>
      <c r="C890">
        <v>16.875</v>
      </c>
      <c r="D890">
        <v>97.575999999999993</v>
      </c>
      <c r="E890">
        <v>30.41</v>
      </c>
      <c r="F890">
        <v>3895</v>
      </c>
      <c r="G890">
        <v>17.3</v>
      </c>
      <c r="I890" s="103">
        <f t="shared" si="89"/>
        <v>97.57324607655481</v>
      </c>
      <c r="J890" s="104">
        <f t="shared" si="86"/>
        <v>20.392808429999956</v>
      </c>
      <c r="K890" s="76">
        <f t="shared" si="90"/>
        <v>204.45673446104104</v>
      </c>
      <c r="L890" s="76">
        <f t="shared" si="87"/>
        <v>153.35558607059676</v>
      </c>
      <c r="M890" s="103">
        <f t="shared" si="91"/>
        <v>7.8908222263801537</v>
      </c>
      <c r="N890" s="103">
        <f t="shared" si="88"/>
        <v>246.5881945743798</v>
      </c>
    </row>
    <row r="891" spans="1:14">
      <c r="A891" s="102">
        <v>40387</v>
      </c>
      <c r="B891" t="s">
        <v>1642</v>
      </c>
      <c r="C891">
        <v>16.893000000000001</v>
      </c>
      <c r="D891">
        <v>97.831000000000003</v>
      </c>
      <c r="E891">
        <v>30.38</v>
      </c>
      <c r="F891">
        <v>3887</v>
      </c>
      <c r="G891">
        <v>17.3</v>
      </c>
      <c r="I891" s="103">
        <f t="shared" si="89"/>
        <v>97.82870653466793</v>
      </c>
      <c r="J891" s="104">
        <f t="shared" si="86"/>
        <v>20.446199665745596</v>
      </c>
      <c r="K891" s="76">
        <f t="shared" si="90"/>
        <v>204.99203089884483</v>
      </c>
      <c r="L891" s="76">
        <f t="shared" si="87"/>
        <v>153.75709252699841</v>
      </c>
      <c r="M891" s="103">
        <f t="shared" si="91"/>
        <v>7.9114815068888564</v>
      </c>
      <c r="N891" s="103">
        <f t="shared" si="88"/>
        <v>247.23379709027677</v>
      </c>
    </row>
    <row r="892" spans="1:14">
      <c r="A892" s="102">
        <v>40387</v>
      </c>
      <c r="B892" t="s">
        <v>1643</v>
      </c>
      <c r="C892">
        <v>16.931000000000001</v>
      </c>
      <c r="D892">
        <v>97.959000000000003</v>
      </c>
      <c r="E892">
        <v>30.36</v>
      </c>
      <c r="F892">
        <v>3884</v>
      </c>
      <c r="G892">
        <v>17.3</v>
      </c>
      <c r="I892" s="103">
        <f t="shared" si="89"/>
        <v>97.9994347584514</v>
      </c>
      <c r="J892" s="104">
        <f t="shared" si="86"/>
        <v>20.481881864516339</v>
      </c>
      <c r="K892" s="76">
        <f t="shared" si="90"/>
        <v>205.34977788911829</v>
      </c>
      <c r="L892" s="76">
        <f t="shared" si="87"/>
        <v>154.02542557801283</v>
      </c>
      <c r="M892" s="103">
        <f t="shared" si="91"/>
        <v>7.9252884275056426</v>
      </c>
      <c r="N892" s="103">
        <f t="shared" si="88"/>
        <v>247.66526335955132</v>
      </c>
    </row>
    <row r="893" spans="1:14">
      <c r="A893" s="102">
        <v>40387</v>
      </c>
      <c r="B893" t="s">
        <v>1644</v>
      </c>
      <c r="C893">
        <v>16.95</v>
      </c>
      <c r="D893">
        <v>98.022999999999996</v>
      </c>
      <c r="E893">
        <v>30.36</v>
      </c>
      <c r="F893">
        <v>3887</v>
      </c>
      <c r="G893">
        <v>17.3</v>
      </c>
      <c r="I893" s="103">
        <f t="shared" si="89"/>
        <v>97.9994347584514</v>
      </c>
      <c r="J893" s="104">
        <f t="shared" si="86"/>
        <v>20.481881864516339</v>
      </c>
      <c r="K893" s="76">
        <f t="shared" si="90"/>
        <v>205.34977788911829</v>
      </c>
      <c r="L893" s="76">
        <f t="shared" si="87"/>
        <v>154.02542557801283</v>
      </c>
      <c r="M893" s="103">
        <f t="shared" si="91"/>
        <v>7.9252884275056426</v>
      </c>
      <c r="N893" s="103">
        <f t="shared" si="88"/>
        <v>247.66526335955132</v>
      </c>
    </row>
    <row r="894" spans="1:14">
      <c r="A894" s="102">
        <v>40387</v>
      </c>
      <c r="B894" t="s">
        <v>1645</v>
      </c>
      <c r="C894">
        <v>16.969000000000001</v>
      </c>
      <c r="D894">
        <v>98.045000000000002</v>
      </c>
      <c r="E894">
        <v>30.36</v>
      </c>
      <c r="F894">
        <v>3886</v>
      </c>
      <c r="G894">
        <v>17.3</v>
      </c>
      <c r="I894" s="103">
        <f t="shared" si="89"/>
        <v>97.9994347584514</v>
      </c>
      <c r="J894" s="104">
        <f t="shared" si="86"/>
        <v>20.481881864516339</v>
      </c>
      <c r="K894" s="76">
        <f t="shared" si="90"/>
        <v>205.34977788911829</v>
      </c>
      <c r="L894" s="76">
        <f t="shared" si="87"/>
        <v>154.02542557801283</v>
      </c>
      <c r="M894" s="103">
        <f t="shared" si="91"/>
        <v>7.9252884275056426</v>
      </c>
      <c r="N894" s="103">
        <f t="shared" si="88"/>
        <v>247.66526335955132</v>
      </c>
    </row>
    <row r="895" spans="1:14">
      <c r="A895" s="102">
        <v>40387</v>
      </c>
      <c r="B895" t="s">
        <v>1646</v>
      </c>
      <c r="C895">
        <v>16.986999999999998</v>
      </c>
      <c r="D895">
        <v>97.703000000000003</v>
      </c>
      <c r="E895">
        <v>30.4</v>
      </c>
      <c r="F895">
        <v>3884</v>
      </c>
      <c r="G895">
        <v>17.3</v>
      </c>
      <c r="I895" s="103">
        <f t="shared" si="89"/>
        <v>97.658315460215618</v>
      </c>
      <c r="J895" s="104">
        <f t="shared" si="86"/>
        <v>20.410587931185063</v>
      </c>
      <c r="K895" s="76">
        <f t="shared" si="90"/>
        <v>204.63499037734269</v>
      </c>
      <c r="L895" s="76">
        <f t="shared" si="87"/>
        <v>153.48928937260368</v>
      </c>
      <c r="M895" s="103">
        <f t="shared" si="91"/>
        <v>7.8977018517935438</v>
      </c>
      <c r="N895" s="103">
        <f t="shared" si="88"/>
        <v>246.80318286854825</v>
      </c>
    </row>
    <row r="896" spans="1:14">
      <c r="A896" s="102">
        <v>40387</v>
      </c>
      <c r="B896" t="s">
        <v>1647</v>
      </c>
      <c r="C896">
        <v>17.006</v>
      </c>
      <c r="D896">
        <v>97.682000000000002</v>
      </c>
      <c r="E896">
        <v>30.4</v>
      </c>
      <c r="F896">
        <v>3881</v>
      </c>
      <c r="G896">
        <v>17.3</v>
      </c>
      <c r="I896" s="103">
        <f t="shared" si="89"/>
        <v>97.658315460215618</v>
      </c>
      <c r="J896" s="104">
        <f t="shared" si="86"/>
        <v>20.410587931185063</v>
      </c>
      <c r="K896" s="76">
        <f t="shared" si="90"/>
        <v>204.63499037734269</v>
      </c>
      <c r="L896" s="76">
        <f t="shared" si="87"/>
        <v>153.48928937260368</v>
      </c>
      <c r="M896" s="103">
        <f t="shared" si="91"/>
        <v>7.8977018517935438</v>
      </c>
      <c r="N896" s="103">
        <f t="shared" si="88"/>
        <v>246.80318286854825</v>
      </c>
    </row>
    <row r="897" spans="1:14">
      <c r="A897" s="102">
        <v>40387</v>
      </c>
      <c r="B897" t="s">
        <v>1648</v>
      </c>
      <c r="C897">
        <v>17.024999999999999</v>
      </c>
      <c r="D897">
        <v>97.745999999999995</v>
      </c>
      <c r="E897">
        <v>30.39</v>
      </c>
      <c r="F897">
        <v>3891</v>
      </c>
      <c r="G897">
        <v>17.3</v>
      </c>
      <c r="I897" s="103">
        <f t="shared" si="89"/>
        <v>97.74346890930434</v>
      </c>
      <c r="J897" s="104">
        <f t="shared" si="86"/>
        <v>20.428385002044607</v>
      </c>
      <c r="K897" s="76">
        <f t="shared" si="90"/>
        <v>204.81342244585372</v>
      </c>
      <c r="L897" s="76">
        <f t="shared" si="87"/>
        <v>153.62312479999827</v>
      </c>
      <c r="M897" s="103">
        <f t="shared" si="91"/>
        <v>7.904588275641685</v>
      </c>
      <c r="N897" s="103">
        <f t="shared" si="88"/>
        <v>247.01838361380265</v>
      </c>
    </row>
    <row r="898" spans="1:14">
      <c r="A898" s="102">
        <v>40387</v>
      </c>
      <c r="B898" t="s">
        <v>1649</v>
      </c>
      <c r="C898">
        <v>17.044</v>
      </c>
      <c r="D898">
        <v>97.766999999999996</v>
      </c>
      <c r="E898">
        <v>30.39</v>
      </c>
      <c r="F898">
        <v>3888</v>
      </c>
      <c r="G898">
        <v>17.3</v>
      </c>
      <c r="I898" s="103">
        <f t="shared" si="89"/>
        <v>97.74346890930434</v>
      </c>
      <c r="J898" s="104">
        <f t="shared" si="86"/>
        <v>20.428385002044607</v>
      </c>
      <c r="K898" s="76">
        <f t="shared" si="90"/>
        <v>204.81342244585372</v>
      </c>
      <c r="L898" s="76">
        <f t="shared" si="87"/>
        <v>153.62312479999827</v>
      </c>
      <c r="M898" s="103">
        <f t="shared" si="91"/>
        <v>7.904588275641685</v>
      </c>
      <c r="N898" s="103">
        <f t="shared" si="88"/>
        <v>247.01838361380265</v>
      </c>
    </row>
    <row r="899" spans="1:14">
      <c r="A899" s="102">
        <v>40387</v>
      </c>
      <c r="B899" t="s">
        <v>1650</v>
      </c>
      <c r="C899">
        <v>17.062000000000001</v>
      </c>
      <c r="D899">
        <v>97.980999999999995</v>
      </c>
      <c r="E899">
        <v>30.36</v>
      </c>
      <c r="F899">
        <v>3891</v>
      </c>
      <c r="G899">
        <v>17.3</v>
      </c>
      <c r="I899" s="103">
        <f t="shared" si="89"/>
        <v>97.9994347584514</v>
      </c>
      <c r="J899" s="104">
        <f t="shared" si="86"/>
        <v>20.481881864516339</v>
      </c>
      <c r="K899" s="76">
        <f t="shared" si="90"/>
        <v>205.34977788911829</v>
      </c>
      <c r="L899" s="76">
        <f t="shared" si="87"/>
        <v>154.02542557801283</v>
      </c>
      <c r="M899" s="103">
        <f t="shared" si="91"/>
        <v>7.9252884275056426</v>
      </c>
      <c r="N899" s="103">
        <f t="shared" si="88"/>
        <v>247.66526335955132</v>
      </c>
    </row>
    <row r="900" spans="1:14">
      <c r="A900" s="102">
        <v>40387</v>
      </c>
      <c r="B900" t="s">
        <v>1651</v>
      </c>
      <c r="C900">
        <v>17.081</v>
      </c>
      <c r="D900">
        <v>98.087000000000003</v>
      </c>
      <c r="E900">
        <v>30.35</v>
      </c>
      <c r="F900">
        <v>3886</v>
      </c>
      <c r="G900">
        <v>17.3</v>
      </c>
      <c r="I900" s="103">
        <f t="shared" si="89"/>
        <v>98.084925579410069</v>
      </c>
      <c r="J900" s="104">
        <f t="shared" si="86"/>
        <v>20.499749446096704</v>
      </c>
      <c r="K900" s="76">
        <f t="shared" si="90"/>
        <v>205.52891689271246</v>
      </c>
      <c r="L900" s="76">
        <f t="shared" si="87"/>
        <v>154.15979125179075</v>
      </c>
      <c r="M900" s="103">
        <f t="shared" si="91"/>
        <v>7.9322021348721341</v>
      </c>
      <c r="N900" s="103">
        <f t="shared" si="88"/>
        <v>247.88131671475418</v>
      </c>
    </row>
    <row r="901" spans="1:14">
      <c r="A901" s="102">
        <v>40387</v>
      </c>
      <c r="B901" t="s">
        <v>1652</v>
      </c>
      <c r="C901">
        <v>17.100000000000001</v>
      </c>
      <c r="D901">
        <v>98.28</v>
      </c>
      <c r="E901">
        <v>30.33</v>
      </c>
      <c r="F901">
        <v>3890</v>
      </c>
      <c r="G901">
        <v>17.3</v>
      </c>
      <c r="I901" s="103">
        <f t="shared" si="89"/>
        <v>98.256161197079322</v>
      </c>
      <c r="J901" s="104">
        <f t="shared" si="86"/>
        <v>20.535537690189575</v>
      </c>
      <c r="K901" s="76">
        <f t="shared" si="90"/>
        <v>205.88772708525855</v>
      </c>
      <c r="L901" s="76">
        <f t="shared" si="87"/>
        <v>154.42892177229456</v>
      </c>
      <c r="M901" s="103">
        <f t="shared" si="91"/>
        <v>7.9460500888163166</v>
      </c>
      <c r="N901" s="103">
        <f t="shared" si="88"/>
        <v>248.3140652755099</v>
      </c>
    </row>
    <row r="902" spans="1:14">
      <c r="A902" s="102">
        <v>40387</v>
      </c>
      <c r="B902" t="s">
        <v>1653</v>
      </c>
      <c r="C902">
        <v>17.119</v>
      </c>
      <c r="D902">
        <v>98.730999999999995</v>
      </c>
      <c r="E902">
        <v>30.28</v>
      </c>
      <c r="F902">
        <v>3888</v>
      </c>
      <c r="G902">
        <v>17.3</v>
      </c>
      <c r="I902" s="103">
        <f t="shared" si="89"/>
        <v>98.685736990751877</v>
      </c>
      <c r="J902" s="104">
        <f t="shared" si="86"/>
        <v>20.625319031067143</v>
      </c>
      <c r="K902" s="76">
        <f t="shared" si="90"/>
        <v>206.78786792826065</v>
      </c>
      <c r="L902" s="76">
        <f t="shared" si="87"/>
        <v>155.10408479340293</v>
      </c>
      <c r="M902" s="103">
        <f t="shared" si="91"/>
        <v>7.9807902082335476</v>
      </c>
      <c r="N902" s="103">
        <f t="shared" si="88"/>
        <v>249.39969400729836</v>
      </c>
    </row>
    <row r="903" spans="1:14">
      <c r="A903" s="102">
        <v>40387</v>
      </c>
      <c r="B903" t="s">
        <v>1654</v>
      </c>
      <c r="C903">
        <v>17.138000000000002</v>
      </c>
      <c r="D903">
        <v>98.644999999999996</v>
      </c>
      <c r="E903">
        <v>30.29</v>
      </c>
      <c r="F903">
        <v>3881</v>
      </c>
      <c r="G903">
        <v>17.3</v>
      </c>
      <c r="I903" s="103">
        <f t="shared" si="89"/>
        <v>98.599651468799138</v>
      </c>
      <c r="J903" s="104">
        <f t="shared" si="86"/>
        <v>20.607327156979018</v>
      </c>
      <c r="K903" s="76">
        <f t="shared" si="90"/>
        <v>206.60748277750918</v>
      </c>
      <c r="L903" s="76">
        <f t="shared" si="87"/>
        <v>154.96878442980841</v>
      </c>
      <c r="M903" s="103">
        <f t="shared" si="91"/>
        <v>7.9738284069477592</v>
      </c>
      <c r="N903" s="103">
        <f t="shared" si="88"/>
        <v>249.18213771711748</v>
      </c>
    </row>
    <row r="904" spans="1:14">
      <c r="A904" s="102">
        <v>40387</v>
      </c>
      <c r="B904" t="s">
        <v>1655</v>
      </c>
      <c r="C904">
        <v>17.155999999999999</v>
      </c>
      <c r="D904">
        <v>98.472999999999999</v>
      </c>
      <c r="E904">
        <v>30.3</v>
      </c>
      <c r="F904">
        <v>3886</v>
      </c>
      <c r="G904">
        <v>17.3</v>
      </c>
      <c r="I904" s="103">
        <f t="shared" si="89"/>
        <v>98.513651240916616</v>
      </c>
      <c r="J904" s="104">
        <f t="shared" si="86"/>
        <v>20.589353109351574</v>
      </c>
      <c r="K904" s="76">
        <f t="shared" si="90"/>
        <v>206.42727635348623</v>
      </c>
      <c r="L904" s="76">
        <f t="shared" si="87"/>
        <v>154.83361812265508</v>
      </c>
      <c r="M904" s="103">
        <f t="shared" si="91"/>
        <v>7.9668735034579576</v>
      </c>
      <c r="N904" s="103">
        <f t="shared" si="88"/>
        <v>248.96479698306118</v>
      </c>
    </row>
    <row r="905" spans="1:14">
      <c r="A905" s="102">
        <v>40387</v>
      </c>
      <c r="B905" t="s">
        <v>1656</v>
      </c>
      <c r="C905">
        <v>17.175000000000001</v>
      </c>
      <c r="D905">
        <v>98.13</v>
      </c>
      <c r="E905">
        <v>30.34</v>
      </c>
      <c r="F905">
        <v>3892</v>
      </c>
      <c r="G905">
        <v>17.3</v>
      </c>
      <c r="I905" s="103">
        <f t="shared" si="89"/>
        <v>98.170501021721563</v>
      </c>
      <c r="J905" s="104">
        <f t="shared" si="86"/>
        <v>20.517634713539806</v>
      </c>
      <c r="K905" s="76">
        <f t="shared" si="90"/>
        <v>205.70823321341109</v>
      </c>
      <c r="L905" s="76">
        <f t="shared" si="87"/>
        <v>154.2942899247019</v>
      </c>
      <c r="M905" s="103">
        <f t="shared" si="91"/>
        <v>7.9391226856314487</v>
      </c>
      <c r="N905" s="103">
        <f t="shared" si="88"/>
        <v>248.09758392598278</v>
      </c>
    </row>
    <row r="906" spans="1:14">
      <c r="A906" s="102">
        <v>40387</v>
      </c>
      <c r="B906" t="s">
        <v>0</v>
      </c>
      <c r="C906">
        <v>17.193999999999999</v>
      </c>
      <c r="D906">
        <v>97.789000000000001</v>
      </c>
      <c r="E906">
        <v>30.39</v>
      </c>
      <c r="F906">
        <v>3881</v>
      </c>
      <c r="G906">
        <v>17.3</v>
      </c>
      <c r="I906" s="103">
        <f t="shared" si="89"/>
        <v>97.74346890930434</v>
      </c>
      <c r="J906" s="104">
        <f t="shared" si="86"/>
        <v>20.428385002044607</v>
      </c>
      <c r="K906" s="76">
        <f t="shared" si="90"/>
        <v>204.81342244585372</v>
      </c>
      <c r="L906" s="76">
        <f t="shared" si="87"/>
        <v>153.62312479999827</v>
      </c>
      <c r="M906" s="103">
        <f t="shared" si="91"/>
        <v>7.904588275641685</v>
      </c>
      <c r="N906" s="103">
        <f t="shared" si="88"/>
        <v>247.01838361380265</v>
      </c>
    </row>
    <row r="907" spans="1:14">
      <c r="A907" s="102">
        <v>40387</v>
      </c>
      <c r="B907" t="s">
        <v>1</v>
      </c>
      <c r="C907">
        <v>17.213000000000001</v>
      </c>
      <c r="D907">
        <v>97.894999999999996</v>
      </c>
      <c r="E907">
        <v>30.37</v>
      </c>
      <c r="F907">
        <v>3876</v>
      </c>
      <c r="G907">
        <v>17.3</v>
      </c>
      <c r="I907" s="103">
        <f t="shared" si="89"/>
        <v>97.914028447322067</v>
      </c>
      <c r="J907" s="104">
        <f t="shared" si="86"/>
        <v>20.464031945490309</v>
      </c>
      <c r="K907" s="76">
        <f t="shared" si="90"/>
        <v>205.17081596894025</v>
      </c>
      <c r="L907" s="76">
        <f t="shared" si="87"/>
        <v>153.89119272808708</v>
      </c>
      <c r="M907" s="103">
        <f t="shared" si="91"/>
        <v>7.9183815545129805</v>
      </c>
      <c r="N907" s="103">
        <f t="shared" si="88"/>
        <v>247.44942357853066</v>
      </c>
    </row>
    <row r="908" spans="1:14">
      <c r="A908" s="102">
        <v>40387</v>
      </c>
      <c r="B908" t="s">
        <v>2</v>
      </c>
      <c r="C908">
        <v>17.231000000000002</v>
      </c>
      <c r="D908">
        <v>97.980999999999995</v>
      </c>
      <c r="E908">
        <v>30.36</v>
      </c>
      <c r="F908">
        <v>3888</v>
      </c>
      <c r="G908">
        <v>17.3</v>
      </c>
      <c r="I908" s="103">
        <f t="shared" si="89"/>
        <v>97.9994347584514</v>
      </c>
      <c r="J908" s="104">
        <f t="shared" si="86"/>
        <v>20.481881864516339</v>
      </c>
      <c r="K908" s="76">
        <f t="shared" si="90"/>
        <v>205.34977788911829</v>
      </c>
      <c r="L908" s="76">
        <f t="shared" si="87"/>
        <v>154.02542557801283</v>
      </c>
      <c r="M908" s="103">
        <f t="shared" si="91"/>
        <v>7.9252884275056426</v>
      </c>
      <c r="N908" s="103">
        <f t="shared" si="88"/>
        <v>247.66526335955132</v>
      </c>
    </row>
    <row r="909" spans="1:14">
      <c r="A909" s="102">
        <v>40387</v>
      </c>
      <c r="B909" t="s">
        <v>3</v>
      </c>
      <c r="C909">
        <v>17.25</v>
      </c>
      <c r="D909">
        <v>97.980999999999995</v>
      </c>
      <c r="E909">
        <v>30.36</v>
      </c>
      <c r="F909">
        <v>3888</v>
      </c>
      <c r="G909">
        <v>17.3</v>
      </c>
      <c r="I909" s="103">
        <f t="shared" si="89"/>
        <v>97.9994347584514</v>
      </c>
      <c r="J909" s="104">
        <f t="shared" si="86"/>
        <v>20.481881864516339</v>
      </c>
      <c r="K909" s="76">
        <f t="shared" si="90"/>
        <v>205.34977788911829</v>
      </c>
      <c r="L909" s="76">
        <f t="shared" si="87"/>
        <v>154.02542557801283</v>
      </c>
      <c r="M909" s="103">
        <f t="shared" si="91"/>
        <v>7.9252884275056426</v>
      </c>
      <c r="N909" s="103">
        <f t="shared" si="88"/>
        <v>247.66526335955132</v>
      </c>
    </row>
    <row r="910" spans="1:14">
      <c r="A910" s="102">
        <v>40387</v>
      </c>
      <c r="B910" t="s">
        <v>4</v>
      </c>
      <c r="C910">
        <v>17.268999999999998</v>
      </c>
      <c r="D910">
        <v>98.001999999999995</v>
      </c>
      <c r="E910">
        <v>30.36</v>
      </c>
      <c r="F910">
        <v>3887</v>
      </c>
      <c r="G910">
        <v>17.3</v>
      </c>
      <c r="I910" s="103">
        <f t="shared" si="89"/>
        <v>97.9994347584514</v>
      </c>
      <c r="J910" s="104">
        <f t="shared" si="86"/>
        <v>20.481881864516339</v>
      </c>
      <c r="K910" s="76">
        <f t="shared" si="90"/>
        <v>205.34977788911829</v>
      </c>
      <c r="L910" s="76">
        <f t="shared" si="87"/>
        <v>154.02542557801283</v>
      </c>
      <c r="M910" s="103">
        <f t="shared" si="91"/>
        <v>7.9252884275056426</v>
      </c>
      <c r="N910" s="103">
        <f t="shared" si="88"/>
        <v>247.66526335955132</v>
      </c>
    </row>
    <row r="911" spans="1:14">
      <c r="A911" s="102">
        <v>40387</v>
      </c>
      <c r="B911" t="s">
        <v>5</v>
      </c>
      <c r="C911">
        <v>17.306999999999999</v>
      </c>
      <c r="D911">
        <v>97.661000000000001</v>
      </c>
      <c r="E911">
        <v>30.4</v>
      </c>
      <c r="F911">
        <v>3886</v>
      </c>
      <c r="G911">
        <v>17.3</v>
      </c>
      <c r="I911" s="103">
        <f t="shared" si="89"/>
        <v>97.658315460215618</v>
      </c>
      <c r="J911" s="104">
        <f t="shared" si="86"/>
        <v>20.410587931185063</v>
      </c>
      <c r="K911" s="76">
        <f t="shared" si="90"/>
        <v>204.63499037734269</v>
      </c>
      <c r="L911" s="76">
        <f t="shared" si="87"/>
        <v>153.48928937260368</v>
      </c>
      <c r="M911" s="103">
        <f t="shared" si="91"/>
        <v>7.8977018517935438</v>
      </c>
      <c r="N911" s="103">
        <f t="shared" si="88"/>
        <v>246.80318286854825</v>
      </c>
    </row>
    <row r="912" spans="1:14">
      <c r="A912" s="102">
        <v>40387</v>
      </c>
      <c r="B912" t="s">
        <v>6</v>
      </c>
      <c r="C912">
        <v>17.324999999999999</v>
      </c>
      <c r="D912">
        <v>97.385000000000005</v>
      </c>
      <c r="E912">
        <v>30.43</v>
      </c>
      <c r="F912">
        <v>3891</v>
      </c>
      <c r="G912">
        <v>17.3</v>
      </c>
      <c r="I912" s="103">
        <f t="shared" si="89"/>
        <v>97.403359062970395</v>
      </c>
      <c r="J912" s="104">
        <f t="shared" si="86"/>
        <v>20.357302044160811</v>
      </c>
      <c r="K912" s="76">
        <f t="shared" si="90"/>
        <v>204.10075015774592</v>
      </c>
      <c r="L912" s="76">
        <f t="shared" si="87"/>
        <v>153.08857514719693</v>
      </c>
      <c r="M912" s="103">
        <f t="shared" si="91"/>
        <v>7.8770833350685585</v>
      </c>
      <c r="N912" s="103">
        <f t="shared" si="88"/>
        <v>246.15885422089247</v>
      </c>
    </row>
    <row r="913" spans="1:14">
      <c r="A913" s="102">
        <v>40387</v>
      </c>
      <c r="B913" t="s">
        <v>7</v>
      </c>
      <c r="C913">
        <v>17.344000000000001</v>
      </c>
      <c r="D913">
        <v>97.575999999999993</v>
      </c>
      <c r="E913">
        <v>30.41</v>
      </c>
      <c r="F913">
        <v>3885</v>
      </c>
      <c r="G913">
        <v>17.3</v>
      </c>
      <c r="I913" s="103">
        <f t="shared" si="89"/>
        <v>97.57324607655481</v>
      </c>
      <c r="J913" s="104">
        <f t="shared" si="86"/>
        <v>20.392808429999956</v>
      </c>
      <c r="K913" s="76">
        <f t="shared" si="90"/>
        <v>204.45673446104104</v>
      </c>
      <c r="L913" s="76">
        <f t="shared" si="87"/>
        <v>153.35558607059676</v>
      </c>
      <c r="M913" s="103">
        <f t="shared" si="91"/>
        <v>7.8908222263801537</v>
      </c>
      <c r="N913" s="103">
        <f t="shared" si="88"/>
        <v>246.5881945743798</v>
      </c>
    </row>
    <row r="914" spans="1:14">
      <c r="A914" s="102">
        <v>40387</v>
      </c>
      <c r="B914" t="s">
        <v>8</v>
      </c>
      <c r="C914">
        <v>17.363</v>
      </c>
      <c r="D914">
        <v>97.3</v>
      </c>
      <c r="E914">
        <v>30.44</v>
      </c>
      <c r="F914">
        <v>3887</v>
      </c>
      <c r="G914">
        <v>17.3</v>
      </c>
      <c r="I914" s="103">
        <f t="shared" si="89"/>
        <v>97.318541212194177</v>
      </c>
      <c r="J914" s="104">
        <f t="shared" si="86"/>
        <v>20.33957511334858</v>
      </c>
      <c r="K914" s="76">
        <f t="shared" si="90"/>
        <v>203.92302130797384</v>
      </c>
      <c r="L914" s="76">
        <f t="shared" si="87"/>
        <v>152.95526717869055</v>
      </c>
      <c r="M914" s="103">
        <f t="shared" si="91"/>
        <v>7.8702240513098358</v>
      </c>
      <c r="N914" s="103">
        <f t="shared" si="88"/>
        <v>245.94450160343237</v>
      </c>
    </row>
    <row r="915" spans="1:14">
      <c r="A915" s="102">
        <v>40387</v>
      </c>
      <c r="B915" t="s">
        <v>9</v>
      </c>
      <c r="C915">
        <v>17.382000000000001</v>
      </c>
      <c r="D915">
        <v>97.447999999999993</v>
      </c>
      <c r="E915">
        <v>30.42</v>
      </c>
      <c r="F915">
        <v>3886</v>
      </c>
      <c r="G915">
        <v>17.3</v>
      </c>
      <c r="I915" s="103">
        <f t="shared" si="89"/>
        <v>97.488260647643102</v>
      </c>
      <c r="J915" s="104">
        <f t="shared" si="86"/>
        <v>20.375046475357408</v>
      </c>
      <c r="K915" s="76">
        <f t="shared" si="90"/>
        <v>204.2786544650304</v>
      </c>
      <c r="L915" s="76">
        <f t="shared" si="87"/>
        <v>153.22201472002399</v>
      </c>
      <c r="M915" s="103">
        <f t="shared" si="91"/>
        <v>7.8839493904508364</v>
      </c>
      <c r="N915" s="103">
        <f t="shared" si="88"/>
        <v>246.37341845158863</v>
      </c>
    </row>
    <row r="916" spans="1:14">
      <c r="A916" s="102">
        <v>40387</v>
      </c>
      <c r="B916" t="s">
        <v>10</v>
      </c>
      <c r="C916">
        <v>17.401</v>
      </c>
      <c r="D916">
        <v>97.81</v>
      </c>
      <c r="E916">
        <v>30.38</v>
      </c>
      <c r="F916">
        <v>3885</v>
      </c>
      <c r="G916">
        <v>17.3</v>
      </c>
      <c r="I916" s="103">
        <f t="shared" si="89"/>
        <v>97.82870653466793</v>
      </c>
      <c r="J916" s="104">
        <f t="shared" si="86"/>
        <v>20.446199665745596</v>
      </c>
      <c r="K916" s="76">
        <f t="shared" si="90"/>
        <v>204.99203089884483</v>
      </c>
      <c r="L916" s="76">
        <f t="shared" si="87"/>
        <v>153.75709252699841</v>
      </c>
      <c r="M916" s="103">
        <f t="shared" si="91"/>
        <v>7.9114815068888564</v>
      </c>
      <c r="N916" s="103">
        <f t="shared" si="88"/>
        <v>247.23379709027677</v>
      </c>
    </row>
    <row r="917" spans="1:14">
      <c r="A917" s="102">
        <v>40387</v>
      </c>
      <c r="B917" t="s">
        <v>11</v>
      </c>
      <c r="C917">
        <v>17.419</v>
      </c>
      <c r="D917">
        <v>97.447999999999993</v>
      </c>
      <c r="E917">
        <v>30.42</v>
      </c>
      <c r="F917">
        <v>3890</v>
      </c>
      <c r="G917">
        <v>17.3</v>
      </c>
      <c r="I917" s="103">
        <f t="shared" si="89"/>
        <v>97.488260647643102</v>
      </c>
      <c r="J917" s="104">
        <f t="shared" ref="J917:J980" si="92">I917*20.9/100</f>
        <v>20.375046475357408</v>
      </c>
      <c r="K917" s="76">
        <f t="shared" si="90"/>
        <v>204.2786544650304</v>
      </c>
      <c r="L917" s="76">
        <f t="shared" ref="L917:L980" si="93">K917/1.33322</f>
        <v>153.22201472002399</v>
      </c>
      <c r="M917" s="103">
        <f t="shared" si="91"/>
        <v>7.8839493904508364</v>
      </c>
      <c r="N917" s="103">
        <f t="shared" ref="N917:N980" si="94">M917*31.25</f>
        <v>246.37341845158863</v>
      </c>
    </row>
    <row r="918" spans="1:14">
      <c r="A918" s="102">
        <v>40387</v>
      </c>
      <c r="B918" t="s">
        <v>12</v>
      </c>
      <c r="C918">
        <v>17.437999999999999</v>
      </c>
      <c r="D918">
        <v>97.724999999999994</v>
      </c>
      <c r="E918">
        <v>30.39</v>
      </c>
      <c r="F918">
        <v>3888</v>
      </c>
      <c r="G918">
        <v>17.3</v>
      </c>
      <c r="I918" s="103">
        <f t="shared" si="89"/>
        <v>97.74346890930434</v>
      </c>
      <c r="J918" s="104">
        <f t="shared" si="92"/>
        <v>20.428385002044607</v>
      </c>
      <c r="K918" s="76">
        <f t="shared" si="90"/>
        <v>204.81342244585372</v>
      </c>
      <c r="L918" s="76">
        <f t="shared" si="93"/>
        <v>153.62312479999827</v>
      </c>
      <c r="M918" s="103">
        <f t="shared" si="91"/>
        <v>7.904588275641685</v>
      </c>
      <c r="N918" s="103">
        <f t="shared" si="94"/>
        <v>247.01838361380265</v>
      </c>
    </row>
    <row r="919" spans="1:14">
      <c r="A919" s="102">
        <v>40387</v>
      </c>
      <c r="B919" t="s">
        <v>13</v>
      </c>
      <c r="C919">
        <v>17.457000000000001</v>
      </c>
      <c r="D919">
        <v>97.682000000000002</v>
      </c>
      <c r="E919">
        <v>30.4</v>
      </c>
      <c r="F919">
        <v>3882</v>
      </c>
      <c r="G919">
        <v>17.3</v>
      </c>
      <c r="I919" s="103">
        <f t="shared" si="89"/>
        <v>97.658315460215618</v>
      </c>
      <c r="J919" s="104">
        <f t="shared" si="92"/>
        <v>20.410587931185063</v>
      </c>
      <c r="K919" s="76">
        <f t="shared" si="90"/>
        <v>204.63499037734269</v>
      </c>
      <c r="L919" s="76">
        <f t="shared" si="93"/>
        <v>153.48928937260368</v>
      </c>
      <c r="M919" s="103">
        <f t="shared" si="91"/>
        <v>7.8977018517935438</v>
      </c>
      <c r="N919" s="103">
        <f t="shared" si="94"/>
        <v>246.80318286854825</v>
      </c>
    </row>
    <row r="920" spans="1:14">
      <c r="A920" s="102">
        <v>40387</v>
      </c>
      <c r="B920" t="s">
        <v>14</v>
      </c>
      <c r="C920">
        <v>17.475999999999999</v>
      </c>
      <c r="D920">
        <v>97.491</v>
      </c>
      <c r="E920">
        <v>30.42</v>
      </c>
      <c r="F920">
        <v>3880</v>
      </c>
      <c r="G920">
        <v>17.3</v>
      </c>
      <c r="I920" s="103">
        <f t="shared" si="89"/>
        <v>97.488260647643102</v>
      </c>
      <c r="J920" s="104">
        <f t="shared" si="92"/>
        <v>20.375046475357408</v>
      </c>
      <c r="K920" s="76">
        <f t="shared" si="90"/>
        <v>204.2786544650304</v>
      </c>
      <c r="L920" s="76">
        <f t="shared" si="93"/>
        <v>153.22201472002399</v>
      </c>
      <c r="M920" s="103">
        <f t="shared" si="91"/>
        <v>7.8839493904508364</v>
      </c>
      <c r="N920" s="103">
        <f t="shared" si="94"/>
        <v>246.37341845158863</v>
      </c>
    </row>
    <row r="921" spans="1:14">
      <c r="A921" s="102">
        <v>40387</v>
      </c>
      <c r="B921" t="s">
        <v>15</v>
      </c>
      <c r="C921">
        <v>17.494</v>
      </c>
      <c r="D921">
        <v>97.555000000000007</v>
      </c>
      <c r="E921">
        <v>30.41</v>
      </c>
      <c r="F921">
        <v>3881</v>
      </c>
      <c r="G921">
        <v>17.3</v>
      </c>
      <c r="I921" s="103">
        <f t="shared" si="89"/>
        <v>97.57324607655481</v>
      </c>
      <c r="J921" s="104">
        <f t="shared" si="92"/>
        <v>20.392808429999956</v>
      </c>
      <c r="K921" s="76">
        <f t="shared" si="90"/>
        <v>204.45673446104104</v>
      </c>
      <c r="L921" s="76">
        <f t="shared" si="93"/>
        <v>153.35558607059676</v>
      </c>
      <c r="M921" s="103">
        <f t="shared" si="91"/>
        <v>7.8908222263801537</v>
      </c>
      <c r="N921" s="103">
        <f t="shared" si="94"/>
        <v>246.5881945743798</v>
      </c>
    </row>
    <row r="922" spans="1:14">
      <c r="A922" s="102">
        <v>40387</v>
      </c>
      <c r="B922" t="s">
        <v>16</v>
      </c>
      <c r="C922">
        <v>17.513000000000002</v>
      </c>
      <c r="D922">
        <v>97.427000000000007</v>
      </c>
      <c r="E922">
        <v>30.43</v>
      </c>
      <c r="F922">
        <v>3875</v>
      </c>
      <c r="G922">
        <v>17.3</v>
      </c>
      <c r="I922" s="103">
        <f t="shared" si="89"/>
        <v>97.403359062970395</v>
      </c>
      <c r="J922" s="104">
        <f t="shared" si="92"/>
        <v>20.357302044160811</v>
      </c>
      <c r="K922" s="76">
        <f t="shared" si="90"/>
        <v>204.10075015774592</v>
      </c>
      <c r="L922" s="76">
        <f t="shared" si="93"/>
        <v>153.08857514719693</v>
      </c>
      <c r="M922" s="103">
        <f t="shared" si="91"/>
        <v>7.8770833350685585</v>
      </c>
      <c r="N922" s="103">
        <f t="shared" si="94"/>
        <v>246.15885422089247</v>
      </c>
    </row>
    <row r="923" spans="1:14">
      <c r="A923" s="102">
        <v>40387</v>
      </c>
      <c r="B923" t="s">
        <v>17</v>
      </c>
      <c r="C923">
        <v>17.532</v>
      </c>
      <c r="D923">
        <v>97.406000000000006</v>
      </c>
      <c r="E923">
        <v>30.43</v>
      </c>
      <c r="F923">
        <v>3891</v>
      </c>
      <c r="G923">
        <v>17.3</v>
      </c>
      <c r="I923" s="103">
        <f t="shared" si="89"/>
        <v>97.403359062970395</v>
      </c>
      <c r="J923" s="104">
        <f t="shared" si="92"/>
        <v>20.357302044160811</v>
      </c>
      <c r="K923" s="76">
        <f t="shared" si="90"/>
        <v>204.10075015774592</v>
      </c>
      <c r="L923" s="76">
        <f t="shared" si="93"/>
        <v>153.08857514719693</v>
      </c>
      <c r="M923" s="103">
        <f t="shared" si="91"/>
        <v>7.8770833350685585</v>
      </c>
      <c r="N923" s="103">
        <f t="shared" si="94"/>
        <v>246.15885422089247</v>
      </c>
    </row>
    <row r="924" spans="1:14">
      <c r="A924" s="102">
        <v>40387</v>
      </c>
      <c r="B924" t="s">
        <v>18</v>
      </c>
      <c r="C924">
        <v>17.550999999999998</v>
      </c>
      <c r="D924">
        <v>97.215000000000003</v>
      </c>
      <c r="E924">
        <v>30.45</v>
      </c>
      <c r="F924">
        <v>3880</v>
      </c>
      <c r="G924">
        <v>17.3</v>
      </c>
      <c r="I924" s="103">
        <f t="shared" si="89"/>
        <v>97.233806985139623</v>
      </c>
      <c r="J924" s="104">
        <f t="shared" si="92"/>
        <v>20.321865659894179</v>
      </c>
      <c r="K924" s="76">
        <f t="shared" si="90"/>
        <v>203.745467684852</v>
      </c>
      <c r="L924" s="76">
        <f t="shared" si="93"/>
        <v>152.82209064134352</v>
      </c>
      <c r="M924" s="103">
        <f t="shared" si="91"/>
        <v>7.8633715302647476</v>
      </c>
      <c r="N924" s="103">
        <f t="shared" si="94"/>
        <v>245.73036032077337</v>
      </c>
    </row>
    <row r="925" spans="1:14">
      <c r="A925" s="102">
        <v>40387</v>
      </c>
      <c r="B925" t="s">
        <v>19</v>
      </c>
      <c r="C925">
        <v>17.57</v>
      </c>
      <c r="D925">
        <v>97.236000000000004</v>
      </c>
      <c r="E925">
        <v>30.45</v>
      </c>
      <c r="F925">
        <v>3884</v>
      </c>
      <c r="G925">
        <v>17.3</v>
      </c>
      <c r="I925" s="103">
        <f t="shared" si="89"/>
        <v>97.233806985139623</v>
      </c>
      <c r="J925" s="104">
        <f t="shared" si="92"/>
        <v>20.321865659894179</v>
      </c>
      <c r="K925" s="76">
        <f t="shared" si="90"/>
        <v>203.745467684852</v>
      </c>
      <c r="L925" s="76">
        <f t="shared" si="93"/>
        <v>152.82209064134352</v>
      </c>
      <c r="M925" s="103">
        <f t="shared" si="91"/>
        <v>7.8633715302647476</v>
      </c>
      <c r="N925" s="103">
        <f t="shared" si="94"/>
        <v>245.73036032077337</v>
      </c>
    </row>
    <row r="926" spans="1:14">
      <c r="A926" s="102">
        <v>40387</v>
      </c>
      <c r="B926" t="s">
        <v>20</v>
      </c>
      <c r="C926">
        <v>17.588000000000001</v>
      </c>
      <c r="D926">
        <v>97.3</v>
      </c>
      <c r="E926">
        <v>30.44</v>
      </c>
      <c r="F926">
        <v>3884</v>
      </c>
      <c r="G926">
        <v>17.3</v>
      </c>
      <c r="I926" s="103">
        <f t="shared" si="89"/>
        <v>97.318541212194177</v>
      </c>
      <c r="J926" s="104">
        <f t="shared" si="92"/>
        <v>20.33957511334858</v>
      </c>
      <c r="K926" s="76">
        <f t="shared" si="90"/>
        <v>203.92302130797384</v>
      </c>
      <c r="L926" s="76">
        <f t="shared" si="93"/>
        <v>152.95526717869055</v>
      </c>
      <c r="M926" s="103">
        <f t="shared" si="91"/>
        <v>7.8702240513098358</v>
      </c>
      <c r="N926" s="103">
        <f t="shared" si="94"/>
        <v>245.94450160343237</v>
      </c>
    </row>
    <row r="927" spans="1:14">
      <c r="A927" s="102">
        <v>40387</v>
      </c>
      <c r="B927" t="s">
        <v>21</v>
      </c>
      <c r="C927">
        <v>17.606999999999999</v>
      </c>
      <c r="D927">
        <v>96.983000000000004</v>
      </c>
      <c r="E927">
        <v>30.48</v>
      </c>
      <c r="F927">
        <v>3886</v>
      </c>
      <c r="G927">
        <v>17.3</v>
      </c>
      <c r="I927" s="103">
        <f t="shared" si="89"/>
        <v>96.98010494706574</v>
      </c>
      <c r="J927" s="104">
        <f t="shared" si="92"/>
        <v>20.268841933936738</v>
      </c>
      <c r="K927" s="76">
        <f t="shared" si="90"/>
        <v>203.21385587201962</v>
      </c>
      <c r="L927" s="76">
        <f t="shared" si="93"/>
        <v>152.42334788858523</v>
      </c>
      <c r="M927" s="103">
        <f t="shared" si="91"/>
        <v>7.8428544545148995</v>
      </c>
      <c r="N927" s="103">
        <f t="shared" si="94"/>
        <v>245.08920170359062</v>
      </c>
    </row>
    <row r="928" spans="1:14">
      <c r="A928" s="102">
        <v>40387</v>
      </c>
      <c r="B928" t="s">
        <v>22</v>
      </c>
      <c r="C928">
        <v>17.626000000000001</v>
      </c>
      <c r="D928">
        <v>96.983000000000004</v>
      </c>
      <c r="E928">
        <v>30.48</v>
      </c>
      <c r="F928">
        <v>3881</v>
      </c>
      <c r="G928">
        <v>17.3</v>
      </c>
      <c r="I928" s="103">
        <f t="shared" si="89"/>
        <v>96.98010494706574</v>
      </c>
      <c r="J928" s="104">
        <f t="shared" si="92"/>
        <v>20.268841933936738</v>
      </c>
      <c r="K928" s="76">
        <f t="shared" si="90"/>
        <v>203.21385587201962</v>
      </c>
      <c r="L928" s="76">
        <f t="shared" si="93"/>
        <v>152.42334788858523</v>
      </c>
      <c r="M928" s="103">
        <f t="shared" si="91"/>
        <v>7.8428544545148995</v>
      </c>
      <c r="N928" s="103">
        <f t="shared" si="94"/>
        <v>245.08920170359062</v>
      </c>
    </row>
    <row r="929" spans="1:14">
      <c r="A929" s="102">
        <v>40387</v>
      </c>
      <c r="B929" t="s">
        <v>23</v>
      </c>
      <c r="C929">
        <v>17.645</v>
      </c>
      <c r="D929">
        <v>97.025000000000006</v>
      </c>
      <c r="E929">
        <v>30.48</v>
      </c>
      <c r="F929">
        <v>3887</v>
      </c>
      <c r="G929">
        <v>17.3</v>
      </c>
      <c r="I929" s="103">
        <f t="shared" si="89"/>
        <v>96.98010494706574</v>
      </c>
      <c r="J929" s="104">
        <f t="shared" si="92"/>
        <v>20.268841933936738</v>
      </c>
      <c r="K929" s="76">
        <f t="shared" si="90"/>
        <v>203.21385587201962</v>
      </c>
      <c r="L929" s="76">
        <f t="shared" si="93"/>
        <v>152.42334788858523</v>
      </c>
      <c r="M929" s="103">
        <f t="shared" si="91"/>
        <v>7.8428544545148995</v>
      </c>
      <c r="N929" s="103">
        <f t="shared" si="94"/>
        <v>245.08920170359062</v>
      </c>
    </row>
    <row r="930" spans="1:14">
      <c r="A930" s="102">
        <v>40387</v>
      </c>
      <c r="B930" t="s">
        <v>24</v>
      </c>
      <c r="C930">
        <v>17.663</v>
      </c>
      <c r="D930">
        <v>97.004000000000005</v>
      </c>
      <c r="E930">
        <v>30.48</v>
      </c>
      <c r="F930">
        <v>3892</v>
      </c>
      <c r="G930">
        <v>17.3</v>
      </c>
      <c r="I930" s="103">
        <f t="shared" si="89"/>
        <v>96.98010494706574</v>
      </c>
      <c r="J930" s="104">
        <f t="shared" si="92"/>
        <v>20.268841933936738</v>
      </c>
      <c r="K930" s="76">
        <f t="shared" si="90"/>
        <v>203.21385587201962</v>
      </c>
      <c r="L930" s="76">
        <f t="shared" si="93"/>
        <v>152.42334788858523</v>
      </c>
      <c r="M930" s="103">
        <f t="shared" si="91"/>
        <v>7.8428544545148995</v>
      </c>
      <c r="N930" s="103">
        <f t="shared" si="94"/>
        <v>245.08920170359062</v>
      </c>
    </row>
    <row r="931" spans="1:14">
      <c r="A931" s="102">
        <v>40387</v>
      </c>
      <c r="B931" t="s">
        <v>25</v>
      </c>
      <c r="C931">
        <v>17.681999999999999</v>
      </c>
      <c r="D931">
        <v>97.320999999999998</v>
      </c>
      <c r="E931">
        <v>30.44</v>
      </c>
      <c r="F931">
        <v>3880</v>
      </c>
      <c r="G931">
        <v>17.3</v>
      </c>
      <c r="I931" s="103">
        <f t="shared" si="89"/>
        <v>97.318541212194177</v>
      </c>
      <c r="J931" s="104">
        <f t="shared" si="92"/>
        <v>20.33957511334858</v>
      </c>
      <c r="K931" s="76">
        <f t="shared" si="90"/>
        <v>203.92302130797384</v>
      </c>
      <c r="L931" s="76">
        <f t="shared" si="93"/>
        <v>152.95526717869055</v>
      </c>
      <c r="M931" s="103">
        <f t="shared" si="91"/>
        <v>7.8702240513098358</v>
      </c>
      <c r="N931" s="103">
        <f t="shared" si="94"/>
        <v>245.94450160343237</v>
      </c>
    </row>
    <row r="932" spans="1:14">
      <c r="A932" s="102">
        <v>40387</v>
      </c>
      <c r="B932" t="s">
        <v>26</v>
      </c>
      <c r="C932">
        <v>17.701000000000001</v>
      </c>
      <c r="D932">
        <v>97.406000000000006</v>
      </c>
      <c r="E932">
        <v>30.43</v>
      </c>
      <c r="F932">
        <v>3888</v>
      </c>
      <c r="G932">
        <v>17.3</v>
      </c>
      <c r="I932" s="103">
        <f t="shared" si="89"/>
        <v>97.403359062970395</v>
      </c>
      <c r="J932" s="104">
        <f t="shared" si="92"/>
        <v>20.357302044160811</v>
      </c>
      <c r="K932" s="76">
        <f t="shared" si="90"/>
        <v>204.10075015774592</v>
      </c>
      <c r="L932" s="76">
        <f t="shared" si="93"/>
        <v>153.08857514719693</v>
      </c>
      <c r="M932" s="103">
        <f t="shared" si="91"/>
        <v>7.8770833350685585</v>
      </c>
      <c r="N932" s="103">
        <f t="shared" si="94"/>
        <v>246.15885422089247</v>
      </c>
    </row>
    <row r="933" spans="1:14">
      <c r="A933" s="102">
        <v>40387</v>
      </c>
      <c r="B933" t="s">
        <v>27</v>
      </c>
      <c r="C933">
        <v>17.72</v>
      </c>
      <c r="D933">
        <v>97.533000000000001</v>
      </c>
      <c r="E933">
        <v>30.41</v>
      </c>
      <c r="F933">
        <v>3887</v>
      </c>
      <c r="G933">
        <v>17.3</v>
      </c>
      <c r="I933" s="103">
        <f t="shared" si="89"/>
        <v>97.57324607655481</v>
      </c>
      <c r="J933" s="104">
        <f t="shared" si="92"/>
        <v>20.392808429999956</v>
      </c>
      <c r="K933" s="76">
        <f t="shared" si="90"/>
        <v>204.45673446104104</v>
      </c>
      <c r="L933" s="76">
        <f t="shared" si="93"/>
        <v>153.35558607059676</v>
      </c>
      <c r="M933" s="103">
        <f t="shared" si="91"/>
        <v>7.8908222263801537</v>
      </c>
      <c r="N933" s="103">
        <f t="shared" si="94"/>
        <v>246.5881945743798</v>
      </c>
    </row>
    <row r="934" spans="1:14">
      <c r="A934" s="102">
        <v>40387</v>
      </c>
      <c r="B934" t="s">
        <v>28</v>
      </c>
      <c r="C934">
        <v>17.739000000000001</v>
      </c>
      <c r="D934">
        <v>97.555000000000007</v>
      </c>
      <c r="E934">
        <v>30.41</v>
      </c>
      <c r="F934">
        <v>3890</v>
      </c>
      <c r="G934">
        <v>17.3</v>
      </c>
      <c r="I934" s="103">
        <f t="shared" si="89"/>
        <v>97.57324607655481</v>
      </c>
      <c r="J934" s="104">
        <f t="shared" si="92"/>
        <v>20.392808429999956</v>
      </c>
      <c r="K934" s="76">
        <f t="shared" si="90"/>
        <v>204.45673446104104</v>
      </c>
      <c r="L934" s="76">
        <f t="shared" si="93"/>
        <v>153.35558607059676</v>
      </c>
      <c r="M934" s="103">
        <f t="shared" si="91"/>
        <v>7.8908222263801537</v>
      </c>
      <c r="N934" s="103">
        <f t="shared" si="94"/>
        <v>246.5881945743798</v>
      </c>
    </row>
    <row r="935" spans="1:14">
      <c r="A935" s="102">
        <v>40387</v>
      </c>
      <c r="B935" t="s">
        <v>29</v>
      </c>
      <c r="C935">
        <v>17.757999999999999</v>
      </c>
      <c r="D935">
        <v>97.215000000000003</v>
      </c>
      <c r="E935">
        <v>30.45</v>
      </c>
      <c r="F935">
        <v>3890</v>
      </c>
      <c r="G935">
        <v>17.3</v>
      </c>
      <c r="I935" s="103">
        <f t="shared" si="89"/>
        <v>97.233806985139623</v>
      </c>
      <c r="J935" s="104">
        <f t="shared" si="92"/>
        <v>20.321865659894179</v>
      </c>
      <c r="K935" s="76">
        <f t="shared" si="90"/>
        <v>203.745467684852</v>
      </c>
      <c r="L935" s="76">
        <f t="shared" si="93"/>
        <v>152.82209064134352</v>
      </c>
      <c r="M935" s="103">
        <f t="shared" si="91"/>
        <v>7.8633715302647476</v>
      </c>
      <c r="N935" s="103">
        <f t="shared" si="94"/>
        <v>245.73036032077337</v>
      </c>
    </row>
    <row r="936" spans="1:14">
      <c r="A936" s="102">
        <v>40387</v>
      </c>
      <c r="B936" t="s">
        <v>30</v>
      </c>
      <c r="C936">
        <v>17.776</v>
      </c>
      <c r="D936">
        <v>97.004000000000005</v>
      </c>
      <c r="E936">
        <v>30.48</v>
      </c>
      <c r="F936">
        <v>3889</v>
      </c>
      <c r="G936">
        <v>17.3</v>
      </c>
      <c r="I936" s="103">
        <f t="shared" si="89"/>
        <v>96.98010494706574</v>
      </c>
      <c r="J936" s="104">
        <f t="shared" si="92"/>
        <v>20.268841933936738</v>
      </c>
      <c r="K936" s="76">
        <f t="shared" si="90"/>
        <v>203.21385587201962</v>
      </c>
      <c r="L936" s="76">
        <f t="shared" si="93"/>
        <v>152.42334788858523</v>
      </c>
      <c r="M936" s="103">
        <f t="shared" si="91"/>
        <v>7.8428544545148995</v>
      </c>
      <c r="N936" s="103">
        <f t="shared" si="94"/>
        <v>245.08920170359062</v>
      </c>
    </row>
    <row r="937" spans="1:14">
      <c r="A937" s="102">
        <v>40387</v>
      </c>
      <c r="B937" t="s">
        <v>31</v>
      </c>
      <c r="C937">
        <v>17.795000000000002</v>
      </c>
      <c r="D937">
        <v>96.667000000000002</v>
      </c>
      <c r="E937">
        <v>30.52</v>
      </c>
      <c r="F937">
        <v>3889</v>
      </c>
      <c r="G937">
        <v>17.3</v>
      </c>
      <c r="I937" s="103">
        <f t="shared" si="89"/>
        <v>96.642999640352272</v>
      </c>
      <c r="J937" s="104">
        <f t="shared" si="92"/>
        <v>20.198386924833624</v>
      </c>
      <c r="K937" s="76">
        <f t="shared" si="90"/>
        <v>202.50747935026237</v>
      </c>
      <c r="L937" s="76">
        <f t="shared" si="93"/>
        <v>151.89352046193605</v>
      </c>
      <c r="M937" s="103">
        <f t="shared" si="91"/>
        <v>7.8155924933338756</v>
      </c>
      <c r="N937" s="103">
        <f t="shared" si="94"/>
        <v>244.23726541668361</v>
      </c>
    </row>
    <row r="938" spans="1:14">
      <c r="A938" s="102">
        <v>40387</v>
      </c>
      <c r="B938" t="s">
        <v>32</v>
      </c>
      <c r="C938">
        <v>17.814</v>
      </c>
      <c r="D938">
        <v>96.581999999999994</v>
      </c>
      <c r="E938">
        <v>30.53</v>
      </c>
      <c r="F938">
        <v>3884</v>
      </c>
      <c r="G938">
        <v>17.3</v>
      </c>
      <c r="I938" s="103">
        <f t="shared" ref="I938:I1001" si="95">(-((TAN(E938*PI()/180))/(TAN(($B$7+($B$14*(G938-$E$7)))*PI()/180))*($H$13+($B$15*(G938-$E$8)))+(TAN(E938*PI()/180))/(TAN(($B$7+($B$14*(G938-$E$7)))*PI()/180))*1/$B$16*($H$13+($B$15*(G938-$E$8)))-$B$13*1/$B$16*($H$13+($B$15*(G938-$E$8)))-($H$13+($B$15*(G938-$E$8)))+$B$13*($H$13+($B$15*(G938-$E$8))))+(SQRT((POWER(((TAN(E938*PI()/180))/(TAN(($B$7+($B$14*(G938-$E$7)))*PI()/180))*($H$13+($B$15*(G938-$E$8)))+(TAN(E938*PI()/180))/(TAN(($B$7+($B$14*(G938-$E$7)))*PI()/180))*1/$B$16*($H$13+($B$15*(G938-$E$8)))-$B$13*1/$B$16*($H$13+($B$15*(G938-$E$8)))-($H$13+($B$15*(G938-$E$8)))+$B$13*($H$13+($B$15*(G938-$E$8)))),2))-4*((TAN(E938*PI()/180))/(TAN(($B$7+($B$14*(G938-$E$7)))*PI()/180))*1/$B$16*POWER(($H$13+($B$15*(G938-$E$8))),2))*((TAN(E938*PI()/180))/(TAN(($B$7+($B$14*(G938-$E$7)))*PI()/180))-1))))/(2*((TAN(E938*PI()/180))/(TAN(($B$7+($B$14*(G938-$E$7)))*PI()/180))*1/$B$16*POWER(($H$13+($B$15*(G938-$E$8))),2)))</f>
        <v>96.558930456802074</v>
      </c>
      <c r="J938" s="104">
        <f t="shared" si="92"/>
        <v>20.180816465471633</v>
      </c>
      <c r="K938" s="76">
        <f t="shared" ref="K938:K1001" si="96">($B$9-EXP(52.57-6690.9/(273.15+G938)-4.681*LN(273.15+G938)))*I938/100*0.2095</f>
        <v>202.33131927125882</v>
      </c>
      <c r="L938" s="76">
        <f t="shared" si="93"/>
        <v>151.76138917152369</v>
      </c>
      <c r="M938" s="103">
        <f t="shared" ref="M938:M1001" si="97">(($B$9-EXP(52.57-6690.9/(273.15+G938)-4.681*LN(273.15+G938)))/1013)*I938/100*0.2095*((49-1.335*G938+0.02759*POWER(G938,2)-0.0003235*POWER(G938,3)+0.000001614*POWER(G938,4))
-($J$16*(5.516*10^-1-1.759*10^-2*G938+2.253*10^-4*POWER(G938,2)-2.654*10^-7*POWER(G938,3)+5.363*10^-8*POWER(G938,4))))*32/22.414</f>
        <v>7.8087937548601039</v>
      </c>
      <c r="N938" s="103">
        <f t="shared" si="94"/>
        <v>244.02480483937825</v>
      </c>
    </row>
    <row r="939" spans="1:14">
      <c r="A939" s="102">
        <v>40387</v>
      </c>
      <c r="B939" t="s">
        <v>33</v>
      </c>
      <c r="C939">
        <v>17.832999999999998</v>
      </c>
      <c r="D939">
        <v>96.834999999999994</v>
      </c>
      <c r="E939">
        <v>30.5</v>
      </c>
      <c r="F939">
        <v>3889</v>
      </c>
      <c r="G939">
        <v>17.3</v>
      </c>
      <c r="I939" s="103">
        <f t="shared" si="95"/>
        <v>96.811386361271062</v>
      </c>
      <c r="J939" s="104">
        <f t="shared" si="92"/>
        <v>20.233579749505651</v>
      </c>
      <c r="K939" s="76">
        <f t="shared" si="96"/>
        <v>202.86031991332661</v>
      </c>
      <c r="L939" s="76">
        <f t="shared" si="93"/>
        <v>152.15817337973223</v>
      </c>
      <c r="M939" s="103">
        <f t="shared" si="97"/>
        <v>7.8292100548425996</v>
      </c>
      <c r="N939" s="103">
        <f t="shared" si="94"/>
        <v>244.66281421383124</v>
      </c>
    </row>
    <row r="940" spans="1:14">
      <c r="A940" s="102">
        <v>40387</v>
      </c>
      <c r="B940" t="s">
        <v>34</v>
      </c>
      <c r="C940">
        <v>17.850999999999999</v>
      </c>
      <c r="D940">
        <v>97.257999999999996</v>
      </c>
      <c r="E940">
        <v>30.45</v>
      </c>
      <c r="F940">
        <v>3879</v>
      </c>
      <c r="G940">
        <v>17.3</v>
      </c>
      <c r="I940" s="103">
        <f t="shared" si="95"/>
        <v>97.233806985139623</v>
      </c>
      <c r="J940" s="104">
        <f t="shared" si="92"/>
        <v>20.321865659894179</v>
      </c>
      <c r="K940" s="76">
        <f t="shared" si="96"/>
        <v>203.745467684852</v>
      </c>
      <c r="L940" s="76">
        <f t="shared" si="93"/>
        <v>152.82209064134352</v>
      </c>
      <c r="M940" s="103">
        <f t="shared" si="97"/>
        <v>7.8633715302647476</v>
      </c>
      <c r="N940" s="103">
        <f t="shared" si="94"/>
        <v>245.73036032077337</v>
      </c>
    </row>
    <row r="941" spans="1:14">
      <c r="A941" s="102">
        <v>40387</v>
      </c>
      <c r="B941" t="s">
        <v>35</v>
      </c>
      <c r="C941">
        <v>17.87</v>
      </c>
      <c r="D941">
        <v>97.447999999999993</v>
      </c>
      <c r="E941">
        <v>30.43</v>
      </c>
      <c r="F941">
        <v>3883</v>
      </c>
      <c r="G941">
        <v>17.3</v>
      </c>
      <c r="I941" s="103">
        <f t="shared" si="95"/>
        <v>97.403359062970395</v>
      </c>
      <c r="J941" s="104">
        <f t="shared" si="92"/>
        <v>20.357302044160811</v>
      </c>
      <c r="K941" s="76">
        <f t="shared" si="96"/>
        <v>204.10075015774592</v>
      </c>
      <c r="L941" s="76">
        <f t="shared" si="93"/>
        <v>153.08857514719693</v>
      </c>
      <c r="M941" s="103">
        <f t="shared" si="97"/>
        <v>7.8770833350685585</v>
      </c>
      <c r="N941" s="103">
        <f t="shared" si="94"/>
        <v>246.15885422089247</v>
      </c>
    </row>
    <row r="942" spans="1:14">
      <c r="A942" s="102">
        <v>40387</v>
      </c>
      <c r="B942" t="s">
        <v>36</v>
      </c>
      <c r="C942">
        <v>17.888999999999999</v>
      </c>
      <c r="D942">
        <v>97.47</v>
      </c>
      <c r="E942">
        <v>30.42</v>
      </c>
      <c r="F942">
        <v>3885</v>
      </c>
      <c r="G942">
        <v>17.3</v>
      </c>
      <c r="I942" s="103">
        <f t="shared" si="95"/>
        <v>97.488260647643102</v>
      </c>
      <c r="J942" s="104">
        <f t="shared" si="92"/>
        <v>20.375046475357408</v>
      </c>
      <c r="K942" s="76">
        <f t="shared" si="96"/>
        <v>204.2786544650304</v>
      </c>
      <c r="L942" s="76">
        <f t="shared" si="93"/>
        <v>153.22201472002399</v>
      </c>
      <c r="M942" s="103">
        <f t="shared" si="97"/>
        <v>7.8839493904508364</v>
      </c>
      <c r="N942" s="103">
        <f t="shared" si="94"/>
        <v>246.37341845158863</v>
      </c>
    </row>
    <row r="943" spans="1:14">
      <c r="A943" s="102">
        <v>40387</v>
      </c>
      <c r="B943" t="s">
        <v>37</v>
      </c>
      <c r="C943">
        <v>17.908000000000001</v>
      </c>
      <c r="D943">
        <v>97.745999999999995</v>
      </c>
      <c r="E943">
        <v>30.39</v>
      </c>
      <c r="F943">
        <v>3890</v>
      </c>
      <c r="G943">
        <v>17.3</v>
      </c>
      <c r="I943" s="103">
        <f t="shared" si="95"/>
        <v>97.74346890930434</v>
      </c>
      <c r="J943" s="104">
        <f t="shared" si="92"/>
        <v>20.428385002044607</v>
      </c>
      <c r="K943" s="76">
        <f t="shared" si="96"/>
        <v>204.81342244585372</v>
      </c>
      <c r="L943" s="76">
        <f t="shared" si="93"/>
        <v>153.62312479999827</v>
      </c>
      <c r="M943" s="103">
        <f t="shared" si="97"/>
        <v>7.904588275641685</v>
      </c>
      <c r="N943" s="103">
        <f t="shared" si="94"/>
        <v>247.01838361380265</v>
      </c>
    </row>
    <row r="944" spans="1:14">
      <c r="A944" s="102">
        <v>40387</v>
      </c>
      <c r="B944" t="s">
        <v>38</v>
      </c>
      <c r="C944">
        <v>17.927</v>
      </c>
      <c r="D944">
        <v>97.491</v>
      </c>
      <c r="E944">
        <v>30.42</v>
      </c>
      <c r="F944">
        <v>3895</v>
      </c>
      <c r="G944">
        <v>17.3</v>
      </c>
      <c r="I944" s="103">
        <f t="shared" si="95"/>
        <v>97.488260647643102</v>
      </c>
      <c r="J944" s="104">
        <f t="shared" si="92"/>
        <v>20.375046475357408</v>
      </c>
      <c r="K944" s="76">
        <f t="shared" si="96"/>
        <v>204.2786544650304</v>
      </c>
      <c r="L944" s="76">
        <f t="shared" si="93"/>
        <v>153.22201472002399</v>
      </c>
      <c r="M944" s="103">
        <f t="shared" si="97"/>
        <v>7.8839493904508364</v>
      </c>
      <c r="N944" s="103">
        <f t="shared" si="94"/>
        <v>246.37341845158863</v>
      </c>
    </row>
    <row r="945" spans="1:14">
      <c r="A945" s="102">
        <v>40387</v>
      </c>
      <c r="B945" t="s">
        <v>39</v>
      </c>
      <c r="C945">
        <v>17.945</v>
      </c>
      <c r="D945">
        <v>97.06</v>
      </c>
      <c r="E945">
        <v>30.43</v>
      </c>
      <c r="F945">
        <v>3886</v>
      </c>
      <c r="G945">
        <v>17.5</v>
      </c>
      <c r="I945" s="103">
        <f t="shared" si="95"/>
        <v>97.055597895461744</v>
      </c>
      <c r="J945" s="104">
        <f t="shared" si="92"/>
        <v>20.284619960151502</v>
      </c>
      <c r="K945" s="76">
        <f t="shared" si="96"/>
        <v>203.3208758670811</v>
      </c>
      <c r="L945" s="76">
        <f t="shared" si="93"/>
        <v>152.50361970798599</v>
      </c>
      <c r="M945" s="103">
        <f t="shared" si="97"/>
        <v>7.8189857225934567</v>
      </c>
      <c r="N945" s="103">
        <f t="shared" si="94"/>
        <v>244.34330383104552</v>
      </c>
    </row>
    <row r="946" spans="1:14">
      <c r="A946" s="102">
        <v>40387</v>
      </c>
      <c r="B946" t="s">
        <v>40</v>
      </c>
      <c r="C946">
        <v>17.963999999999999</v>
      </c>
      <c r="D946">
        <v>97.427000000000007</v>
      </c>
      <c r="E946">
        <v>30.43</v>
      </c>
      <c r="F946">
        <v>3883</v>
      </c>
      <c r="G946">
        <v>17.3</v>
      </c>
      <c r="I946" s="103">
        <f t="shared" si="95"/>
        <v>97.403359062970395</v>
      </c>
      <c r="J946" s="104">
        <f t="shared" si="92"/>
        <v>20.357302044160811</v>
      </c>
      <c r="K946" s="76">
        <f t="shared" si="96"/>
        <v>204.10075015774592</v>
      </c>
      <c r="L946" s="76">
        <f t="shared" si="93"/>
        <v>153.08857514719693</v>
      </c>
      <c r="M946" s="103">
        <f t="shared" si="97"/>
        <v>7.8770833350685585</v>
      </c>
      <c r="N946" s="103">
        <f t="shared" si="94"/>
        <v>246.15885422089247</v>
      </c>
    </row>
    <row r="947" spans="1:14">
      <c r="A947" s="102">
        <v>40387</v>
      </c>
      <c r="B947" t="s">
        <v>41</v>
      </c>
      <c r="C947">
        <v>17.983000000000001</v>
      </c>
      <c r="D947">
        <v>97.320999999999998</v>
      </c>
      <c r="E947">
        <v>30.44</v>
      </c>
      <c r="F947">
        <v>3879</v>
      </c>
      <c r="G947">
        <v>17.3</v>
      </c>
      <c r="I947" s="103">
        <f t="shared" si="95"/>
        <v>97.318541212194177</v>
      </c>
      <c r="J947" s="104">
        <f t="shared" si="92"/>
        <v>20.33957511334858</v>
      </c>
      <c r="K947" s="76">
        <f t="shared" si="96"/>
        <v>203.92302130797384</v>
      </c>
      <c r="L947" s="76">
        <f t="shared" si="93"/>
        <v>152.95526717869055</v>
      </c>
      <c r="M947" s="103">
        <f t="shared" si="97"/>
        <v>7.8702240513098358</v>
      </c>
      <c r="N947" s="103">
        <f t="shared" si="94"/>
        <v>245.94450160343237</v>
      </c>
    </row>
    <row r="948" spans="1:14">
      <c r="A948" s="102">
        <v>40387</v>
      </c>
      <c r="B948" t="s">
        <v>42</v>
      </c>
      <c r="C948">
        <v>18.001999999999999</v>
      </c>
      <c r="D948">
        <v>97.320999999999998</v>
      </c>
      <c r="E948">
        <v>30.44</v>
      </c>
      <c r="F948">
        <v>3888</v>
      </c>
      <c r="G948">
        <v>17.3</v>
      </c>
      <c r="I948" s="103">
        <f t="shared" si="95"/>
        <v>97.318541212194177</v>
      </c>
      <c r="J948" s="104">
        <f t="shared" si="92"/>
        <v>20.33957511334858</v>
      </c>
      <c r="K948" s="76">
        <f t="shared" si="96"/>
        <v>203.92302130797384</v>
      </c>
      <c r="L948" s="76">
        <f t="shared" si="93"/>
        <v>152.95526717869055</v>
      </c>
      <c r="M948" s="103">
        <f t="shared" si="97"/>
        <v>7.8702240513098358</v>
      </c>
      <c r="N948" s="103">
        <f t="shared" si="94"/>
        <v>245.94450160343237</v>
      </c>
    </row>
    <row r="949" spans="1:14">
      <c r="A949" s="102">
        <v>40387</v>
      </c>
      <c r="B949" t="s">
        <v>43</v>
      </c>
      <c r="C949">
        <v>18.021000000000001</v>
      </c>
      <c r="D949">
        <v>97.355999999999995</v>
      </c>
      <c r="E949">
        <v>30.39</v>
      </c>
      <c r="F949">
        <v>3875</v>
      </c>
      <c r="G949">
        <v>17.5</v>
      </c>
      <c r="I949" s="103">
        <f t="shared" si="95"/>
        <v>97.394535702979908</v>
      </c>
      <c r="J949" s="104">
        <f t="shared" si="92"/>
        <v>20.355457961922799</v>
      </c>
      <c r="K949" s="76">
        <f t="shared" si="96"/>
        <v>204.03091355046428</v>
      </c>
      <c r="L949" s="76">
        <f t="shared" si="93"/>
        <v>153.03619323927353</v>
      </c>
      <c r="M949" s="103">
        <f t="shared" si="97"/>
        <v>7.8462912045573727</v>
      </c>
      <c r="N949" s="103">
        <f t="shared" si="94"/>
        <v>245.19660014241791</v>
      </c>
    </row>
    <row r="950" spans="1:14">
      <c r="A950" s="102">
        <v>40387</v>
      </c>
      <c r="B950" t="s">
        <v>44</v>
      </c>
      <c r="C950">
        <v>18.039000000000001</v>
      </c>
      <c r="D950">
        <v>97.123000000000005</v>
      </c>
      <c r="E950">
        <v>30.42</v>
      </c>
      <c r="F950">
        <v>3883</v>
      </c>
      <c r="G950">
        <v>17.5</v>
      </c>
      <c r="I950" s="103">
        <f t="shared" si="95"/>
        <v>97.140206906539561</v>
      </c>
      <c r="J950" s="104">
        <f t="shared" si="92"/>
        <v>20.302303243466767</v>
      </c>
      <c r="K950" s="76">
        <f t="shared" si="96"/>
        <v>203.4981225031496</v>
      </c>
      <c r="L950" s="76">
        <f t="shared" si="93"/>
        <v>152.63656598547095</v>
      </c>
      <c r="M950" s="103">
        <f t="shared" si="97"/>
        <v>7.8258019873320732</v>
      </c>
      <c r="N950" s="103">
        <f t="shared" si="94"/>
        <v>244.5563121041273</v>
      </c>
    </row>
    <row r="951" spans="1:14">
      <c r="A951" s="102">
        <v>40387</v>
      </c>
      <c r="B951" t="s">
        <v>45</v>
      </c>
      <c r="C951">
        <v>18.058</v>
      </c>
      <c r="D951">
        <v>97.06</v>
      </c>
      <c r="E951">
        <v>30.43</v>
      </c>
      <c r="F951">
        <v>3885</v>
      </c>
      <c r="G951">
        <v>17.5</v>
      </c>
      <c r="I951" s="103">
        <f t="shared" si="95"/>
        <v>97.055597895461744</v>
      </c>
      <c r="J951" s="104">
        <f t="shared" si="92"/>
        <v>20.284619960151502</v>
      </c>
      <c r="K951" s="76">
        <f t="shared" si="96"/>
        <v>203.3208758670811</v>
      </c>
      <c r="L951" s="76">
        <f t="shared" si="93"/>
        <v>152.50361970798599</v>
      </c>
      <c r="M951" s="103">
        <f t="shared" si="97"/>
        <v>7.8189857225934567</v>
      </c>
      <c r="N951" s="103">
        <f t="shared" si="94"/>
        <v>244.34330383104552</v>
      </c>
    </row>
    <row r="952" spans="1:14">
      <c r="A952" s="102">
        <v>40387</v>
      </c>
      <c r="B952" t="s">
        <v>46</v>
      </c>
      <c r="C952">
        <v>18.077000000000002</v>
      </c>
      <c r="D952">
        <v>96.974999999999994</v>
      </c>
      <c r="E952">
        <v>30.44</v>
      </c>
      <c r="F952">
        <v>3883</v>
      </c>
      <c r="G952">
        <v>17.5</v>
      </c>
      <c r="I952" s="103">
        <f t="shared" si="95"/>
        <v>96.971072328141972</v>
      </c>
      <c r="J952" s="104">
        <f t="shared" si="92"/>
        <v>20.266954116581672</v>
      </c>
      <c r="K952" s="76">
        <f t="shared" si="96"/>
        <v>203.14380403657086</v>
      </c>
      <c r="L952" s="76">
        <f t="shared" si="93"/>
        <v>152.37080454581454</v>
      </c>
      <c r="M952" s="103">
        <f t="shared" si="97"/>
        <v>7.8121761802445508</v>
      </c>
      <c r="N952" s="103">
        <f t="shared" si="94"/>
        <v>244.13050563264221</v>
      </c>
    </row>
    <row r="953" spans="1:14">
      <c r="A953" s="102">
        <v>40387</v>
      </c>
      <c r="B953" t="s">
        <v>47</v>
      </c>
      <c r="C953">
        <v>18.096</v>
      </c>
      <c r="D953">
        <v>97.215000000000003</v>
      </c>
      <c r="E953">
        <v>30.45</v>
      </c>
      <c r="F953">
        <v>3887</v>
      </c>
      <c r="G953">
        <v>17.3</v>
      </c>
      <c r="I953" s="103">
        <f t="shared" si="95"/>
        <v>97.233806985139623</v>
      </c>
      <c r="J953" s="104">
        <f t="shared" si="92"/>
        <v>20.321865659894179</v>
      </c>
      <c r="K953" s="76">
        <f t="shared" si="96"/>
        <v>203.745467684852</v>
      </c>
      <c r="L953" s="76">
        <f t="shared" si="93"/>
        <v>152.82209064134352</v>
      </c>
      <c r="M953" s="103">
        <f t="shared" si="97"/>
        <v>7.8633715302647476</v>
      </c>
      <c r="N953" s="103">
        <f t="shared" si="94"/>
        <v>245.73036032077337</v>
      </c>
    </row>
    <row r="954" spans="1:14">
      <c r="A954" s="102">
        <v>40387</v>
      </c>
      <c r="B954" t="s">
        <v>48</v>
      </c>
      <c r="C954">
        <v>18.114000000000001</v>
      </c>
      <c r="D954">
        <v>96.933000000000007</v>
      </c>
      <c r="E954">
        <v>30.45</v>
      </c>
      <c r="F954">
        <v>3885</v>
      </c>
      <c r="G954">
        <v>17.5</v>
      </c>
      <c r="I954" s="103">
        <f t="shared" si="95"/>
        <v>96.886630094765238</v>
      </c>
      <c r="J954" s="104">
        <f t="shared" si="92"/>
        <v>20.249305689805933</v>
      </c>
      <c r="K954" s="76">
        <f t="shared" si="96"/>
        <v>202.96690678156838</v>
      </c>
      <c r="L954" s="76">
        <f t="shared" si="93"/>
        <v>152.23812032640402</v>
      </c>
      <c r="M954" s="103">
        <f t="shared" si="97"/>
        <v>7.8053733514384502</v>
      </c>
      <c r="N954" s="103">
        <f t="shared" si="94"/>
        <v>243.91791723245157</v>
      </c>
    </row>
    <row r="955" spans="1:14">
      <c r="A955" s="102">
        <v>40387</v>
      </c>
      <c r="B955" t="s">
        <v>49</v>
      </c>
      <c r="C955">
        <v>18.132999999999999</v>
      </c>
      <c r="D955">
        <v>96.974999999999994</v>
      </c>
      <c r="E955">
        <v>30.44</v>
      </c>
      <c r="F955">
        <v>3885</v>
      </c>
      <c r="G955">
        <v>17.5</v>
      </c>
      <c r="I955" s="103">
        <f t="shared" si="95"/>
        <v>96.971072328141972</v>
      </c>
      <c r="J955" s="104">
        <f t="shared" si="92"/>
        <v>20.266954116581672</v>
      </c>
      <c r="K955" s="76">
        <f t="shared" si="96"/>
        <v>203.14380403657086</v>
      </c>
      <c r="L955" s="76">
        <f t="shared" si="93"/>
        <v>152.37080454581454</v>
      </c>
      <c r="M955" s="103">
        <f t="shared" si="97"/>
        <v>7.8121761802445508</v>
      </c>
      <c r="N955" s="103">
        <f t="shared" si="94"/>
        <v>244.13050563264221</v>
      </c>
    </row>
    <row r="956" spans="1:14">
      <c r="A956" s="102">
        <v>40387</v>
      </c>
      <c r="B956" t="s">
        <v>50</v>
      </c>
      <c r="C956">
        <v>18.152000000000001</v>
      </c>
      <c r="D956">
        <v>97.355999999999995</v>
      </c>
      <c r="E956">
        <v>30.39</v>
      </c>
      <c r="F956">
        <v>3881</v>
      </c>
      <c r="G956">
        <v>17.5</v>
      </c>
      <c r="I956" s="103">
        <f t="shared" si="95"/>
        <v>97.394535702979908</v>
      </c>
      <c r="J956" s="104">
        <f t="shared" si="92"/>
        <v>20.355457961922799</v>
      </c>
      <c r="K956" s="76">
        <f t="shared" si="96"/>
        <v>204.03091355046428</v>
      </c>
      <c r="L956" s="76">
        <f t="shared" si="93"/>
        <v>153.03619323927353</v>
      </c>
      <c r="M956" s="103">
        <f t="shared" si="97"/>
        <v>7.8462912045573727</v>
      </c>
      <c r="N956" s="103">
        <f t="shared" si="94"/>
        <v>245.19660014241791</v>
      </c>
    </row>
    <row r="957" spans="1:14">
      <c r="A957" s="102">
        <v>40387</v>
      </c>
      <c r="B957" t="s">
        <v>51</v>
      </c>
      <c r="C957">
        <v>18.170999999999999</v>
      </c>
      <c r="D957">
        <v>97.102000000000004</v>
      </c>
      <c r="E957">
        <v>30.42</v>
      </c>
      <c r="F957">
        <v>3878</v>
      </c>
      <c r="G957">
        <v>17.5</v>
      </c>
      <c r="I957" s="103">
        <f t="shared" si="95"/>
        <v>97.140206906539561</v>
      </c>
      <c r="J957" s="104">
        <f t="shared" si="92"/>
        <v>20.302303243466767</v>
      </c>
      <c r="K957" s="76">
        <f t="shared" si="96"/>
        <v>203.4981225031496</v>
      </c>
      <c r="L957" s="76">
        <f t="shared" si="93"/>
        <v>152.63656598547095</v>
      </c>
      <c r="M957" s="103">
        <f t="shared" si="97"/>
        <v>7.8258019873320732</v>
      </c>
      <c r="N957" s="103">
        <f t="shared" si="94"/>
        <v>244.5563121041273</v>
      </c>
    </row>
    <row r="958" spans="1:14">
      <c r="A958" s="102">
        <v>40387</v>
      </c>
      <c r="B958" t="s">
        <v>52</v>
      </c>
      <c r="C958">
        <v>18.190000000000001</v>
      </c>
      <c r="D958">
        <v>97.313999999999993</v>
      </c>
      <c r="E958">
        <v>30.4</v>
      </c>
      <c r="F958">
        <v>3877</v>
      </c>
      <c r="G958">
        <v>17.5</v>
      </c>
      <c r="I958" s="103">
        <f t="shared" si="95"/>
        <v>97.309675700065284</v>
      </c>
      <c r="J958" s="104">
        <f t="shared" si="92"/>
        <v>20.337722221313644</v>
      </c>
      <c r="K958" s="76">
        <f t="shared" si="96"/>
        <v>203.85314111391435</v>
      </c>
      <c r="L958" s="76">
        <f t="shared" si="93"/>
        <v>152.90285257790487</v>
      </c>
      <c r="M958" s="103">
        <f t="shared" si="97"/>
        <v>7.8394547194334194</v>
      </c>
      <c r="N958" s="103">
        <f t="shared" si="94"/>
        <v>244.98295998229435</v>
      </c>
    </row>
    <row r="959" spans="1:14">
      <c r="A959" s="102">
        <v>40387</v>
      </c>
      <c r="B959" t="s">
        <v>53</v>
      </c>
      <c r="C959">
        <v>18.227</v>
      </c>
      <c r="D959">
        <v>97.25</v>
      </c>
      <c r="E959">
        <v>30.41</v>
      </c>
      <c r="F959">
        <v>3885</v>
      </c>
      <c r="G959">
        <v>17.5</v>
      </c>
      <c r="I959" s="103">
        <f t="shared" si="95"/>
        <v>97.224899471357645</v>
      </c>
      <c r="J959" s="104">
        <f t="shared" si="92"/>
        <v>20.320003989513747</v>
      </c>
      <c r="K959" s="76">
        <f t="shared" si="96"/>
        <v>203.67554417517715</v>
      </c>
      <c r="L959" s="76">
        <f t="shared" si="93"/>
        <v>152.7696435510847</v>
      </c>
      <c r="M959" s="103">
        <f t="shared" si="97"/>
        <v>7.8326249833207804</v>
      </c>
      <c r="N959" s="103">
        <f t="shared" si="94"/>
        <v>244.76953072877438</v>
      </c>
    </row>
    <row r="960" spans="1:14">
      <c r="A960" s="102">
        <v>40387</v>
      </c>
      <c r="B960" t="s">
        <v>54</v>
      </c>
      <c r="C960">
        <v>18.245999999999999</v>
      </c>
      <c r="D960">
        <v>97.271000000000001</v>
      </c>
      <c r="E960">
        <v>30.41</v>
      </c>
      <c r="F960">
        <v>3889</v>
      </c>
      <c r="G960">
        <v>17.5</v>
      </c>
      <c r="I960" s="103">
        <f t="shared" si="95"/>
        <v>97.224899471357645</v>
      </c>
      <c r="J960" s="104">
        <f t="shared" si="92"/>
        <v>20.320003989513747</v>
      </c>
      <c r="K960" s="76">
        <f t="shared" si="96"/>
        <v>203.67554417517715</v>
      </c>
      <c r="L960" s="76">
        <f t="shared" si="93"/>
        <v>152.7696435510847</v>
      </c>
      <c r="M960" s="103">
        <f t="shared" si="97"/>
        <v>7.8326249833207804</v>
      </c>
      <c r="N960" s="103">
        <f t="shared" si="94"/>
        <v>244.76953072877438</v>
      </c>
    </row>
    <row r="961" spans="1:14">
      <c r="A961" s="102">
        <v>40387</v>
      </c>
      <c r="B961" t="s">
        <v>55</v>
      </c>
      <c r="C961">
        <v>18.265000000000001</v>
      </c>
      <c r="D961">
        <v>97.378</v>
      </c>
      <c r="E961">
        <v>30.39</v>
      </c>
      <c r="F961">
        <v>3875</v>
      </c>
      <c r="G961">
        <v>17.5</v>
      </c>
      <c r="I961" s="103">
        <f t="shared" si="95"/>
        <v>97.394535702979908</v>
      </c>
      <c r="J961" s="104">
        <f t="shared" si="92"/>
        <v>20.355457961922799</v>
      </c>
      <c r="K961" s="76">
        <f t="shared" si="96"/>
        <v>204.03091355046428</v>
      </c>
      <c r="L961" s="76">
        <f t="shared" si="93"/>
        <v>153.03619323927353</v>
      </c>
      <c r="M961" s="103">
        <f t="shared" si="97"/>
        <v>7.8462912045573727</v>
      </c>
      <c r="N961" s="103">
        <f t="shared" si="94"/>
        <v>245.19660014241791</v>
      </c>
    </row>
    <row r="962" spans="1:14">
      <c r="A962" s="102">
        <v>40387</v>
      </c>
      <c r="B962" t="s">
        <v>56</v>
      </c>
      <c r="C962">
        <v>18.283000000000001</v>
      </c>
      <c r="D962">
        <v>97.355999999999995</v>
      </c>
      <c r="E962">
        <v>30.39</v>
      </c>
      <c r="F962">
        <v>3879</v>
      </c>
      <c r="G962">
        <v>17.5</v>
      </c>
      <c r="I962" s="103">
        <f t="shared" si="95"/>
        <v>97.394535702979908</v>
      </c>
      <c r="J962" s="104">
        <f t="shared" si="92"/>
        <v>20.355457961922799</v>
      </c>
      <c r="K962" s="76">
        <f t="shared" si="96"/>
        <v>204.03091355046428</v>
      </c>
      <c r="L962" s="76">
        <f t="shared" si="93"/>
        <v>153.03619323927353</v>
      </c>
      <c r="M962" s="103">
        <f t="shared" si="97"/>
        <v>7.8462912045573727</v>
      </c>
      <c r="N962" s="103">
        <f t="shared" si="94"/>
        <v>245.19660014241791</v>
      </c>
    </row>
    <row r="963" spans="1:14">
      <c r="A963" s="102">
        <v>40387</v>
      </c>
      <c r="B963" t="s">
        <v>57</v>
      </c>
      <c r="C963">
        <v>18.302</v>
      </c>
      <c r="D963">
        <v>97.546999999999997</v>
      </c>
      <c r="E963">
        <v>30.37</v>
      </c>
      <c r="F963">
        <v>3884</v>
      </c>
      <c r="G963">
        <v>17.5</v>
      </c>
      <c r="I963" s="103">
        <f t="shared" si="95"/>
        <v>97.564507473539109</v>
      </c>
      <c r="J963" s="104">
        <f t="shared" si="92"/>
        <v>20.390982061969673</v>
      </c>
      <c r="K963" s="76">
        <f t="shared" si="96"/>
        <v>204.38698584317217</v>
      </c>
      <c r="L963" s="76">
        <f t="shared" si="93"/>
        <v>153.30327016034275</v>
      </c>
      <c r="M963" s="103">
        <f t="shared" si="97"/>
        <v>7.8599844574563749</v>
      </c>
      <c r="N963" s="103">
        <f t="shared" si="94"/>
        <v>245.62451429551172</v>
      </c>
    </row>
    <row r="964" spans="1:14">
      <c r="A964" s="102">
        <v>40387</v>
      </c>
      <c r="B964" t="s">
        <v>58</v>
      </c>
      <c r="C964">
        <v>18.321000000000002</v>
      </c>
      <c r="D964">
        <v>97.42</v>
      </c>
      <c r="E964">
        <v>30.39</v>
      </c>
      <c r="F964">
        <v>3884</v>
      </c>
      <c r="G964">
        <v>17.5</v>
      </c>
      <c r="I964" s="103">
        <f t="shared" si="95"/>
        <v>97.394535702979908</v>
      </c>
      <c r="J964" s="104">
        <f t="shared" si="92"/>
        <v>20.355457961922799</v>
      </c>
      <c r="K964" s="76">
        <f t="shared" si="96"/>
        <v>204.03091355046428</v>
      </c>
      <c r="L964" s="76">
        <f t="shared" si="93"/>
        <v>153.03619323927353</v>
      </c>
      <c r="M964" s="103">
        <f t="shared" si="97"/>
        <v>7.8462912045573727</v>
      </c>
      <c r="N964" s="103">
        <f t="shared" si="94"/>
        <v>245.19660014241791</v>
      </c>
    </row>
    <row r="965" spans="1:14">
      <c r="A965" s="102">
        <v>40387</v>
      </c>
      <c r="B965" t="s">
        <v>59</v>
      </c>
      <c r="C965">
        <v>18.34</v>
      </c>
      <c r="D965">
        <v>97.441000000000003</v>
      </c>
      <c r="E965">
        <v>30.38</v>
      </c>
      <c r="F965">
        <v>3888</v>
      </c>
      <c r="G965">
        <v>17.5</v>
      </c>
      <c r="I965" s="103">
        <f t="shared" si="95"/>
        <v>97.479479590586678</v>
      </c>
      <c r="J965" s="104">
        <f t="shared" si="92"/>
        <v>20.373211234432617</v>
      </c>
      <c r="K965" s="76">
        <f t="shared" si="96"/>
        <v>204.20886171628121</v>
      </c>
      <c r="L965" s="76">
        <f t="shared" si="93"/>
        <v>153.16966570879615</v>
      </c>
      <c r="M965" s="103">
        <f t="shared" si="97"/>
        <v>7.8531344475935363</v>
      </c>
      <c r="N965" s="103">
        <f t="shared" si="94"/>
        <v>245.41045148729802</v>
      </c>
    </row>
    <row r="966" spans="1:14">
      <c r="A966" s="102">
        <v>40387</v>
      </c>
      <c r="B966" t="s">
        <v>60</v>
      </c>
      <c r="C966">
        <v>18.359000000000002</v>
      </c>
      <c r="D966">
        <v>97.441000000000003</v>
      </c>
      <c r="E966">
        <v>30.38</v>
      </c>
      <c r="F966">
        <v>3876</v>
      </c>
      <c r="G966">
        <v>17.5</v>
      </c>
      <c r="I966" s="103">
        <f t="shared" si="95"/>
        <v>97.479479590586678</v>
      </c>
      <c r="J966" s="104">
        <f t="shared" si="92"/>
        <v>20.373211234432617</v>
      </c>
      <c r="K966" s="76">
        <f t="shared" si="96"/>
        <v>204.20886171628121</v>
      </c>
      <c r="L966" s="76">
        <f t="shared" si="93"/>
        <v>153.16966570879615</v>
      </c>
      <c r="M966" s="103">
        <f t="shared" si="97"/>
        <v>7.8531344475935363</v>
      </c>
      <c r="N966" s="103">
        <f t="shared" si="94"/>
        <v>245.41045148729802</v>
      </c>
    </row>
    <row r="967" spans="1:14">
      <c r="A967" s="102">
        <v>40387</v>
      </c>
      <c r="B967" t="s">
        <v>61</v>
      </c>
      <c r="C967">
        <v>18.378</v>
      </c>
      <c r="D967">
        <v>97.081000000000003</v>
      </c>
      <c r="E967">
        <v>30.43</v>
      </c>
      <c r="F967">
        <v>3878</v>
      </c>
      <c r="G967">
        <v>17.5</v>
      </c>
      <c r="I967" s="103">
        <f t="shared" si="95"/>
        <v>97.055597895461744</v>
      </c>
      <c r="J967" s="104">
        <f t="shared" si="92"/>
        <v>20.284619960151502</v>
      </c>
      <c r="K967" s="76">
        <f t="shared" si="96"/>
        <v>203.3208758670811</v>
      </c>
      <c r="L967" s="76">
        <f t="shared" si="93"/>
        <v>152.50361970798599</v>
      </c>
      <c r="M967" s="103">
        <f t="shared" si="97"/>
        <v>7.8189857225934567</v>
      </c>
      <c r="N967" s="103">
        <f t="shared" si="94"/>
        <v>244.34330383104552</v>
      </c>
    </row>
    <row r="968" spans="1:14">
      <c r="A968" s="102">
        <v>40387</v>
      </c>
      <c r="B968" t="s">
        <v>62</v>
      </c>
      <c r="C968">
        <v>18.396000000000001</v>
      </c>
      <c r="D968">
        <v>97.039000000000001</v>
      </c>
      <c r="E968">
        <v>30.43</v>
      </c>
      <c r="F968">
        <v>3879</v>
      </c>
      <c r="G968">
        <v>17.5</v>
      </c>
      <c r="I968" s="103">
        <f t="shared" si="95"/>
        <v>97.055597895461744</v>
      </c>
      <c r="J968" s="104">
        <f t="shared" si="92"/>
        <v>20.284619960151502</v>
      </c>
      <c r="K968" s="76">
        <f t="shared" si="96"/>
        <v>203.3208758670811</v>
      </c>
      <c r="L968" s="76">
        <f t="shared" si="93"/>
        <v>152.50361970798599</v>
      </c>
      <c r="M968" s="103">
        <f t="shared" si="97"/>
        <v>7.8189857225934567</v>
      </c>
      <c r="N968" s="103">
        <f t="shared" si="94"/>
        <v>244.34330383104552</v>
      </c>
    </row>
    <row r="969" spans="1:14">
      <c r="A969" s="102">
        <v>40387</v>
      </c>
      <c r="B969" t="s">
        <v>63</v>
      </c>
      <c r="C969">
        <v>18.414999999999999</v>
      </c>
      <c r="D969">
        <v>97.081000000000003</v>
      </c>
      <c r="E969">
        <v>30.43</v>
      </c>
      <c r="F969">
        <v>3882</v>
      </c>
      <c r="G969">
        <v>17.5</v>
      </c>
      <c r="I969" s="103">
        <f t="shared" si="95"/>
        <v>97.055597895461744</v>
      </c>
      <c r="J969" s="104">
        <f t="shared" si="92"/>
        <v>20.284619960151502</v>
      </c>
      <c r="K969" s="76">
        <f t="shared" si="96"/>
        <v>203.3208758670811</v>
      </c>
      <c r="L969" s="76">
        <f t="shared" si="93"/>
        <v>152.50361970798599</v>
      </c>
      <c r="M969" s="103">
        <f t="shared" si="97"/>
        <v>7.8189857225934567</v>
      </c>
      <c r="N969" s="103">
        <f t="shared" si="94"/>
        <v>244.34330383104552</v>
      </c>
    </row>
    <row r="970" spans="1:14">
      <c r="A970" s="102">
        <v>40387</v>
      </c>
      <c r="B970" t="s">
        <v>64</v>
      </c>
      <c r="C970">
        <v>18.434000000000001</v>
      </c>
      <c r="D970">
        <v>96.933000000000007</v>
      </c>
      <c r="E970">
        <v>30.44</v>
      </c>
      <c r="F970">
        <v>3886</v>
      </c>
      <c r="G970">
        <v>17.5</v>
      </c>
      <c r="I970" s="103">
        <f t="shared" si="95"/>
        <v>96.971072328141972</v>
      </c>
      <c r="J970" s="104">
        <f t="shared" si="92"/>
        <v>20.266954116581672</v>
      </c>
      <c r="K970" s="76">
        <f t="shared" si="96"/>
        <v>203.14380403657086</v>
      </c>
      <c r="L970" s="76">
        <f t="shared" si="93"/>
        <v>152.37080454581454</v>
      </c>
      <c r="M970" s="103">
        <f t="shared" si="97"/>
        <v>7.8121761802445508</v>
      </c>
      <c r="N970" s="103">
        <f t="shared" si="94"/>
        <v>244.13050563264221</v>
      </c>
    </row>
    <row r="971" spans="1:14">
      <c r="A971" s="102">
        <v>40387</v>
      </c>
      <c r="B971" t="s">
        <v>65</v>
      </c>
      <c r="C971">
        <v>18.452999999999999</v>
      </c>
      <c r="D971">
        <v>97.123000000000005</v>
      </c>
      <c r="E971">
        <v>30.42</v>
      </c>
      <c r="F971">
        <v>3884</v>
      </c>
      <c r="G971">
        <v>17.5</v>
      </c>
      <c r="I971" s="103">
        <f t="shared" si="95"/>
        <v>97.140206906539561</v>
      </c>
      <c r="J971" s="104">
        <f t="shared" si="92"/>
        <v>20.302303243466767</v>
      </c>
      <c r="K971" s="76">
        <f t="shared" si="96"/>
        <v>203.4981225031496</v>
      </c>
      <c r="L971" s="76">
        <f t="shared" si="93"/>
        <v>152.63656598547095</v>
      </c>
      <c r="M971" s="103">
        <f t="shared" si="97"/>
        <v>7.8258019873320732</v>
      </c>
      <c r="N971" s="103">
        <f t="shared" si="94"/>
        <v>244.5563121041273</v>
      </c>
    </row>
    <row r="972" spans="1:14">
      <c r="A972" s="102">
        <v>40387</v>
      </c>
      <c r="B972" t="s">
        <v>66</v>
      </c>
      <c r="C972">
        <v>18.472000000000001</v>
      </c>
      <c r="D972">
        <v>97.165999999999997</v>
      </c>
      <c r="E972">
        <v>30.42</v>
      </c>
      <c r="F972">
        <v>3883</v>
      </c>
      <c r="G972">
        <v>17.5</v>
      </c>
      <c r="I972" s="103">
        <f t="shared" si="95"/>
        <v>97.140206906539561</v>
      </c>
      <c r="J972" s="104">
        <f t="shared" si="92"/>
        <v>20.302303243466767</v>
      </c>
      <c r="K972" s="76">
        <f t="shared" si="96"/>
        <v>203.4981225031496</v>
      </c>
      <c r="L972" s="76">
        <f t="shared" si="93"/>
        <v>152.63656598547095</v>
      </c>
      <c r="M972" s="103">
        <f t="shared" si="97"/>
        <v>7.8258019873320732</v>
      </c>
      <c r="N972" s="103">
        <f t="shared" si="94"/>
        <v>244.5563121041273</v>
      </c>
    </row>
    <row r="973" spans="1:14">
      <c r="A973" s="102">
        <v>40387</v>
      </c>
      <c r="B973" t="s">
        <v>67</v>
      </c>
      <c r="C973">
        <v>18.489999999999998</v>
      </c>
      <c r="D973">
        <v>97.102000000000004</v>
      </c>
      <c r="E973">
        <v>30.42</v>
      </c>
      <c r="F973">
        <v>3882</v>
      </c>
      <c r="G973">
        <v>17.5</v>
      </c>
      <c r="I973" s="103">
        <f t="shared" si="95"/>
        <v>97.140206906539561</v>
      </c>
      <c r="J973" s="104">
        <f t="shared" si="92"/>
        <v>20.302303243466767</v>
      </c>
      <c r="K973" s="76">
        <f t="shared" si="96"/>
        <v>203.4981225031496</v>
      </c>
      <c r="L973" s="76">
        <f t="shared" si="93"/>
        <v>152.63656598547095</v>
      </c>
      <c r="M973" s="103">
        <f t="shared" si="97"/>
        <v>7.8258019873320732</v>
      </c>
      <c r="N973" s="103">
        <f t="shared" si="94"/>
        <v>244.5563121041273</v>
      </c>
    </row>
    <row r="974" spans="1:14">
      <c r="A974" s="102">
        <v>40387</v>
      </c>
      <c r="B974" t="s">
        <v>68</v>
      </c>
      <c r="C974">
        <v>18.509</v>
      </c>
      <c r="D974">
        <v>97.313999999999993</v>
      </c>
      <c r="E974">
        <v>30.4</v>
      </c>
      <c r="F974">
        <v>3874</v>
      </c>
      <c r="G974">
        <v>17.5</v>
      </c>
      <c r="I974" s="103">
        <f t="shared" si="95"/>
        <v>97.309675700065284</v>
      </c>
      <c r="J974" s="104">
        <f t="shared" si="92"/>
        <v>20.337722221313644</v>
      </c>
      <c r="K974" s="76">
        <f t="shared" si="96"/>
        <v>203.85314111391435</v>
      </c>
      <c r="L974" s="76">
        <f t="shared" si="93"/>
        <v>152.90285257790487</v>
      </c>
      <c r="M974" s="103">
        <f t="shared" si="97"/>
        <v>7.8394547194334194</v>
      </c>
      <c r="N974" s="103">
        <f t="shared" si="94"/>
        <v>244.98295998229435</v>
      </c>
    </row>
    <row r="975" spans="1:14">
      <c r="A975" s="102">
        <v>40387</v>
      </c>
      <c r="B975" t="s">
        <v>69</v>
      </c>
      <c r="C975">
        <v>18.527999999999999</v>
      </c>
      <c r="D975">
        <v>97.228999999999999</v>
      </c>
      <c r="E975">
        <v>30.41</v>
      </c>
      <c r="F975">
        <v>3869</v>
      </c>
      <c r="G975">
        <v>17.5</v>
      </c>
      <c r="I975" s="103">
        <f t="shared" si="95"/>
        <v>97.224899471357645</v>
      </c>
      <c r="J975" s="104">
        <f t="shared" si="92"/>
        <v>20.320003989513747</v>
      </c>
      <c r="K975" s="76">
        <f t="shared" si="96"/>
        <v>203.67554417517715</v>
      </c>
      <c r="L975" s="76">
        <f t="shared" si="93"/>
        <v>152.7696435510847</v>
      </c>
      <c r="M975" s="103">
        <f t="shared" si="97"/>
        <v>7.8326249833207804</v>
      </c>
      <c r="N975" s="103">
        <f t="shared" si="94"/>
        <v>244.76953072877438</v>
      </c>
    </row>
    <row r="976" spans="1:14">
      <c r="A976" s="102">
        <v>40387</v>
      </c>
      <c r="B976" t="s">
        <v>70</v>
      </c>
      <c r="C976">
        <v>18.547000000000001</v>
      </c>
      <c r="D976">
        <v>97.207999999999998</v>
      </c>
      <c r="E976">
        <v>30.41</v>
      </c>
      <c r="F976">
        <v>3875</v>
      </c>
      <c r="G976">
        <v>17.5</v>
      </c>
      <c r="I976" s="103">
        <f t="shared" si="95"/>
        <v>97.224899471357645</v>
      </c>
      <c r="J976" s="104">
        <f t="shared" si="92"/>
        <v>20.320003989513747</v>
      </c>
      <c r="K976" s="76">
        <f t="shared" si="96"/>
        <v>203.67554417517715</v>
      </c>
      <c r="L976" s="76">
        <f t="shared" si="93"/>
        <v>152.7696435510847</v>
      </c>
      <c r="M976" s="103">
        <f t="shared" si="97"/>
        <v>7.8326249833207804</v>
      </c>
      <c r="N976" s="103">
        <f t="shared" si="94"/>
        <v>244.76953072877438</v>
      </c>
    </row>
    <row r="977" spans="1:14">
      <c r="A977" s="102">
        <v>40387</v>
      </c>
      <c r="B977" t="s">
        <v>71</v>
      </c>
      <c r="C977">
        <v>18.565000000000001</v>
      </c>
      <c r="D977">
        <v>97.42</v>
      </c>
      <c r="E977">
        <v>30.39</v>
      </c>
      <c r="F977">
        <v>3885</v>
      </c>
      <c r="G977">
        <v>17.5</v>
      </c>
      <c r="I977" s="103">
        <f t="shared" si="95"/>
        <v>97.394535702979908</v>
      </c>
      <c r="J977" s="104">
        <f t="shared" si="92"/>
        <v>20.355457961922799</v>
      </c>
      <c r="K977" s="76">
        <f t="shared" si="96"/>
        <v>204.03091355046428</v>
      </c>
      <c r="L977" s="76">
        <f t="shared" si="93"/>
        <v>153.03619323927353</v>
      </c>
      <c r="M977" s="103">
        <f t="shared" si="97"/>
        <v>7.8462912045573727</v>
      </c>
      <c r="N977" s="103">
        <f t="shared" si="94"/>
        <v>245.19660014241791</v>
      </c>
    </row>
    <row r="978" spans="1:14">
      <c r="A978" s="102">
        <v>40387</v>
      </c>
      <c r="B978" t="s">
        <v>72</v>
      </c>
      <c r="C978">
        <v>18.584</v>
      </c>
      <c r="D978">
        <v>97.313999999999993</v>
      </c>
      <c r="E978">
        <v>30.4</v>
      </c>
      <c r="F978">
        <v>3869</v>
      </c>
      <c r="G978">
        <v>17.5</v>
      </c>
      <c r="I978" s="103">
        <f t="shared" si="95"/>
        <v>97.309675700065284</v>
      </c>
      <c r="J978" s="104">
        <f t="shared" si="92"/>
        <v>20.337722221313644</v>
      </c>
      <c r="K978" s="76">
        <f t="shared" si="96"/>
        <v>203.85314111391435</v>
      </c>
      <c r="L978" s="76">
        <f t="shared" si="93"/>
        <v>152.90285257790487</v>
      </c>
      <c r="M978" s="103">
        <f t="shared" si="97"/>
        <v>7.8394547194334194</v>
      </c>
      <c r="N978" s="103">
        <f t="shared" si="94"/>
        <v>244.98295998229435</v>
      </c>
    </row>
    <row r="979" spans="1:14">
      <c r="A979" s="102">
        <v>40387</v>
      </c>
      <c r="B979" t="s">
        <v>73</v>
      </c>
      <c r="C979">
        <v>18.603000000000002</v>
      </c>
      <c r="D979">
        <v>97.462000000000003</v>
      </c>
      <c r="E979">
        <v>30.38</v>
      </c>
      <c r="F979">
        <v>3885</v>
      </c>
      <c r="G979">
        <v>17.5</v>
      </c>
      <c r="I979" s="103">
        <f t="shared" si="95"/>
        <v>97.479479590586678</v>
      </c>
      <c r="J979" s="104">
        <f t="shared" si="92"/>
        <v>20.373211234432617</v>
      </c>
      <c r="K979" s="76">
        <f t="shared" si="96"/>
        <v>204.20886171628121</v>
      </c>
      <c r="L979" s="76">
        <f t="shared" si="93"/>
        <v>153.16966570879615</v>
      </c>
      <c r="M979" s="103">
        <f t="shared" si="97"/>
        <v>7.8531344475935363</v>
      </c>
      <c r="N979" s="103">
        <f t="shared" si="94"/>
        <v>245.41045148729802</v>
      </c>
    </row>
    <row r="980" spans="1:14">
      <c r="A980" s="102">
        <v>40387</v>
      </c>
      <c r="B980" t="s">
        <v>74</v>
      </c>
      <c r="C980">
        <v>18.622</v>
      </c>
      <c r="D980">
        <v>97.504999999999995</v>
      </c>
      <c r="E980">
        <v>30.38</v>
      </c>
      <c r="F980">
        <v>3878</v>
      </c>
      <c r="G980">
        <v>17.5</v>
      </c>
      <c r="I980" s="103">
        <f t="shared" si="95"/>
        <v>97.479479590586678</v>
      </c>
      <c r="J980" s="104">
        <f t="shared" si="92"/>
        <v>20.373211234432617</v>
      </c>
      <c r="K980" s="76">
        <f t="shared" si="96"/>
        <v>204.20886171628121</v>
      </c>
      <c r="L980" s="76">
        <f t="shared" si="93"/>
        <v>153.16966570879615</v>
      </c>
      <c r="M980" s="103">
        <f t="shared" si="97"/>
        <v>7.8531344475935363</v>
      </c>
      <c r="N980" s="103">
        <f t="shared" si="94"/>
        <v>245.41045148729802</v>
      </c>
    </row>
    <row r="981" spans="1:14">
      <c r="A981" s="102">
        <v>40387</v>
      </c>
      <c r="B981" t="s">
        <v>75</v>
      </c>
      <c r="C981">
        <v>18.640999999999998</v>
      </c>
      <c r="D981">
        <v>97.313999999999993</v>
      </c>
      <c r="E981">
        <v>30.4</v>
      </c>
      <c r="F981">
        <v>3889</v>
      </c>
      <c r="G981">
        <v>17.5</v>
      </c>
      <c r="I981" s="103">
        <f t="shared" si="95"/>
        <v>97.309675700065284</v>
      </c>
      <c r="J981" s="104">
        <f t="shared" ref="J981:J1044" si="98">I981*20.9/100</f>
        <v>20.337722221313644</v>
      </c>
      <c r="K981" s="76">
        <f t="shared" si="96"/>
        <v>203.85314111391435</v>
      </c>
      <c r="L981" s="76">
        <f t="shared" ref="L981:L1044" si="99">K981/1.33322</f>
        <v>152.90285257790487</v>
      </c>
      <c r="M981" s="103">
        <f t="shared" si="97"/>
        <v>7.8394547194334194</v>
      </c>
      <c r="N981" s="103">
        <f t="shared" ref="N981:N1044" si="100">M981*31.25</f>
        <v>244.98295998229435</v>
      </c>
    </row>
    <row r="982" spans="1:14">
      <c r="A982" s="102">
        <v>40387</v>
      </c>
      <c r="B982" t="s">
        <v>76</v>
      </c>
      <c r="C982">
        <v>18.658999999999999</v>
      </c>
      <c r="D982">
        <v>97.504999999999995</v>
      </c>
      <c r="E982">
        <v>30.38</v>
      </c>
      <c r="F982">
        <v>3875</v>
      </c>
      <c r="G982">
        <v>17.5</v>
      </c>
      <c r="I982" s="103">
        <f t="shared" si="95"/>
        <v>97.479479590586678</v>
      </c>
      <c r="J982" s="104">
        <f t="shared" si="98"/>
        <v>20.373211234432617</v>
      </c>
      <c r="K982" s="76">
        <f t="shared" si="96"/>
        <v>204.20886171628121</v>
      </c>
      <c r="L982" s="76">
        <f t="shared" si="99"/>
        <v>153.16966570879615</v>
      </c>
      <c r="M982" s="103">
        <f t="shared" si="97"/>
        <v>7.8531344475935363</v>
      </c>
      <c r="N982" s="103">
        <f t="shared" si="100"/>
        <v>245.41045148729802</v>
      </c>
    </row>
    <row r="983" spans="1:14">
      <c r="A983" s="102">
        <v>40387</v>
      </c>
      <c r="B983" t="s">
        <v>77</v>
      </c>
      <c r="C983">
        <v>18.678000000000001</v>
      </c>
      <c r="D983">
        <v>97.632999999999996</v>
      </c>
      <c r="E983">
        <v>30.36</v>
      </c>
      <c r="F983">
        <v>3877</v>
      </c>
      <c r="G983">
        <v>17.5</v>
      </c>
      <c r="I983" s="103">
        <f t="shared" si="95"/>
        <v>97.649619462658933</v>
      </c>
      <c r="J983" s="104">
        <f t="shared" si="98"/>
        <v>20.408770467695714</v>
      </c>
      <c r="K983" s="76">
        <f t="shared" si="96"/>
        <v>204.56528616329666</v>
      </c>
      <c r="L983" s="76">
        <f t="shared" si="99"/>
        <v>153.43700676804778</v>
      </c>
      <c r="M983" s="103">
        <f t="shared" si="97"/>
        <v>7.8668412430738934</v>
      </c>
      <c r="N983" s="103">
        <f t="shared" si="100"/>
        <v>245.83878884605917</v>
      </c>
    </row>
    <row r="984" spans="1:14">
      <c r="A984" s="102">
        <v>40387</v>
      </c>
      <c r="B984" t="s">
        <v>78</v>
      </c>
      <c r="C984">
        <v>18.696999999999999</v>
      </c>
      <c r="D984">
        <v>97.334999999999994</v>
      </c>
      <c r="E984">
        <v>30.4</v>
      </c>
      <c r="F984">
        <v>3873</v>
      </c>
      <c r="G984">
        <v>17.5</v>
      </c>
      <c r="I984" s="103">
        <f t="shared" si="95"/>
        <v>97.309675700065284</v>
      </c>
      <c r="J984" s="104">
        <f t="shared" si="98"/>
        <v>20.337722221313644</v>
      </c>
      <c r="K984" s="76">
        <f t="shared" si="96"/>
        <v>203.85314111391435</v>
      </c>
      <c r="L984" s="76">
        <f t="shared" si="99"/>
        <v>152.90285257790487</v>
      </c>
      <c r="M984" s="103">
        <f t="shared" si="97"/>
        <v>7.8394547194334194</v>
      </c>
      <c r="N984" s="103">
        <f t="shared" si="100"/>
        <v>244.98295998229435</v>
      </c>
    </row>
    <row r="985" spans="1:14">
      <c r="A985" s="102">
        <v>40387</v>
      </c>
      <c r="B985" t="s">
        <v>79</v>
      </c>
      <c r="C985">
        <v>18.716000000000001</v>
      </c>
      <c r="D985">
        <v>97.441000000000003</v>
      </c>
      <c r="E985">
        <v>30.39</v>
      </c>
      <c r="F985">
        <v>3877</v>
      </c>
      <c r="G985">
        <v>17.5</v>
      </c>
      <c r="I985" s="103">
        <f t="shared" si="95"/>
        <v>97.394535702979908</v>
      </c>
      <c r="J985" s="104">
        <f t="shared" si="98"/>
        <v>20.355457961922799</v>
      </c>
      <c r="K985" s="76">
        <f t="shared" si="96"/>
        <v>204.03091355046428</v>
      </c>
      <c r="L985" s="76">
        <f t="shared" si="99"/>
        <v>153.03619323927353</v>
      </c>
      <c r="M985" s="103">
        <f t="shared" si="97"/>
        <v>7.8462912045573727</v>
      </c>
      <c r="N985" s="103">
        <f t="shared" si="100"/>
        <v>245.19660014241791</v>
      </c>
    </row>
    <row r="986" spans="1:14">
      <c r="A986" s="102">
        <v>40387</v>
      </c>
      <c r="B986" t="s">
        <v>80</v>
      </c>
      <c r="C986">
        <v>18.734000000000002</v>
      </c>
      <c r="D986">
        <v>97.293000000000006</v>
      </c>
      <c r="E986">
        <v>30.4</v>
      </c>
      <c r="F986">
        <v>3882</v>
      </c>
      <c r="G986">
        <v>17.5</v>
      </c>
      <c r="I986" s="103">
        <f t="shared" si="95"/>
        <v>97.309675700065284</v>
      </c>
      <c r="J986" s="104">
        <f t="shared" si="98"/>
        <v>20.337722221313644</v>
      </c>
      <c r="K986" s="76">
        <f t="shared" si="96"/>
        <v>203.85314111391435</v>
      </c>
      <c r="L986" s="76">
        <f t="shared" si="99"/>
        <v>152.90285257790487</v>
      </c>
      <c r="M986" s="103">
        <f t="shared" si="97"/>
        <v>7.8394547194334194</v>
      </c>
      <c r="N986" s="103">
        <f t="shared" si="100"/>
        <v>244.98295998229435</v>
      </c>
    </row>
    <row r="987" spans="1:14">
      <c r="A987" s="102">
        <v>40387</v>
      </c>
      <c r="B987" t="s">
        <v>81</v>
      </c>
      <c r="C987">
        <v>18.771999999999998</v>
      </c>
      <c r="D987">
        <v>96.912000000000006</v>
      </c>
      <c r="E987">
        <v>30.45</v>
      </c>
      <c r="F987">
        <v>3881</v>
      </c>
      <c r="G987">
        <v>17.5</v>
      </c>
      <c r="I987" s="103">
        <f t="shared" si="95"/>
        <v>96.886630094765238</v>
      </c>
      <c r="J987" s="104">
        <f t="shared" si="98"/>
        <v>20.249305689805933</v>
      </c>
      <c r="K987" s="76">
        <f t="shared" si="96"/>
        <v>202.96690678156838</v>
      </c>
      <c r="L987" s="76">
        <f t="shared" si="99"/>
        <v>152.23812032640402</v>
      </c>
      <c r="M987" s="103">
        <f t="shared" si="97"/>
        <v>7.8053733514384502</v>
      </c>
      <c r="N987" s="103">
        <f t="shared" si="100"/>
        <v>243.91791723245157</v>
      </c>
    </row>
    <row r="988" spans="1:14">
      <c r="A988" s="102">
        <v>40387</v>
      </c>
      <c r="B988" t="s">
        <v>82</v>
      </c>
      <c r="C988">
        <v>18.791</v>
      </c>
      <c r="D988">
        <v>97.293000000000006</v>
      </c>
      <c r="E988">
        <v>30.4</v>
      </c>
      <c r="F988">
        <v>3882</v>
      </c>
      <c r="G988">
        <v>17.5</v>
      </c>
      <c r="I988" s="103">
        <f t="shared" si="95"/>
        <v>97.309675700065284</v>
      </c>
      <c r="J988" s="104">
        <f t="shared" si="98"/>
        <v>20.337722221313644</v>
      </c>
      <c r="K988" s="76">
        <f t="shared" si="96"/>
        <v>203.85314111391435</v>
      </c>
      <c r="L988" s="76">
        <f t="shared" si="99"/>
        <v>152.90285257790487</v>
      </c>
      <c r="M988" s="103">
        <f t="shared" si="97"/>
        <v>7.8394547194334194</v>
      </c>
      <c r="N988" s="103">
        <f t="shared" si="100"/>
        <v>244.98295998229435</v>
      </c>
    </row>
    <row r="989" spans="1:14">
      <c r="A989" s="102">
        <v>40387</v>
      </c>
      <c r="B989" t="s">
        <v>83</v>
      </c>
      <c r="C989">
        <v>18.809999999999999</v>
      </c>
      <c r="D989">
        <v>97.378</v>
      </c>
      <c r="E989">
        <v>30.39</v>
      </c>
      <c r="F989">
        <v>3872</v>
      </c>
      <c r="G989">
        <v>17.5</v>
      </c>
      <c r="I989" s="103">
        <f t="shared" si="95"/>
        <v>97.394535702979908</v>
      </c>
      <c r="J989" s="104">
        <f t="shared" si="98"/>
        <v>20.355457961922799</v>
      </c>
      <c r="K989" s="76">
        <f t="shared" si="96"/>
        <v>204.03091355046428</v>
      </c>
      <c r="L989" s="76">
        <f t="shared" si="99"/>
        <v>153.03619323927353</v>
      </c>
      <c r="M989" s="103">
        <f t="shared" si="97"/>
        <v>7.8462912045573727</v>
      </c>
      <c r="N989" s="103">
        <f t="shared" si="100"/>
        <v>245.19660014241791</v>
      </c>
    </row>
    <row r="990" spans="1:14">
      <c r="A990" s="102">
        <v>40387</v>
      </c>
      <c r="B990" t="s">
        <v>84</v>
      </c>
      <c r="C990">
        <v>18.827999999999999</v>
      </c>
      <c r="D990">
        <v>97.525999999999996</v>
      </c>
      <c r="E990">
        <v>30.37</v>
      </c>
      <c r="F990">
        <v>3882</v>
      </c>
      <c r="G990">
        <v>17.5</v>
      </c>
      <c r="I990" s="103">
        <f t="shared" si="95"/>
        <v>97.564507473539109</v>
      </c>
      <c r="J990" s="104">
        <f t="shared" si="98"/>
        <v>20.390982061969673</v>
      </c>
      <c r="K990" s="76">
        <f t="shared" si="96"/>
        <v>204.38698584317217</v>
      </c>
      <c r="L990" s="76">
        <f t="shared" si="99"/>
        <v>153.30327016034275</v>
      </c>
      <c r="M990" s="103">
        <f t="shared" si="97"/>
        <v>7.8599844574563749</v>
      </c>
      <c r="N990" s="103">
        <f t="shared" si="100"/>
        <v>245.62451429551172</v>
      </c>
    </row>
    <row r="991" spans="1:14">
      <c r="A991" s="102">
        <v>40387</v>
      </c>
      <c r="B991" t="s">
        <v>85</v>
      </c>
      <c r="C991">
        <v>18.847000000000001</v>
      </c>
      <c r="D991">
        <v>97.674999999999997</v>
      </c>
      <c r="E991">
        <v>30.36</v>
      </c>
      <c r="F991">
        <v>3870</v>
      </c>
      <c r="G991">
        <v>17.5</v>
      </c>
      <c r="I991" s="103">
        <f t="shared" si="95"/>
        <v>97.649619462658933</v>
      </c>
      <c r="J991" s="104">
        <f t="shared" si="98"/>
        <v>20.408770467695714</v>
      </c>
      <c r="K991" s="76">
        <f t="shared" si="96"/>
        <v>204.56528616329666</v>
      </c>
      <c r="L991" s="76">
        <f t="shared" si="99"/>
        <v>153.43700676804778</v>
      </c>
      <c r="M991" s="103">
        <f t="shared" si="97"/>
        <v>7.8668412430738934</v>
      </c>
      <c r="N991" s="103">
        <f t="shared" si="100"/>
        <v>245.83878884605917</v>
      </c>
    </row>
    <row r="992" spans="1:14">
      <c r="A992" s="102">
        <v>40387</v>
      </c>
      <c r="B992" t="s">
        <v>86</v>
      </c>
      <c r="C992">
        <v>18.866</v>
      </c>
      <c r="D992">
        <v>97.546999999999997</v>
      </c>
      <c r="E992">
        <v>30.37</v>
      </c>
      <c r="F992">
        <v>3873</v>
      </c>
      <c r="G992">
        <v>17.5</v>
      </c>
      <c r="I992" s="103">
        <f t="shared" si="95"/>
        <v>97.564507473539109</v>
      </c>
      <c r="J992" s="104">
        <f t="shared" si="98"/>
        <v>20.390982061969673</v>
      </c>
      <c r="K992" s="76">
        <f t="shared" si="96"/>
        <v>204.38698584317217</v>
      </c>
      <c r="L992" s="76">
        <f t="shared" si="99"/>
        <v>153.30327016034275</v>
      </c>
      <c r="M992" s="103">
        <f t="shared" si="97"/>
        <v>7.8599844574563749</v>
      </c>
      <c r="N992" s="103">
        <f t="shared" si="100"/>
        <v>245.62451429551172</v>
      </c>
    </row>
    <row r="993" spans="1:14">
      <c r="A993" s="102">
        <v>40387</v>
      </c>
      <c r="B993" t="s">
        <v>87</v>
      </c>
      <c r="C993">
        <v>18.885000000000002</v>
      </c>
      <c r="D993">
        <v>97.483999999999995</v>
      </c>
      <c r="E993">
        <v>30.38</v>
      </c>
      <c r="F993">
        <v>3867</v>
      </c>
      <c r="G993">
        <v>17.5</v>
      </c>
      <c r="I993" s="103">
        <f t="shared" si="95"/>
        <v>97.479479590586678</v>
      </c>
      <c r="J993" s="104">
        <f t="shared" si="98"/>
        <v>20.373211234432617</v>
      </c>
      <c r="K993" s="76">
        <f t="shared" si="96"/>
        <v>204.20886171628121</v>
      </c>
      <c r="L993" s="76">
        <f t="shared" si="99"/>
        <v>153.16966570879615</v>
      </c>
      <c r="M993" s="103">
        <f t="shared" si="97"/>
        <v>7.8531344475935363</v>
      </c>
      <c r="N993" s="103">
        <f t="shared" si="100"/>
        <v>245.41045148729802</v>
      </c>
    </row>
    <row r="994" spans="1:14">
      <c r="A994" s="102">
        <v>40387</v>
      </c>
      <c r="B994" t="s">
        <v>88</v>
      </c>
      <c r="C994">
        <v>18.904</v>
      </c>
      <c r="D994">
        <v>97.399000000000001</v>
      </c>
      <c r="E994">
        <v>30.39</v>
      </c>
      <c r="F994">
        <v>3877</v>
      </c>
      <c r="G994">
        <v>17.5</v>
      </c>
      <c r="I994" s="103">
        <f t="shared" si="95"/>
        <v>97.394535702979908</v>
      </c>
      <c r="J994" s="104">
        <f t="shared" si="98"/>
        <v>20.355457961922799</v>
      </c>
      <c r="K994" s="76">
        <f t="shared" si="96"/>
        <v>204.03091355046428</v>
      </c>
      <c r="L994" s="76">
        <f t="shared" si="99"/>
        <v>153.03619323927353</v>
      </c>
      <c r="M994" s="103">
        <f t="shared" si="97"/>
        <v>7.8462912045573727</v>
      </c>
      <c r="N994" s="103">
        <f t="shared" si="100"/>
        <v>245.19660014241791</v>
      </c>
    </row>
    <row r="995" spans="1:14">
      <c r="A995" s="102">
        <v>40387</v>
      </c>
      <c r="B995" t="s">
        <v>89</v>
      </c>
      <c r="C995">
        <v>18.922000000000001</v>
      </c>
      <c r="D995">
        <v>97.293000000000006</v>
      </c>
      <c r="E995">
        <v>30.4</v>
      </c>
      <c r="F995">
        <v>3882</v>
      </c>
      <c r="G995">
        <v>17.5</v>
      </c>
      <c r="I995" s="103">
        <f t="shared" si="95"/>
        <v>97.309675700065284</v>
      </c>
      <c r="J995" s="104">
        <f t="shared" si="98"/>
        <v>20.337722221313644</v>
      </c>
      <c r="K995" s="76">
        <f t="shared" si="96"/>
        <v>203.85314111391435</v>
      </c>
      <c r="L995" s="76">
        <f t="shared" si="99"/>
        <v>152.90285257790487</v>
      </c>
      <c r="M995" s="103">
        <f t="shared" si="97"/>
        <v>7.8394547194334194</v>
      </c>
      <c r="N995" s="103">
        <f t="shared" si="100"/>
        <v>244.98295998229435</v>
      </c>
    </row>
    <row r="996" spans="1:14">
      <c r="A996" s="102">
        <v>40387</v>
      </c>
      <c r="B996" t="s">
        <v>90</v>
      </c>
      <c r="C996">
        <v>18.940999999999999</v>
      </c>
      <c r="D996">
        <v>97.313999999999993</v>
      </c>
      <c r="E996">
        <v>30.4</v>
      </c>
      <c r="F996">
        <v>3870</v>
      </c>
      <c r="G996">
        <v>17.5</v>
      </c>
      <c r="I996" s="103">
        <f t="shared" si="95"/>
        <v>97.309675700065284</v>
      </c>
      <c r="J996" s="104">
        <f t="shared" si="98"/>
        <v>20.337722221313644</v>
      </c>
      <c r="K996" s="76">
        <f t="shared" si="96"/>
        <v>203.85314111391435</v>
      </c>
      <c r="L996" s="76">
        <f t="shared" si="99"/>
        <v>152.90285257790487</v>
      </c>
      <c r="M996" s="103">
        <f t="shared" si="97"/>
        <v>7.8394547194334194</v>
      </c>
      <c r="N996" s="103">
        <f t="shared" si="100"/>
        <v>244.98295998229435</v>
      </c>
    </row>
    <row r="997" spans="1:14">
      <c r="A997" s="102">
        <v>40387</v>
      </c>
      <c r="B997" t="s">
        <v>91</v>
      </c>
      <c r="C997">
        <v>18.96</v>
      </c>
      <c r="D997">
        <v>97.186999999999998</v>
      </c>
      <c r="E997">
        <v>30.42</v>
      </c>
      <c r="F997">
        <v>3869</v>
      </c>
      <c r="G997">
        <v>17.5</v>
      </c>
      <c r="I997" s="103">
        <f t="shared" si="95"/>
        <v>97.140206906539561</v>
      </c>
      <c r="J997" s="104">
        <f t="shared" si="98"/>
        <v>20.302303243466767</v>
      </c>
      <c r="K997" s="76">
        <f t="shared" si="96"/>
        <v>203.4981225031496</v>
      </c>
      <c r="L997" s="76">
        <f t="shared" si="99"/>
        <v>152.63656598547095</v>
      </c>
      <c r="M997" s="103">
        <f t="shared" si="97"/>
        <v>7.8258019873320732</v>
      </c>
      <c r="N997" s="103">
        <f t="shared" si="100"/>
        <v>244.5563121041273</v>
      </c>
    </row>
    <row r="998" spans="1:14">
      <c r="A998" s="102">
        <v>40387</v>
      </c>
      <c r="B998" t="s">
        <v>92</v>
      </c>
      <c r="C998">
        <v>18.978999999999999</v>
      </c>
      <c r="D998">
        <v>97.25</v>
      </c>
      <c r="E998">
        <v>30.41</v>
      </c>
      <c r="F998">
        <v>3879</v>
      </c>
      <c r="G998">
        <v>17.5</v>
      </c>
      <c r="I998" s="103">
        <f t="shared" si="95"/>
        <v>97.224899471357645</v>
      </c>
      <c r="J998" s="104">
        <f t="shared" si="98"/>
        <v>20.320003989513747</v>
      </c>
      <c r="K998" s="76">
        <f t="shared" si="96"/>
        <v>203.67554417517715</v>
      </c>
      <c r="L998" s="76">
        <f t="shared" si="99"/>
        <v>152.7696435510847</v>
      </c>
      <c r="M998" s="103">
        <f t="shared" si="97"/>
        <v>7.8326249833207804</v>
      </c>
      <c r="N998" s="103">
        <f t="shared" si="100"/>
        <v>244.76953072877438</v>
      </c>
    </row>
    <row r="999" spans="1:14">
      <c r="A999" s="102">
        <v>40387</v>
      </c>
      <c r="B999" t="s">
        <v>93</v>
      </c>
      <c r="C999">
        <v>18.997</v>
      </c>
      <c r="D999">
        <v>97.504999999999995</v>
      </c>
      <c r="E999">
        <v>30.38</v>
      </c>
      <c r="F999">
        <v>3864</v>
      </c>
      <c r="G999">
        <v>17.5</v>
      </c>
      <c r="I999" s="103">
        <f t="shared" si="95"/>
        <v>97.479479590586678</v>
      </c>
      <c r="J999" s="104">
        <f t="shared" si="98"/>
        <v>20.373211234432617</v>
      </c>
      <c r="K999" s="76">
        <f t="shared" si="96"/>
        <v>204.20886171628121</v>
      </c>
      <c r="L999" s="76">
        <f t="shared" si="99"/>
        <v>153.16966570879615</v>
      </c>
      <c r="M999" s="103">
        <f t="shared" si="97"/>
        <v>7.8531344475935363</v>
      </c>
      <c r="N999" s="103">
        <f t="shared" si="100"/>
        <v>245.41045148729802</v>
      </c>
    </row>
    <row r="1000" spans="1:14">
      <c r="A1000" s="102">
        <v>40387</v>
      </c>
      <c r="B1000" t="s">
        <v>94</v>
      </c>
      <c r="C1000">
        <v>19.015999999999998</v>
      </c>
      <c r="D1000">
        <v>97.569000000000003</v>
      </c>
      <c r="E1000">
        <v>30.37</v>
      </c>
      <c r="F1000">
        <v>3877</v>
      </c>
      <c r="G1000">
        <v>17.5</v>
      </c>
      <c r="I1000" s="103">
        <f t="shared" si="95"/>
        <v>97.564507473539109</v>
      </c>
      <c r="J1000" s="104">
        <f t="shared" si="98"/>
        <v>20.390982061969673</v>
      </c>
      <c r="K1000" s="76">
        <f t="shared" si="96"/>
        <v>204.38698584317217</v>
      </c>
      <c r="L1000" s="76">
        <f t="shared" si="99"/>
        <v>153.30327016034275</v>
      </c>
      <c r="M1000" s="103">
        <f t="shared" si="97"/>
        <v>7.8599844574563749</v>
      </c>
      <c r="N1000" s="103">
        <f t="shared" si="100"/>
        <v>245.62451429551172</v>
      </c>
    </row>
    <row r="1001" spans="1:14">
      <c r="A1001" s="102">
        <v>40387</v>
      </c>
      <c r="B1001" t="s">
        <v>95</v>
      </c>
      <c r="C1001">
        <v>19.035</v>
      </c>
      <c r="D1001">
        <v>97.823999999999998</v>
      </c>
      <c r="E1001">
        <v>30.34</v>
      </c>
      <c r="F1001">
        <v>3873</v>
      </c>
      <c r="G1001">
        <v>17.5</v>
      </c>
      <c r="I1001" s="103">
        <f t="shared" si="95"/>
        <v>97.820096203533595</v>
      </c>
      <c r="J1001" s="104">
        <f t="shared" si="98"/>
        <v>20.44440010653852</v>
      </c>
      <c r="K1001" s="76">
        <f t="shared" si="96"/>
        <v>204.92241631365579</v>
      </c>
      <c r="L1001" s="76">
        <f t="shared" si="99"/>
        <v>153.70487714979956</v>
      </c>
      <c r="M1001" s="103">
        <f t="shared" si="97"/>
        <v>7.8805751773531814</v>
      </c>
      <c r="N1001" s="103">
        <f t="shared" si="100"/>
        <v>246.26797429228691</v>
      </c>
    </row>
    <row r="1002" spans="1:14">
      <c r="A1002" s="102">
        <v>40387</v>
      </c>
      <c r="B1002" t="s">
        <v>96</v>
      </c>
      <c r="C1002">
        <v>19.053999999999998</v>
      </c>
      <c r="D1002">
        <v>97.483999999999995</v>
      </c>
      <c r="E1002">
        <v>30.38</v>
      </c>
      <c r="F1002">
        <v>3870</v>
      </c>
      <c r="G1002">
        <v>17.5</v>
      </c>
      <c r="I1002" s="103">
        <f t="shared" ref="I1002:I1065" si="101">(-((TAN(E1002*PI()/180))/(TAN(($B$7+($B$14*(G1002-$E$7)))*PI()/180))*($H$13+($B$15*(G1002-$E$8)))+(TAN(E1002*PI()/180))/(TAN(($B$7+($B$14*(G1002-$E$7)))*PI()/180))*1/$B$16*($H$13+($B$15*(G1002-$E$8)))-$B$13*1/$B$16*($H$13+($B$15*(G1002-$E$8)))-($H$13+($B$15*(G1002-$E$8)))+$B$13*($H$13+($B$15*(G1002-$E$8))))+(SQRT((POWER(((TAN(E1002*PI()/180))/(TAN(($B$7+($B$14*(G1002-$E$7)))*PI()/180))*($H$13+($B$15*(G1002-$E$8)))+(TAN(E1002*PI()/180))/(TAN(($B$7+($B$14*(G1002-$E$7)))*PI()/180))*1/$B$16*($H$13+($B$15*(G1002-$E$8)))-$B$13*1/$B$16*($H$13+($B$15*(G1002-$E$8)))-($H$13+($B$15*(G1002-$E$8)))+$B$13*($H$13+($B$15*(G1002-$E$8)))),2))-4*((TAN(E1002*PI()/180))/(TAN(($B$7+($B$14*(G1002-$E$7)))*PI()/180))*1/$B$16*POWER(($H$13+($B$15*(G1002-$E$8))),2))*((TAN(E1002*PI()/180))/(TAN(($B$7+($B$14*(G1002-$E$7)))*PI()/180))-1))))/(2*((TAN(E1002*PI()/180))/(TAN(($B$7+($B$14*(G1002-$E$7)))*PI()/180))*1/$B$16*POWER(($H$13+($B$15*(G1002-$E$8))),2)))</f>
        <v>97.479479590586678</v>
      </c>
      <c r="J1002" s="104">
        <f t="shared" si="98"/>
        <v>20.373211234432617</v>
      </c>
      <c r="K1002" s="76">
        <f t="shared" ref="K1002:K1065" si="102">($B$9-EXP(52.57-6690.9/(273.15+G1002)-4.681*LN(273.15+G1002)))*I1002/100*0.2095</f>
        <v>204.20886171628121</v>
      </c>
      <c r="L1002" s="76">
        <f t="shared" si="99"/>
        <v>153.16966570879615</v>
      </c>
      <c r="M1002" s="103">
        <f t="shared" ref="M1002:M1065" si="103">(($B$9-EXP(52.57-6690.9/(273.15+G1002)-4.681*LN(273.15+G1002)))/1013)*I1002/100*0.2095*((49-1.335*G1002+0.02759*POWER(G1002,2)-0.0003235*POWER(G1002,3)+0.000001614*POWER(G1002,4))
-($J$16*(5.516*10^-1-1.759*10^-2*G1002+2.253*10^-4*POWER(G1002,2)-2.654*10^-7*POWER(G1002,3)+5.363*10^-8*POWER(G1002,4))))*32/22.414</f>
        <v>7.8531344475935363</v>
      </c>
      <c r="N1002" s="103">
        <f t="shared" si="100"/>
        <v>245.41045148729802</v>
      </c>
    </row>
    <row r="1003" spans="1:14">
      <c r="A1003" s="102">
        <v>40387</v>
      </c>
      <c r="B1003" t="s">
        <v>97</v>
      </c>
      <c r="C1003">
        <v>19.073</v>
      </c>
      <c r="D1003">
        <v>97.59</v>
      </c>
      <c r="E1003">
        <v>30.37</v>
      </c>
      <c r="F1003">
        <v>3865</v>
      </c>
      <c r="G1003">
        <v>17.5</v>
      </c>
      <c r="I1003" s="103">
        <f t="shared" si="101"/>
        <v>97.564507473539109</v>
      </c>
      <c r="J1003" s="104">
        <f t="shared" si="98"/>
        <v>20.390982061969673</v>
      </c>
      <c r="K1003" s="76">
        <f t="shared" si="102"/>
        <v>204.38698584317217</v>
      </c>
      <c r="L1003" s="76">
        <f t="shared" si="99"/>
        <v>153.30327016034275</v>
      </c>
      <c r="M1003" s="103">
        <f t="shared" si="103"/>
        <v>7.8599844574563749</v>
      </c>
      <c r="N1003" s="103">
        <f t="shared" si="100"/>
        <v>245.62451429551172</v>
      </c>
    </row>
    <row r="1004" spans="1:14">
      <c r="A1004" s="102">
        <v>40387</v>
      </c>
      <c r="B1004" t="s">
        <v>98</v>
      </c>
      <c r="C1004">
        <v>19.091000000000001</v>
      </c>
      <c r="D1004">
        <v>97.378</v>
      </c>
      <c r="E1004">
        <v>30.39</v>
      </c>
      <c r="F1004">
        <v>3874</v>
      </c>
      <c r="G1004">
        <v>17.5</v>
      </c>
      <c r="I1004" s="103">
        <f t="shared" si="101"/>
        <v>97.394535702979908</v>
      </c>
      <c r="J1004" s="104">
        <f t="shared" si="98"/>
        <v>20.355457961922799</v>
      </c>
      <c r="K1004" s="76">
        <f t="shared" si="102"/>
        <v>204.03091355046428</v>
      </c>
      <c r="L1004" s="76">
        <f t="shared" si="99"/>
        <v>153.03619323927353</v>
      </c>
      <c r="M1004" s="103">
        <f t="shared" si="103"/>
        <v>7.8462912045573727</v>
      </c>
      <c r="N1004" s="103">
        <f t="shared" si="100"/>
        <v>245.19660014241791</v>
      </c>
    </row>
    <row r="1005" spans="1:14">
      <c r="A1005" s="102">
        <v>40387</v>
      </c>
      <c r="B1005" t="s">
        <v>99</v>
      </c>
      <c r="C1005">
        <v>19.11</v>
      </c>
      <c r="D1005">
        <v>96.953999999999994</v>
      </c>
      <c r="E1005">
        <v>30.44</v>
      </c>
      <c r="F1005">
        <v>3870</v>
      </c>
      <c r="G1005">
        <v>17.5</v>
      </c>
      <c r="I1005" s="103">
        <f t="shared" si="101"/>
        <v>96.971072328141972</v>
      </c>
      <c r="J1005" s="104">
        <f t="shared" si="98"/>
        <v>20.266954116581672</v>
      </c>
      <c r="K1005" s="76">
        <f t="shared" si="102"/>
        <v>203.14380403657086</v>
      </c>
      <c r="L1005" s="76">
        <f t="shared" si="99"/>
        <v>152.37080454581454</v>
      </c>
      <c r="M1005" s="103">
        <f t="shared" si="103"/>
        <v>7.8121761802445508</v>
      </c>
      <c r="N1005" s="103">
        <f t="shared" si="100"/>
        <v>244.13050563264221</v>
      </c>
    </row>
    <row r="1006" spans="1:14">
      <c r="A1006" s="102">
        <v>40387</v>
      </c>
      <c r="B1006" t="s">
        <v>100</v>
      </c>
      <c r="C1006">
        <v>19.148</v>
      </c>
      <c r="D1006">
        <v>97.102000000000004</v>
      </c>
      <c r="E1006">
        <v>30.43</v>
      </c>
      <c r="F1006">
        <v>3872</v>
      </c>
      <c r="G1006">
        <v>17.5</v>
      </c>
      <c r="I1006" s="103">
        <f t="shared" si="101"/>
        <v>97.055597895461744</v>
      </c>
      <c r="J1006" s="104">
        <f t="shared" si="98"/>
        <v>20.284619960151502</v>
      </c>
      <c r="K1006" s="76">
        <f t="shared" si="102"/>
        <v>203.3208758670811</v>
      </c>
      <c r="L1006" s="76">
        <f t="shared" si="99"/>
        <v>152.50361970798599</v>
      </c>
      <c r="M1006" s="103">
        <f t="shared" si="103"/>
        <v>7.8189857225934567</v>
      </c>
      <c r="N1006" s="103">
        <f t="shared" si="100"/>
        <v>244.34330383104552</v>
      </c>
    </row>
    <row r="1007" spans="1:14">
      <c r="A1007" s="102">
        <v>40387</v>
      </c>
      <c r="B1007" t="s">
        <v>101</v>
      </c>
      <c r="C1007">
        <v>19.166</v>
      </c>
      <c r="D1007">
        <v>96.784999999999997</v>
      </c>
      <c r="E1007">
        <v>30.46</v>
      </c>
      <c r="F1007">
        <v>3866</v>
      </c>
      <c r="G1007">
        <v>17.5</v>
      </c>
      <c r="I1007" s="103">
        <f t="shared" si="101"/>
        <v>96.802271085683444</v>
      </c>
      <c r="J1007" s="104">
        <f t="shared" si="98"/>
        <v>20.231674656907838</v>
      </c>
      <c r="K1007" s="76">
        <f t="shared" si="102"/>
        <v>202.79018387237292</v>
      </c>
      <c r="L1007" s="76">
        <f t="shared" si="99"/>
        <v>152.10556687746427</v>
      </c>
      <c r="M1007" s="103">
        <f t="shared" si="103"/>
        <v>7.7985772273416911</v>
      </c>
      <c r="N1007" s="103">
        <f t="shared" si="100"/>
        <v>243.70553835442786</v>
      </c>
    </row>
    <row r="1008" spans="1:14">
      <c r="A1008" s="102">
        <v>40387</v>
      </c>
      <c r="B1008" t="s">
        <v>102</v>
      </c>
      <c r="C1008">
        <v>19.184999999999999</v>
      </c>
      <c r="D1008">
        <v>96.763999999999996</v>
      </c>
      <c r="E1008">
        <v>30.46</v>
      </c>
      <c r="F1008">
        <v>3870</v>
      </c>
      <c r="G1008">
        <v>17.5</v>
      </c>
      <c r="I1008" s="103">
        <f t="shared" si="101"/>
        <v>96.802271085683444</v>
      </c>
      <c r="J1008" s="104">
        <f t="shared" si="98"/>
        <v>20.231674656907838</v>
      </c>
      <c r="K1008" s="76">
        <f t="shared" si="102"/>
        <v>202.79018387237292</v>
      </c>
      <c r="L1008" s="76">
        <f t="shared" si="99"/>
        <v>152.10556687746427</v>
      </c>
      <c r="M1008" s="103">
        <f t="shared" si="103"/>
        <v>7.7985772273416911</v>
      </c>
      <c r="N1008" s="103">
        <f t="shared" si="100"/>
        <v>243.70553835442786</v>
      </c>
    </row>
    <row r="1009" spans="1:14">
      <c r="A1009" s="102">
        <v>40387</v>
      </c>
      <c r="B1009" t="s">
        <v>103</v>
      </c>
      <c r="C1009">
        <v>19.204000000000001</v>
      </c>
      <c r="D1009">
        <v>96.933000000000007</v>
      </c>
      <c r="E1009">
        <v>30.45</v>
      </c>
      <c r="F1009">
        <v>3865</v>
      </c>
      <c r="G1009">
        <v>17.5</v>
      </c>
      <c r="I1009" s="103">
        <f t="shared" si="101"/>
        <v>96.886630094765238</v>
      </c>
      <c r="J1009" s="104">
        <f t="shared" si="98"/>
        <v>20.249305689805933</v>
      </c>
      <c r="K1009" s="76">
        <f t="shared" si="102"/>
        <v>202.96690678156838</v>
      </c>
      <c r="L1009" s="76">
        <f t="shared" si="99"/>
        <v>152.23812032640402</v>
      </c>
      <c r="M1009" s="103">
        <f t="shared" si="103"/>
        <v>7.8053733514384502</v>
      </c>
      <c r="N1009" s="103">
        <f t="shared" si="100"/>
        <v>243.91791723245157</v>
      </c>
    </row>
    <row r="1010" spans="1:14">
      <c r="A1010" s="102">
        <v>40387</v>
      </c>
      <c r="B1010" t="s">
        <v>104</v>
      </c>
      <c r="C1010">
        <v>19.222999999999999</v>
      </c>
      <c r="D1010">
        <v>97.144000000000005</v>
      </c>
      <c r="E1010">
        <v>30.42</v>
      </c>
      <c r="F1010">
        <v>3867</v>
      </c>
      <c r="G1010">
        <v>17.5</v>
      </c>
      <c r="I1010" s="103">
        <f t="shared" si="101"/>
        <v>97.140206906539561</v>
      </c>
      <c r="J1010" s="104">
        <f t="shared" si="98"/>
        <v>20.302303243466767</v>
      </c>
      <c r="K1010" s="76">
        <f t="shared" si="102"/>
        <v>203.4981225031496</v>
      </c>
      <c r="L1010" s="76">
        <f t="shared" si="99"/>
        <v>152.63656598547095</v>
      </c>
      <c r="M1010" s="103">
        <f t="shared" si="103"/>
        <v>7.8258019873320732</v>
      </c>
      <c r="N1010" s="103">
        <f t="shared" si="100"/>
        <v>244.5563121041273</v>
      </c>
    </row>
    <row r="1011" spans="1:14">
      <c r="A1011" s="102">
        <v>40387</v>
      </c>
      <c r="B1011" t="s">
        <v>105</v>
      </c>
      <c r="C1011">
        <v>19.242000000000001</v>
      </c>
      <c r="D1011">
        <v>97.525999999999996</v>
      </c>
      <c r="E1011">
        <v>30.38</v>
      </c>
      <c r="F1011">
        <v>3870</v>
      </c>
      <c r="G1011">
        <v>17.5</v>
      </c>
      <c r="I1011" s="103">
        <f t="shared" si="101"/>
        <v>97.479479590586678</v>
      </c>
      <c r="J1011" s="104">
        <f t="shared" si="98"/>
        <v>20.373211234432617</v>
      </c>
      <c r="K1011" s="76">
        <f t="shared" si="102"/>
        <v>204.20886171628121</v>
      </c>
      <c r="L1011" s="76">
        <f t="shared" si="99"/>
        <v>153.16966570879615</v>
      </c>
      <c r="M1011" s="103">
        <f t="shared" si="103"/>
        <v>7.8531344475935363</v>
      </c>
      <c r="N1011" s="103">
        <f t="shared" si="100"/>
        <v>245.41045148729802</v>
      </c>
    </row>
    <row r="1012" spans="1:14">
      <c r="A1012" s="102">
        <v>40387</v>
      </c>
      <c r="B1012" t="s">
        <v>106</v>
      </c>
      <c r="C1012">
        <v>19.260999999999999</v>
      </c>
      <c r="D1012">
        <v>97.674999999999997</v>
      </c>
      <c r="E1012">
        <v>30.36</v>
      </c>
      <c r="F1012">
        <v>3867</v>
      </c>
      <c r="G1012">
        <v>17.5</v>
      </c>
      <c r="I1012" s="103">
        <f t="shared" si="101"/>
        <v>97.649619462658933</v>
      </c>
      <c r="J1012" s="104">
        <f t="shared" si="98"/>
        <v>20.408770467695714</v>
      </c>
      <c r="K1012" s="76">
        <f t="shared" si="102"/>
        <v>204.56528616329666</v>
      </c>
      <c r="L1012" s="76">
        <f t="shared" si="99"/>
        <v>153.43700676804778</v>
      </c>
      <c r="M1012" s="103">
        <f t="shared" si="103"/>
        <v>7.8668412430738934</v>
      </c>
      <c r="N1012" s="103">
        <f t="shared" si="100"/>
        <v>245.83878884605917</v>
      </c>
    </row>
    <row r="1013" spans="1:14">
      <c r="A1013" s="102">
        <v>40387</v>
      </c>
      <c r="B1013" t="s">
        <v>107</v>
      </c>
      <c r="C1013">
        <v>19.279</v>
      </c>
      <c r="D1013">
        <v>97.781999999999996</v>
      </c>
      <c r="E1013">
        <v>30.34</v>
      </c>
      <c r="F1013">
        <v>3876</v>
      </c>
      <c r="G1013">
        <v>17.5</v>
      </c>
      <c r="I1013" s="103">
        <f t="shared" si="101"/>
        <v>97.820096203533595</v>
      </c>
      <c r="J1013" s="104">
        <f t="shared" si="98"/>
        <v>20.44440010653852</v>
      </c>
      <c r="K1013" s="76">
        <f t="shared" si="102"/>
        <v>204.92241631365579</v>
      </c>
      <c r="L1013" s="76">
        <f t="shared" si="99"/>
        <v>153.70487714979956</v>
      </c>
      <c r="M1013" s="103">
        <f t="shared" si="103"/>
        <v>7.8805751773531814</v>
      </c>
      <c r="N1013" s="103">
        <f t="shared" si="100"/>
        <v>246.26797429228691</v>
      </c>
    </row>
    <row r="1014" spans="1:14">
      <c r="A1014" s="102">
        <v>40387</v>
      </c>
      <c r="B1014" t="s">
        <v>108</v>
      </c>
      <c r="C1014">
        <v>19.297999999999998</v>
      </c>
      <c r="D1014">
        <v>97.674999999999997</v>
      </c>
      <c r="E1014">
        <v>30.36</v>
      </c>
      <c r="F1014">
        <v>3866</v>
      </c>
      <c r="G1014">
        <v>17.5</v>
      </c>
      <c r="I1014" s="103">
        <f t="shared" si="101"/>
        <v>97.649619462658933</v>
      </c>
      <c r="J1014" s="104">
        <f t="shared" si="98"/>
        <v>20.408770467695714</v>
      </c>
      <c r="K1014" s="76">
        <f t="shared" si="102"/>
        <v>204.56528616329666</v>
      </c>
      <c r="L1014" s="76">
        <f t="shared" si="99"/>
        <v>153.43700676804778</v>
      </c>
      <c r="M1014" s="103">
        <f t="shared" si="103"/>
        <v>7.8668412430738934</v>
      </c>
      <c r="N1014" s="103">
        <f t="shared" si="100"/>
        <v>245.83878884605917</v>
      </c>
    </row>
    <row r="1015" spans="1:14">
      <c r="A1015" s="102">
        <v>40387</v>
      </c>
      <c r="B1015" t="s">
        <v>109</v>
      </c>
      <c r="C1015">
        <v>19.317</v>
      </c>
      <c r="D1015">
        <v>97.462000000000003</v>
      </c>
      <c r="E1015">
        <v>30.38</v>
      </c>
      <c r="F1015">
        <v>3865</v>
      </c>
      <c r="G1015">
        <v>17.5</v>
      </c>
      <c r="I1015" s="103">
        <f t="shared" si="101"/>
        <v>97.479479590586678</v>
      </c>
      <c r="J1015" s="104">
        <f t="shared" si="98"/>
        <v>20.373211234432617</v>
      </c>
      <c r="K1015" s="76">
        <f t="shared" si="102"/>
        <v>204.20886171628121</v>
      </c>
      <c r="L1015" s="76">
        <f t="shared" si="99"/>
        <v>153.16966570879615</v>
      </c>
      <c r="M1015" s="103">
        <f t="shared" si="103"/>
        <v>7.8531344475935363</v>
      </c>
      <c r="N1015" s="103">
        <f t="shared" si="100"/>
        <v>245.41045148729802</v>
      </c>
    </row>
    <row r="1016" spans="1:14">
      <c r="A1016" s="102">
        <v>40387</v>
      </c>
      <c r="B1016" t="s">
        <v>110</v>
      </c>
      <c r="C1016">
        <v>19.335000000000001</v>
      </c>
      <c r="D1016">
        <v>97.76</v>
      </c>
      <c r="E1016">
        <v>30.35</v>
      </c>
      <c r="F1016">
        <v>3865</v>
      </c>
      <c r="G1016">
        <v>17.5</v>
      </c>
      <c r="I1016" s="103">
        <f t="shared" si="101"/>
        <v>97.734815668937145</v>
      </c>
      <c r="J1016" s="104">
        <f t="shared" si="98"/>
        <v>20.426576474807863</v>
      </c>
      <c r="K1016" s="76">
        <f t="shared" si="102"/>
        <v>204.74376290916862</v>
      </c>
      <c r="L1016" s="76">
        <f t="shared" si="99"/>
        <v>153.57087570631148</v>
      </c>
      <c r="M1016" s="103">
        <f t="shared" si="103"/>
        <v>7.8737048133877465</v>
      </c>
      <c r="N1016" s="103">
        <f t="shared" si="100"/>
        <v>246.05327541836709</v>
      </c>
    </row>
    <row r="1017" spans="1:14">
      <c r="A1017" s="102">
        <v>40387</v>
      </c>
      <c r="B1017" t="s">
        <v>111</v>
      </c>
      <c r="C1017">
        <v>19.353999999999999</v>
      </c>
      <c r="D1017">
        <v>97.611000000000004</v>
      </c>
      <c r="E1017">
        <v>30.37</v>
      </c>
      <c r="F1017">
        <v>3864</v>
      </c>
      <c r="G1017">
        <v>17.5</v>
      </c>
      <c r="I1017" s="103">
        <f t="shared" si="101"/>
        <v>97.564507473539109</v>
      </c>
      <c r="J1017" s="104">
        <f t="shared" si="98"/>
        <v>20.390982061969673</v>
      </c>
      <c r="K1017" s="76">
        <f t="shared" si="102"/>
        <v>204.38698584317217</v>
      </c>
      <c r="L1017" s="76">
        <f t="shared" si="99"/>
        <v>153.30327016034275</v>
      </c>
      <c r="M1017" s="103">
        <f t="shared" si="103"/>
        <v>7.8599844574563749</v>
      </c>
      <c r="N1017" s="103">
        <f t="shared" si="100"/>
        <v>245.62451429551172</v>
      </c>
    </row>
    <row r="1018" spans="1:14">
      <c r="A1018" s="102">
        <v>40387</v>
      </c>
      <c r="B1018" t="s">
        <v>112</v>
      </c>
      <c r="C1018">
        <v>19.373000000000001</v>
      </c>
      <c r="D1018">
        <v>97.846000000000004</v>
      </c>
      <c r="E1018">
        <v>30.34</v>
      </c>
      <c r="F1018">
        <v>3870</v>
      </c>
      <c r="G1018">
        <v>17.5</v>
      </c>
      <c r="I1018" s="103">
        <f t="shared" si="101"/>
        <v>97.820096203533595</v>
      </c>
      <c r="J1018" s="104">
        <f t="shared" si="98"/>
        <v>20.44440010653852</v>
      </c>
      <c r="K1018" s="76">
        <f t="shared" si="102"/>
        <v>204.92241631365579</v>
      </c>
      <c r="L1018" s="76">
        <f t="shared" si="99"/>
        <v>153.70487714979956</v>
      </c>
      <c r="M1018" s="103">
        <f t="shared" si="103"/>
        <v>7.8805751773531814</v>
      </c>
      <c r="N1018" s="103">
        <f t="shared" si="100"/>
        <v>246.26797429228691</v>
      </c>
    </row>
    <row r="1019" spans="1:14">
      <c r="A1019" s="102">
        <v>40387</v>
      </c>
      <c r="B1019" t="s">
        <v>113</v>
      </c>
      <c r="C1019">
        <v>19.391999999999999</v>
      </c>
      <c r="D1019">
        <v>97.823999999999998</v>
      </c>
      <c r="E1019">
        <v>30.34</v>
      </c>
      <c r="F1019">
        <v>3866</v>
      </c>
      <c r="G1019">
        <v>17.5</v>
      </c>
      <c r="I1019" s="103">
        <f t="shared" si="101"/>
        <v>97.820096203533595</v>
      </c>
      <c r="J1019" s="104">
        <f t="shared" si="98"/>
        <v>20.44440010653852</v>
      </c>
      <c r="K1019" s="76">
        <f t="shared" si="102"/>
        <v>204.92241631365579</v>
      </c>
      <c r="L1019" s="76">
        <f t="shared" si="99"/>
        <v>153.70487714979956</v>
      </c>
      <c r="M1019" s="103">
        <f t="shared" si="103"/>
        <v>7.8805751773531814</v>
      </c>
      <c r="N1019" s="103">
        <f t="shared" si="100"/>
        <v>246.26797429228691</v>
      </c>
    </row>
    <row r="1020" spans="1:14">
      <c r="A1020" s="102">
        <v>40387</v>
      </c>
      <c r="B1020" t="s">
        <v>114</v>
      </c>
      <c r="C1020">
        <v>19.411000000000001</v>
      </c>
      <c r="D1020">
        <v>97.483999999999995</v>
      </c>
      <c r="E1020">
        <v>30.38</v>
      </c>
      <c r="F1020">
        <v>3860</v>
      </c>
      <c r="G1020">
        <v>17.5</v>
      </c>
      <c r="I1020" s="103">
        <f t="shared" si="101"/>
        <v>97.479479590586678</v>
      </c>
      <c r="J1020" s="104">
        <f t="shared" si="98"/>
        <v>20.373211234432617</v>
      </c>
      <c r="K1020" s="76">
        <f t="shared" si="102"/>
        <v>204.20886171628121</v>
      </c>
      <c r="L1020" s="76">
        <f t="shared" si="99"/>
        <v>153.16966570879615</v>
      </c>
      <c r="M1020" s="103">
        <f t="shared" si="103"/>
        <v>7.8531344475935363</v>
      </c>
      <c r="N1020" s="103">
        <f t="shared" si="100"/>
        <v>245.41045148729802</v>
      </c>
    </row>
    <row r="1021" spans="1:14">
      <c r="A1021" s="102">
        <v>40387</v>
      </c>
      <c r="B1021" t="s">
        <v>115</v>
      </c>
      <c r="C1021">
        <v>19.43</v>
      </c>
      <c r="D1021">
        <v>97.718000000000004</v>
      </c>
      <c r="E1021">
        <v>30.35</v>
      </c>
      <c r="F1021">
        <v>3874</v>
      </c>
      <c r="G1021">
        <v>17.5</v>
      </c>
      <c r="I1021" s="103">
        <f t="shared" si="101"/>
        <v>97.734815668937145</v>
      </c>
      <c r="J1021" s="104">
        <f t="shared" si="98"/>
        <v>20.426576474807863</v>
      </c>
      <c r="K1021" s="76">
        <f t="shared" si="102"/>
        <v>204.74376290916862</v>
      </c>
      <c r="L1021" s="76">
        <f t="shared" si="99"/>
        <v>153.57087570631148</v>
      </c>
      <c r="M1021" s="103">
        <f t="shared" si="103"/>
        <v>7.8737048133877465</v>
      </c>
      <c r="N1021" s="103">
        <f t="shared" si="100"/>
        <v>246.05327541836709</v>
      </c>
    </row>
    <row r="1022" spans="1:14">
      <c r="A1022" s="102">
        <v>40387</v>
      </c>
      <c r="B1022" t="s">
        <v>116</v>
      </c>
      <c r="C1022">
        <v>19.448</v>
      </c>
      <c r="D1022">
        <v>97.739000000000004</v>
      </c>
      <c r="E1022">
        <v>30.35</v>
      </c>
      <c r="F1022">
        <v>3867</v>
      </c>
      <c r="G1022">
        <v>17.5</v>
      </c>
      <c r="I1022" s="103">
        <f t="shared" si="101"/>
        <v>97.734815668937145</v>
      </c>
      <c r="J1022" s="104">
        <f t="shared" si="98"/>
        <v>20.426576474807863</v>
      </c>
      <c r="K1022" s="76">
        <f t="shared" si="102"/>
        <v>204.74376290916862</v>
      </c>
      <c r="L1022" s="76">
        <f t="shared" si="99"/>
        <v>153.57087570631148</v>
      </c>
      <c r="M1022" s="103">
        <f t="shared" si="103"/>
        <v>7.8737048133877465</v>
      </c>
      <c r="N1022" s="103">
        <f t="shared" si="100"/>
        <v>246.05327541836709</v>
      </c>
    </row>
    <row r="1023" spans="1:14">
      <c r="A1023" s="102">
        <v>40387</v>
      </c>
      <c r="B1023" t="s">
        <v>117</v>
      </c>
      <c r="C1023">
        <v>19.466999999999999</v>
      </c>
      <c r="D1023">
        <v>97.802999999999997</v>
      </c>
      <c r="E1023">
        <v>30.34</v>
      </c>
      <c r="F1023">
        <v>3870</v>
      </c>
      <c r="G1023">
        <v>17.5</v>
      </c>
      <c r="I1023" s="103">
        <f t="shared" si="101"/>
        <v>97.820096203533595</v>
      </c>
      <c r="J1023" s="104">
        <f t="shared" si="98"/>
        <v>20.44440010653852</v>
      </c>
      <c r="K1023" s="76">
        <f t="shared" si="102"/>
        <v>204.92241631365579</v>
      </c>
      <c r="L1023" s="76">
        <f t="shared" si="99"/>
        <v>153.70487714979956</v>
      </c>
      <c r="M1023" s="103">
        <f t="shared" si="103"/>
        <v>7.8805751773531814</v>
      </c>
      <c r="N1023" s="103">
        <f t="shared" si="100"/>
        <v>246.26797429228691</v>
      </c>
    </row>
    <row r="1024" spans="1:14">
      <c r="A1024" s="102">
        <v>40387</v>
      </c>
      <c r="B1024" t="s">
        <v>118</v>
      </c>
      <c r="C1024">
        <v>19.486000000000001</v>
      </c>
      <c r="D1024">
        <v>97.674999999999997</v>
      </c>
      <c r="E1024">
        <v>30.36</v>
      </c>
      <c r="F1024">
        <v>3873</v>
      </c>
      <c r="G1024">
        <v>17.5</v>
      </c>
      <c r="I1024" s="103">
        <f t="shared" si="101"/>
        <v>97.649619462658933</v>
      </c>
      <c r="J1024" s="104">
        <f t="shared" si="98"/>
        <v>20.408770467695714</v>
      </c>
      <c r="K1024" s="76">
        <f t="shared" si="102"/>
        <v>204.56528616329666</v>
      </c>
      <c r="L1024" s="76">
        <f t="shared" si="99"/>
        <v>153.43700676804778</v>
      </c>
      <c r="M1024" s="103">
        <f t="shared" si="103"/>
        <v>7.8668412430738934</v>
      </c>
      <c r="N1024" s="103">
        <f t="shared" si="100"/>
        <v>245.83878884605917</v>
      </c>
    </row>
    <row r="1025" spans="1:14">
      <c r="A1025" s="102">
        <v>40387</v>
      </c>
      <c r="B1025" t="s">
        <v>119</v>
      </c>
      <c r="C1025">
        <v>19.504999999999999</v>
      </c>
      <c r="D1025">
        <v>97.632999999999996</v>
      </c>
      <c r="E1025">
        <v>30.36</v>
      </c>
      <c r="F1025">
        <v>3861</v>
      </c>
      <c r="G1025">
        <v>17.5</v>
      </c>
      <c r="I1025" s="103">
        <f t="shared" si="101"/>
        <v>97.649619462658933</v>
      </c>
      <c r="J1025" s="104">
        <f t="shared" si="98"/>
        <v>20.408770467695714</v>
      </c>
      <c r="K1025" s="76">
        <f t="shared" si="102"/>
        <v>204.56528616329666</v>
      </c>
      <c r="L1025" s="76">
        <f t="shared" si="99"/>
        <v>153.43700676804778</v>
      </c>
      <c r="M1025" s="103">
        <f t="shared" si="103"/>
        <v>7.8668412430738934</v>
      </c>
      <c r="N1025" s="103">
        <f t="shared" si="100"/>
        <v>245.83878884605917</v>
      </c>
    </row>
    <row r="1026" spans="1:14">
      <c r="A1026" s="102">
        <v>40387</v>
      </c>
      <c r="B1026" t="s">
        <v>120</v>
      </c>
      <c r="C1026">
        <v>19.524000000000001</v>
      </c>
      <c r="D1026">
        <v>97.483999999999995</v>
      </c>
      <c r="E1026">
        <v>30.38</v>
      </c>
      <c r="F1026">
        <v>3867</v>
      </c>
      <c r="G1026">
        <v>17.5</v>
      </c>
      <c r="I1026" s="103">
        <f t="shared" si="101"/>
        <v>97.479479590586678</v>
      </c>
      <c r="J1026" s="104">
        <f t="shared" si="98"/>
        <v>20.373211234432617</v>
      </c>
      <c r="K1026" s="76">
        <f t="shared" si="102"/>
        <v>204.20886171628121</v>
      </c>
      <c r="L1026" s="76">
        <f t="shared" si="99"/>
        <v>153.16966570879615</v>
      </c>
      <c r="M1026" s="103">
        <f t="shared" si="103"/>
        <v>7.8531344475935363</v>
      </c>
      <c r="N1026" s="103">
        <f t="shared" si="100"/>
        <v>245.41045148729802</v>
      </c>
    </row>
    <row r="1027" spans="1:14">
      <c r="A1027" s="102">
        <v>40387</v>
      </c>
      <c r="B1027" t="s">
        <v>121</v>
      </c>
      <c r="C1027">
        <v>19.542000000000002</v>
      </c>
      <c r="D1027">
        <v>97.462000000000003</v>
      </c>
      <c r="E1027">
        <v>30.38</v>
      </c>
      <c r="F1027">
        <v>3859</v>
      </c>
      <c r="G1027">
        <v>17.5</v>
      </c>
      <c r="I1027" s="103">
        <f t="shared" si="101"/>
        <v>97.479479590586678</v>
      </c>
      <c r="J1027" s="104">
        <f t="shared" si="98"/>
        <v>20.373211234432617</v>
      </c>
      <c r="K1027" s="76">
        <f t="shared" si="102"/>
        <v>204.20886171628121</v>
      </c>
      <c r="L1027" s="76">
        <f t="shared" si="99"/>
        <v>153.16966570879615</v>
      </c>
      <c r="M1027" s="103">
        <f t="shared" si="103"/>
        <v>7.8531344475935363</v>
      </c>
      <c r="N1027" s="103">
        <f t="shared" si="100"/>
        <v>245.41045148729802</v>
      </c>
    </row>
    <row r="1028" spans="1:14">
      <c r="A1028" s="102">
        <v>40387</v>
      </c>
      <c r="B1028" t="s">
        <v>122</v>
      </c>
      <c r="C1028">
        <v>19.561</v>
      </c>
      <c r="D1028">
        <v>97.632999999999996</v>
      </c>
      <c r="E1028">
        <v>30.36</v>
      </c>
      <c r="F1028">
        <v>3866</v>
      </c>
      <c r="G1028">
        <v>17.5</v>
      </c>
      <c r="I1028" s="103">
        <f t="shared" si="101"/>
        <v>97.649619462658933</v>
      </c>
      <c r="J1028" s="104">
        <f t="shared" si="98"/>
        <v>20.408770467695714</v>
      </c>
      <c r="K1028" s="76">
        <f t="shared" si="102"/>
        <v>204.56528616329666</v>
      </c>
      <c r="L1028" s="76">
        <f t="shared" si="99"/>
        <v>153.43700676804778</v>
      </c>
      <c r="M1028" s="103">
        <f t="shared" si="103"/>
        <v>7.8668412430738934</v>
      </c>
      <c r="N1028" s="103">
        <f t="shared" si="100"/>
        <v>245.83878884605917</v>
      </c>
    </row>
    <row r="1029" spans="1:14">
      <c r="A1029" s="102">
        <v>40387</v>
      </c>
      <c r="B1029" t="s">
        <v>123</v>
      </c>
      <c r="C1029">
        <v>19.579999999999998</v>
      </c>
      <c r="D1029">
        <v>97.569000000000003</v>
      </c>
      <c r="E1029">
        <v>30.37</v>
      </c>
      <c r="F1029">
        <v>3853</v>
      </c>
      <c r="G1029">
        <v>17.5</v>
      </c>
      <c r="I1029" s="103">
        <f t="shared" si="101"/>
        <v>97.564507473539109</v>
      </c>
      <c r="J1029" s="104">
        <f t="shared" si="98"/>
        <v>20.390982061969673</v>
      </c>
      <c r="K1029" s="76">
        <f t="shared" si="102"/>
        <v>204.38698584317217</v>
      </c>
      <c r="L1029" s="76">
        <f t="shared" si="99"/>
        <v>153.30327016034275</v>
      </c>
      <c r="M1029" s="103">
        <f t="shared" si="103"/>
        <v>7.8599844574563749</v>
      </c>
      <c r="N1029" s="103">
        <f t="shared" si="100"/>
        <v>245.62451429551172</v>
      </c>
    </row>
    <row r="1030" spans="1:14">
      <c r="A1030" s="102">
        <v>40387</v>
      </c>
      <c r="B1030" t="s">
        <v>124</v>
      </c>
      <c r="C1030">
        <v>19.599</v>
      </c>
      <c r="D1030">
        <v>97.653999999999996</v>
      </c>
      <c r="E1030">
        <v>30.36</v>
      </c>
      <c r="F1030">
        <v>3867</v>
      </c>
      <c r="G1030">
        <v>17.5</v>
      </c>
      <c r="I1030" s="103">
        <f t="shared" si="101"/>
        <v>97.649619462658933</v>
      </c>
      <c r="J1030" s="104">
        <f t="shared" si="98"/>
        <v>20.408770467695714</v>
      </c>
      <c r="K1030" s="76">
        <f t="shared" si="102"/>
        <v>204.56528616329666</v>
      </c>
      <c r="L1030" s="76">
        <f t="shared" si="99"/>
        <v>153.43700676804778</v>
      </c>
      <c r="M1030" s="103">
        <f t="shared" si="103"/>
        <v>7.8668412430738934</v>
      </c>
      <c r="N1030" s="103">
        <f t="shared" si="100"/>
        <v>245.83878884605917</v>
      </c>
    </row>
    <row r="1031" spans="1:14">
      <c r="A1031" s="102">
        <v>40387</v>
      </c>
      <c r="B1031" t="s">
        <v>125</v>
      </c>
      <c r="C1031">
        <v>19.617000000000001</v>
      </c>
      <c r="D1031">
        <v>98.058999999999997</v>
      </c>
      <c r="E1031">
        <v>30.31</v>
      </c>
      <c r="F1031">
        <v>3862</v>
      </c>
      <c r="G1031">
        <v>17.5</v>
      </c>
      <c r="I1031" s="103">
        <f t="shared" si="101"/>
        <v>98.076444891371622</v>
      </c>
      <c r="J1031" s="104">
        <f t="shared" si="98"/>
        <v>20.497976982296667</v>
      </c>
      <c r="K1031" s="76">
        <f t="shared" si="102"/>
        <v>205.45943881280874</v>
      </c>
      <c r="L1031" s="76">
        <f t="shared" si="99"/>
        <v>154.10767826225884</v>
      </c>
      <c r="M1031" s="103">
        <f t="shared" si="103"/>
        <v>7.9012271209161886</v>
      </c>
      <c r="N1031" s="103">
        <f t="shared" si="100"/>
        <v>246.91334752863091</v>
      </c>
    </row>
    <row r="1032" spans="1:14">
      <c r="A1032" s="102">
        <v>40387</v>
      </c>
      <c r="B1032" t="s">
        <v>126</v>
      </c>
      <c r="C1032">
        <v>19.635999999999999</v>
      </c>
      <c r="D1032">
        <v>97.867000000000004</v>
      </c>
      <c r="E1032">
        <v>30.33</v>
      </c>
      <c r="F1032">
        <v>3858</v>
      </c>
      <c r="G1032">
        <v>17.5</v>
      </c>
      <c r="I1032" s="103">
        <f t="shared" si="101"/>
        <v>97.905461177777326</v>
      </c>
      <c r="J1032" s="104">
        <f t="shared" si="98"/>
        <v>20.462241386155462</v>
      </c>
      <c r="K1032" s="76">
        <f t="shared" si="102"/>
        <v>205.10124660998039</v>
      </c>
      <c r="L1032" s="76">
        <f t="shared" si="99"/>
        <v>153.83901127344353</v>
      </c>
      <c r="M1032" s="103">
        <f t="shared" si="103"/>
        <v>7.8874523439390822</v>
      </c>
      <c r="N1032" s="103">
        <f t="shared" si="100"/>
        <v>246.48288574809632</v>
      </c>
    </row>
    <row r="1033" spans="1:14">
      <c r="A1033" s="102">
        <v>40387</v>
      </c>
      <c r="B1033" t="s">
        <v>127</v>
      </c>
      <c r="C1033">
        <v>19.655000000000001</v>
      </c>
      <c r="D1033">
        <v>98.209000000000003</v>
      </c>
      <c r="E1033">
        <v>30.29</v>
      </c>
      <c r="F1033">
        <v>3874</v>
      </c>
      <c r="G1033">
        <v>17.5</v>
      </c>
      <c r="I1033" s="103">
        <f t="shared" si="101"/>
        <v>98.247767703750725</v>
      </c>
      <c r="J1033" s="104">
        <f t="shared" si="98"/>
        <v>20.533783450083902</v>
      </c>
      <c r="K1033" s="76">
        <f t="shared" si="102"/>
        <v>205.81834139055033</v>
      </c>
      <c r="L1033" s="76">
        <f t="shared" si="99"/>
        <v>154.37687807754932</v>
      </c>
      <c r="M1033" s="103">
        <f t="shared" si="103"/>
        <v>7.9150292163439016</v>
      </c>
      <c r="N1033" s="103">
        <f t="shared" si="100"/>
        <v>247.34466301074693</v>
      </c>
    </row>
    <row r="1034" spans="1:14">
      <c r="A1034" s="102">
        <v>40387</v>
      </c>
      <c r="B1034" t="s">
        <v>128</v>
      </c>
      <c r="C1034">
        <v>19.693000000000001</v>
      </c>
      <c r="D1034">
        <v>98.209000000000003</v>
      </c>
      <c r="E1034">
        <v>30.29</v>
      </c>
      <c r="F1034">
        <v>3863</v>
      </c>
      <c r="G1034">
        <v>17.5</v>
      </c>
      <c r="I1034" s="103">
        <f t="shared" si="101"/>
        <v>98.247767703750725</v>
      </c>
      <c r="J1034" s="104">
        <f t="shared" si="98"/>
        <v>20.533783450083902</v>
      </c>
      <c r="K1034" s="76">
        <f t="shared" si="102"/>
        <v>205.81834139055033</v>
      </c>
      <c r="L1034" s="76">
        <f t="shared" si="99"/>
        <v>154.37687807754932</v>
      </c>
      <c r="M1034" s="103">
        <f t="shared" si="103"/>
        <v>7.9150292163439016</v>
      </c>
      <c r="N1034" s="103">
        <f t="shared" si="100"/>
        <v>247.34466301074693</v>
      </c>
    </row>
    <row r="1035" spans="1:14">
      <c r="A1035" s="102">
        <v>40387</v>
      </c>
      <c r="B1035" t="s">
        <v>129</v>
      </c>
      <c r="C1035">
        <v>19.710999999999999</v>
      </c>
      <c r="D1035">
        <v>98.188000000000002</v>
      </c>
      <c r="E1035">
        <v>30.3</v>
      </c>
      <c r="F1035">
        <v>3868</v>
      </c>
      <c r="G1035">
        <v>17.5</v>
      </c>
      <c r="I1035" s="103">
        <f t="shared" si="101"/>
        <v>98.162063854229714</v>
      </c>
      <c r="J1035" s="104">
        <f t="shared" si="98"/>
        <v>20.515871345534009</v>
      </c>
      <c r="K1035" s="76">
        <f t="shared" si="102"/>
        <v>205.63880118753633</v>
      </c>
      <c r="L1035" s="76">
        <f t="shared" si="99"/>
        <v>154.24221147862792</v>
      </c>
      <c r="M1035" s="103">
        <f t="shared" si="103"/>
        <v>7.9081247493135924</v>
      </c>
      <c r="N1035" s="103">
        <f t="shared" si="100"/>
        <v>247.12889841604976</v>
      </c>
    </row>
    <row r="1036" spans="1:14">
      <c r="A1036" s="102">
        <v>40387</v>
      </c>
      <c r="B1036" t="s">
        <v>130</v>
      </c>
      <c r="C1036">
        <v>19.73</v>
      </c>
      <c r="D1036">
        <v>98.251999999999995</v>
      </c>
      <c r="E1036">
        <v>30.29</v>
      </c>
      <c r="F1036">
        <v>3864</v>
      </c>
      <c r="G1036">
        <v>17.5</v>
      </c>
      <c r="I1036" s="103">
        <f t="shared" si="101"/>
        <v>98.247767703750725</v>
      </c>
      <c r="J1036" s="104">
        <f t="shared" si="98"/>
        <v>20.533783450083902</v>
      </c>
      <c r="K1036" s="76">
        <f t="shared" si="102"/>
        <v>205.81834139055033</v>
      </c>
      <c r="L1036" s="76">
        <f t="shared" si="99"/>
        <v>154.37687807754932</v>
      </c>
      <c r="M1036" s="103">
        <f t="shared" si="103"/>
        <v>7.9150292163439016</v>
      </c>
      <c r="N1036" s="103">
        <f t="shared" si="100"/>
        <v>247.34466301074693</v>
      </c>
    </row>
    <row r="1037" spans="1:14">
      <c r="A1037" s="102">
        <v>40387</v>
      </c>
      <c r="B1037" t="s">
        <v>131</v>
      </c>
      <c r="C1037">
        <v>19.748999999999999</v>
      </c>
      <c r="D1037">
        <v>97.974000000000004</v>
      </c>
      <c r="E1037">
        <v>30.32</v>
      </c>
      <c r="F1037">
        <v>3865</v>
      </c>
      <c r="G1037">
        <v>17.5</v>
      </c>
      <c r="I1037" s="103">
        <f t="shared" si="101"/>
        <v>97.990910703167017</v>
      </c>
      <c r="J1037" s="104">
        <f t="shared" si="98"/>
        <v>20.480100336961904</v>
      </c>
      <c r="K1037" s="76">
        <f t="shared" si="102"/>
        <v>205.28025403171998</v>
      </c>
      <c r="L1037" s="76">
        <f t="shared" si="99"/>
        <v>153.97327825244145</v>
      </c>
      <c r="M1037" s="103">
        <f t="shared" si="103"/>
        <v>7.8943363221279963</v>
      </c>
      <c r="N1037" s="103">
        <f t="shared" si="100"/>
        <v>246.69801006649988</v>
      </c>
    </row>
    <row r="1038" spans="1:14">
      <c r="A1038" s="102">
        <v>40387</v>
      </c>
      <c r="B1038" t="s">
        <v>132</v>
      </c>
      <c r="C1038">
        <v>19.768000000000001</v>
      </c>
      <c r="D1038">
        <v>97.974000000000004</v>
      </c>
      <c r="E1038">
        <v>30.32</v>
      </c>
      <c r="F1038">
        <v>3866</v>
      </c>
      <c r="G1038">
        <v>17.5</v>
      </c>
      <c r="I1038" s="103">
        <f t="shared" si="101"/>
        <v>97.990910703167017</v>
      </c>
      <c r="J1038" s="104">
        <f t="shared" si="98"/>
        <v>20.480100336961904</v>
      </c>
      <c r="K1038" s="76">
        <f t="shared" si="102"/>
        <v>205.28025403171998</v>
      </c>
      <c r="L1038" s="76">
        <f t="shared" si="99"/>
        <v>153.97327825244145</v>
      </c>
      <c r="M1038" s="103">
        <f t="shared" si="103"/>
        <v>7.8943363221279963</v>
      </c>
      <c r="N1038" s="103">
        <f t="shared" si="100"/>
        <v>246.69801006649988</v>
      </c>
    </row>
    <row r="1039" spans="1:14">
      <c r="A1039" s="102">
        <v>40387</v>
      </c>
      <c r="B1039" t="s">
        <v>133</v>
      </c>
      <c r="C1039">
        <v>19.786000000000001</v>
      </c>
      <c r="D1039">
        <v>97.569000000000003</v>
      </c>
      <c r="E1039">
        <v>30.37</v>
      </c>
      <c r="F1039">
        <v>3859</v>
      </c>
      <c r="G1039">
        <v>17.5</v>
      </c>
      <c r="I1039" s="103">
        <f t="shared" si="101"/>
        <v>97.564507473539109</v>
      </c>
      <c r="J1039" s="104">
        <f t="shared" si="98"/>
        <v>20.390982061969673</v>
      </c>
      <c r="K1039" s="76">
        <f t="shared" si="102"/>
        <v>204.38698584317217</v>
      </c>
      <c r="L1039" s="76">
        <f t="shared" si="99"/>
        <v>153.30327016034275</v>
      </c>
      <c r="M1039" s="103">
        <f t="shared" si="103"/>
        <v>7.8599844574563749</v>
      </c>
      <c r="N1039" s="103">
        <f t="shared" si="100"/>
        <v>245.62451429551172</v>
      </c>
    </row>
    <row r="1040" spans="1:14">
      <c r="A1040" s="102">
        <v>40387</v>
      </c>
      <c r="B1040" t="s">
        <v>134</v>
      </c>
      <c r="C1040">
        <v>19.805</v>
      </c>
      <c r="D1040">
        <v>97.653999999999996</v>
      </c>
      <c r="E1040">
        <v>30.36</v>
      </c>
      <c r="F1040">
        <v>3853</v>
      </c>
      <c r="G1040">
        <v>17.5</v>
      </c>
      <c r="I1040" s="103">
        <f t="shared" si="101"/>
        <v>97.649619462658933</v>
      </c>
      <c r="J1040" s="104">
        <f t="shared" si="98"/>
        <v>20.408770467695714</v>
      </c>
      <c r="K1040" s="76">
        <f t="shared" si="102"/>
        <v>204.56528616329666</v>
      </c>
      <c r="L1040" s="76">
        <f t="shared" si="99"/>
        <v>153.43700676804778</v>
      </c>
      <c r="M1040" s="103">
        <f t="shared" si="103"/>
        <v>7.8668412430738934</v>
      </c>
      <c r="N1040" s="103">
        <f t="shared" si="100"/>
        <v>245.83878884605917</v>
      </c>
    </row>
    <row r="1041" spans="1:14">
      <c r="A1041" s="102">
        <v>40387</v>
      </c>
      <c r="B1041" t="s">
        <v>135</v>
      </c>
      <c r="C1041">
        <v>19.824000000000002</v>
      </c>
      <c r="D1041">
        <v>97.76</v>
      </c>
      <c r="E1041">
        <v>30.35</v>
      </c>
      <c r="F1041">
        <v>3863</v>
      </c>
      <c r="G1041">
        <v>17.5</v>
      </c>
      <c r="I1041" s="103">
        <f t="shared" si="101"/>
        <v>97.734815668937145</v>
      </c>
      <c r="J1041" s="104">
        <f t="shared" si="98"/>
        <v>20.426576474807863</v>
      </c>
      <c r="K1041" s="76">
        <f t="shared" si="102"/>
        <v>204.74376290916862</v>
      </c>
      <c r="L1041" s="76">
        <f t="shared" si="99"/>
        <v>153.57087570631148</v>
      </c>
      <c r="M1041" s="103">
        <f t="shared" si="103"/>
        <v>7.8737048133877465</v>
      </c>
      <c r="N1041" s="103">
        <f t="shared" si="100"/>
        <v>246.05327541836709</v>
      </c>
    </row>
    <row r="1042" spans="1:14">
      <c r="A1042" s="102">
        <v>40387</v>
      </c>
      <c r="B1042" t="s">
        <v>136</v>
      </c>
      <c r="C1042">
        <v>19.843</v>
      </c>
      <c r="D1042">
        <v>97.653999999999996</v>
      </c>
      <c r="E1042">
        <v>30.36</v>
      </c>
      <c r="F1042">
        <v>3851</v>
      </c>
      <c r="G1042">
        <v>17.5</v>
      </c>
      <c r="I1042" s="103">
        <f t="shared" si="101"/>
        <v>97.649619462658933</v>
      </c>
      <c r="J1042" s="104">
        <f t="shared" si="98"/>
        <v>20.408770467695714</v>
      </c>
      <c r="K1042" s="76">
        <f t="shared" si="102"/>
        <v>204.56528616329666</v>
      </c>
      <c r="L1042" s="76">
        <f t="shared" si="99"/>
        <v>153.43700676804778</v>
      </c>
      <c r="M1042" s="103">
        <f t="shared" si="103"/>
        <v>7.8668412430738934</v>
      </c>
      <c r="N1042" s="103">
        <f t="shared" si="100"/>
        <v>245.83878884605917</v>
      </c>
    </row>
    <row r="1043" spans="1:14">
      <c r="A1043" s="102">
        <v>40387</v>
      </c>
      <c r="B1043" t="s">
        <v>137</v>
      </c>
      <c r="C1043">
        <v>19.861999999999998</v>
      </c>
      <c r="D1043">
        <v>97.951999999999998</v>
      </c>
      <c r="E1043">
        <v>30.33</v>
      </c>
      <c r="F1043">
        <v>3850</v>
      </c>
      <c r="G1043">
        <v>17.5</v>
      </c>
      <c r="I1043" s="103">
        <f t="shared" si="101"/>
        <v>97.905461177777326</v>
      </c>
      <c r="J1043" s="104">
        <f t="shared" si="98"/>
        <v>20.462241386155462</v>
      </c>
      <c r="K1043" s="76">
        <f t="shared" si="102"/>
        <v>205.10124660998039</v>
      </c>
      <c r="L1043" s="76">
        <f t="shared" si="99"/>
        <v>153.83901127344353</v>
      </c>
      <c r="M1043" s="103">
        <f t="shared" si="103"/>
        <v>7.8874523439390822</v>
      </c>
      <c r="N1043" s="103">
        <f t="shared" si="100"/>
        <v>246.48288574809632</v>
      </c>
    </row>
    <row r="1044" spans="1:14">
      <c r="A1044" s="102">
        <v>40387</v>
      </c>
      <c r="B1044" t="s">
        <v>138</v>
      </c>
      <c r="C1044">
        <v>19.88</v>
      </c>
      <c r="D1044">
        <v>98.251999999999995</v>
      </c>
      <c r="E1044">
        <v>30.29</v>
      </c>
      <c r="F1044">
        <v>3856</v>
      </c>
      <c r="G1044">
        <v>17.5</v>
      </c>
      <c r="I1044" s="103">
        <f t="shared" si="101"/>
        <v>98.247767703750725</v>
      </c>
      <c r="J1044" s="104">
        <f t="shared" si="98"/>
        <v>20.533783450083902</v>
      </c>
      <c r="K1044" s="76">
        <f t="shared" si="102"/>
        <v>205.81834139055033</v>
      </c>
      <c r="L1044" s="76">
        <f t="shared" si="99"/>
        <v>154.37687807754932</v>
      </c>
      <c r="M1044" s="103">
        <f t="shared" si="103"/>
        <v>7.9150292163439016</v>
      </c>
      <c r="N1044" s="103">
        <f t="shared" si="100"/>
        <v>247.34466301074693</v>
      </c>
    </row>
    <row r="1045" spans="1:14">
      <c r="A1045" s="102">
        <v>40387</v>
      </c>
      <c r="B1045" t="s">
        <v>139</v>
      </c>
      <c r="C1045">
        <v>19.899000000000001</v>
      </c>
      <c r="D1045">
        <v>98.337999999999994</v>
      </c>
      <c r="E1045">
        <v>30.28</v>
      </c>
      <c r="F1045">
        <v>3851</v>
      </c>
      <c r="G1045">
        <v>17.5</v>
      </c>
      <c r="I1045" s="103">
        <f t="shared" si="101"/>
        <v>98.333556552114629</v>
      </c>
      <c r="J1045" s="104">
        <f t="shared" ref="J1045:J1108" si="104">I1045*20.9/100</f>
        <v>20.551713319391958</v>
      </c>
      <c r="K1045" s="76">
        <f t="shared" si="102"/>
        <v>205.99805965685542</v>
      </c>
      <c r="L1045" s="76">
        <f t="shared" ref="L1045:L1108" si="105">K1045/1.33322</f>
        <v>154.51167823529155</v>
      </c>
      <c r="M1045" s="103">
        <f t="shared" si="103"/>
        <v>7.9219405310445499</v>
      </c>
      <c r="N1045" s="103">
        <f t="shared" ref="N1045:N1108" si="106">M1045*31.25</f>
        <v>247.56064159514219</v>
      </c>
    </row>
    <row r="1046" spans="1:14">
      <c r="A1046" s="102">
        <v>40387</v>
      </c>
      <c r="B1046" t="s">
        <v>140</v>
      </c>
      <c r="C1046">
        <v>19.917999999999999</v>
      </c>
      <c r="D1046">
        <v>98.058999999999997</v>
      </c>
      <c r="E1046">
        <v>30.31</v>
      </c>
      <c r="F1046">
        <v>3853</v>
      </c>
      <c r="G1046">
        <v>17.5</v>
      </c>
      <c r="I1046" s="103">
        <f t="shared" si="101"/>
        <v>98.076444891371622</v>
      </c>
      <c r="J1046" s="104">
        <f t="shared" si="104"/>
        <v>20.497976982296667</v>
      </c>
      <c r="K1046" s="76">
        <f t="shared" si="102"/>
        <v>205.45943881280874</v>
      </c>
      <c r="L1046" s="76">
        <f t="shared" si="105"/>
        <v>154.10767826225884</v>
      </c>
      <c r="M1046" s="103">
        <f t="shared" si="103"/>
        <v>7.9012271209161886</v>
      </c>
      <c r="N1046" s="103">
        <f t="shared" si="106"/>
        <v>246.91334752863091</v>
      </c>
    </row>
    <row r="1047" spans="1:14">
      <c r="A1047" s="102">
        <v>40387</v>
      </c>
      <c r="B1047" t="s">
        <v>141</v>
      </c>
      <c r="C1047">
        <v>19.937000000000001</v>
      </c>
      <c r="D1047">
        <v>98.144999999999996</v>
      </c>
      <c r="E1047">
        <v>30.3</v>
      </c>
      <c r="F1047">
        <v>3855</v>
      </c>
      <c r="G1047">
        <v>17.5</v>
      </c>
      <c r="I1047" s="103">
        <f t="shared" si="101"/>
        <v>98.162063854229714</v>
      </c>
      <c r="J1047" s="104">
        <f t="shared" si="104"/>
        <v>20.515871345534009</v>
      </c>
      <c r="K1047" s="76">
        <f t="shared" si="102"/>
        <v>205.63880118753633</v>
      </c>
      <c r="L1047" s="76">
        <f t="shared" si="105"/>
        <v>154.24221147862792</v>
      </c>
      <c r="M1047" s="103">
        <f t="shared" si="103"/>
        <v>7.9081247493135924</v>
      </c>
      <c r="N1047" s="103">
        <f t="shared" si="106"/>
        <v>247.12889841604976</v>
      </c>
    </row>
    <row r="1048" spans="1:14">
      <c r="A1048" s="102">
        <v>40387</v>
      </c>
      <c r="B1048" t="s">
        <v>142</v>
      </c>
      <c r="C1048">
        <v>19.956</v>
      </c>
      <c r="D1048">
        <v>98.037999999999997</v>
      </c>
      <c r="E1048">
        <v>30.31</v>
      </c>
      <c r="F1048">
        <v>3855</v>
      </c>
      <c r="G1048">
        <v>17.5</v>
      </c>
      <c r="I1048" s="103">
        <f t="shared" si="101"/>
        <v>98.076444891371622</v>
      </c>
      <c r="J1048" s="104">
        <f t="shared" si="104"/>
        <v>20.497976982296667</v>
      </c>
      <c r="K1048" s="76">
        <f t="shared" si="102"/>
        <v>205.45943881280874</v>
      </c>
      <c r="L1048" s="76">
        <f t="shared" si="105"/>
        <v>154.10767826225884</v>
      </c>
      <c r="M1048" s="103">
        <f t="shared" si="103"/>
        <v>7.9012271209161886</v>
      </c>
      <c r="N1048" s="103">
        <f t="shared" si="106"/>
        <v>246.91334752863091</v>
      </c>
    </row>
    <row r="1049" spans="1:14">
      <c r="A1049" s="102">
        <v>40387</v>
      </c>
      <c r="B1049" t="s">
        <v>143</v>
      </c>
      <c r="C1049">
        <v>19.974</v>
      </c>
      <c r="D1049">
        <v>97.974000000000004</v>
      </c>
      <c r="E1049">
        <v>30.32</v>
      </c>
      <c r="F1049">
        <v>3852</v>
      </c>
      <c r="G1049">
        <v>17.5</v>
      </c>
      <c r="I1049" s="103">
        <f t="shared" si="101"/>
        <v>97.990910703167017</v>
      </c>
      <c r="J1049" s="104">
        <f t="shared" si="104"/>
        <v>20.480100336961904</v>
      </c>
      <c r="K1049" s="76">
        <f t="shared" si="102"/>
        <v>205.28025403171998</v>
      </c>
      <c r="L1049" s="76">
        <f t="shared" si="105"/>
        <v>153.97327825244145</v>
      </c>
      <c r="M1049" s="103">
        <f t="shared" si="103"/>
        <v>7.8943363221279963</v>
      </c>
      <c r="N1049" s="103">
        <f t="shared" si="106"/>
        <v>246.69801006649988</v>
      </c>
    </row>
    <row r="1050" spans="1:14">
      <c r="A1050" s="102">
        <v>40387</v>
      </c>
      <c r="B1050" t="s">
        <v>144</v>
      </c>
      <c r="C1050">
        <v>19.992999999999999</v>
      </c>
      <c r="D1050">
        <v>98.209000000000003</v>
      </c>
      <c r="E1050">
        <v>30.29</v>
      </c>
      <c r="F1050">
        <v>3851</v>
      </c>
      <c r="G1050">
        <v>17.5</v>
      </c>
      <c r="I1050" s="103">
        <f t="shared" si="101"/>
        <v>98.247767703750725</v>
      </c>
      <c r="J1050" s="104">
        <f t="shared" si="104"/>
        <v>20.533783450083902</v>
      </c>
      <c r="K1050" s="76">
        <f t="shared" si="102"/>
        <v>205.81834139055033</v>
      </c>
      <c r="L1050" s="76">
        <f t="shared" si="105"/>
        <v>154.37687807754932</v>
      </c>
      <c r="M1050" s="103">
        <f t="shared" si="103"/>
        <v>7.9150292163439016</v>
      </c>
      <c r="N1050" s="103">
        <f t="shared" si="106"/>
        <v>247.34466301074693</v>
      </c>
    </row>
    <row r="1051" spans="1:14">
      <c r="A1051" s="102">
        <v>40387</v>
      </c>
      <c r="B1051" t="s">
        <v>145</v>
      </c>
      <c r="C1051">
        <v>20.012</v>
      </c>
      <c r="D1051">
        <v>97.995000000000005</v>
      </c>
      <c r="E1051">
        <v>30.32</v>
      </c>
      <c r="F1051">
        <v>3848</v>
      </c>
      <c r="G1051">
        <v>17.5</v>
      </c>
      <c r="I1051" s="103">
        <f t="shared" si="101"/>
        <v>97.990910703167017</v>
      </c>
      <c r="J1051" s="104">
        <f t="shared" si="104"/>
        <v>20.480100336961904</v>
      </c>
      <c r="K1051" s="76">
        <f t="shared" si="102"/>
        <v>205.28025403171998</v>
      </c>
      <c r="L1051" s="76">
        <f t="shared" si="105"/>
        <v>153.97327825244145</v>
      </c>
      <c r="M1051" s="103">
        <f t="shared" si="103"/>
        <v>7.8943363221279963</v>
      </c>
      <c r="N1051" s="103">
        <f t="shared" si="106"/>
        <v>246.69801006649988</v>
      </c>
    </row>
    <row r="1052" spans="1:14">
      <c r="A1052" s="102">
        <v>40387</v>
      </c>
      <c r="B1052" t="s">
        <v>146</v>
      </c>
      <c r="C1052">
        <v>20.030999999999999</v>
      </c>
      <c r="D1052">
        <v>98.058999999999997</v>
      </c>
      <c r="E1052">
        <v>30.31</v>
      </c>
      <c r="F1052">
        <v>3850</v>
      </c>
      <c r="G1052">
        <v>17.5</v>
      </c>
      <c r="I1052" s="103">
        <f t="shared" si="101"/>
        <v>98.076444891371622</v>
      </c>
      <c r="J1052" s="104">
        <f t="shared" si="104"/>
        <v>20.497976982296667</v>
      </c>
      <c r="K1052" s="76">
        <f t="shared" si="102"/>
        <v>205.45943881280874</v>
      </c>
      <c r="L1052" s="76">
        <f t="shared" si="105"/>
        <v>154.10767826225884</v>
      </c>
      <c r="M1052" s="103">
        <f t="shared" si="103"/>
        <v>7.9012271209161886</v>
      </c>
      <c r="N1052" s="103">
        <f t="shared" si="106"/>
        <v>246.91334752863091</v>
      </c>
    </row>
    <row r="1053" spans="1:14">
      <c r="A1053" s="102">
        <v>40387</v>
      </c>
      <c r="B1053" t="s">
        <v>147</v>
      </c>
      <c r="C1053">
        <v>20.048999999999999</v>
      </c>
      <c r="D1053">
        <v>97.611000000000004</v>
      </c>
      <c r="E1053">
        <v>30.37</v>
      </c>
      <c r="F1053">
        <v>3859</v>
      </c>
      <c r="G1053">
        <v>17.5</v>
      </c>
      <c r="I1053" s="103">
        <f t="shared" si="101"/>
        <v>97.564507473539109</v>
      </c>
      <c r="J1053" s="104">
        <f t="shared" si="104"/>
        <v>20.390982061969673</v>
      </c>
      <c r="K1053" s="76">
        <f t="shared" si="102"/>
        <v>204.38698584317217</v>
      </c>
      <c r="L1053" s="76">
        <f t="shared" si="105"/>
        <v>153.30327016034275</v>
      </c>
      <c r="M1053" s="103">
        <f t="shared" si="103"/>
        <v>7.8599844574563749</v>
      </c>
      <c r="N1053" s="103">
        <f t="shared" si="106"/>
        <v>245.62451429551172</v>
      </c>
    </row>
    <row r="1054" spans="1:14">
      <c r="A1054" s="102">
        <v>40387</v>
      </c>
      <c r="B1054" t="s">
        <v>148</v>
      </c>
      <c r="C1054">
        <v>20.068000000000001</v>
      </c>
      <c r="D1054">
        <v>97.91</v>
      </c>
      <c r="E1054">
        <v>30.33</v>
      </c>
      <c r="F1054">
        <v>3846</v>
      </c>
      <c r="G1054">
        <v>17.5</v>
      </c>
      <c r="I1054" s="103">
        <f t="shared" si="101"/>
        <v>97.905461177777326</v>
      </c>
      <c r="J1054" s="104">
        <f t="shared" si="104"/>
        <v>20.462241386155462</v>
      </c>
      <c r="K1054" s="76">
        <f t="shared" si="102"/>
        <v>205.10124660998039</v>
      </c>
      <c r="L1054" s="76">
        <f t="shared" si="105"/>
        <v>153.83901127344353</v>
      </c>
      <c r="M1054" s="103">
        <f t="shared" si="103"/>
        <v>7.8874523439390822</v>
      </c>
      <c r="N1054" s="103">
        <f t="shared" si="106"/>
        <v>246.48288574809632</v>
      </c>
    </row>
    <row r="1055" spans="1:14">
      <c r="A1055" s="102">
        <v>40387</v>
      </c>
      <c r="B1055" t="s">
        <v>149</v>
      </c>
      <c r="C1055">
        <v>20.087</v>
      </c>
      <c r="D1055">
        <v>98.251999999999995</v>
      </c>
      <c r="E1055">
        <v>30.29</v>
      </c>
      <c r="F1055">
        <v>3846</v>
      </c>
      <c r="G1055">
        <v>17.5</v>
      </c>
      <c r="I1055" s="103">
        <f t="shared" si="101"/>
        <v>98.247767703750725</v>
      </c>
      <c r="J1055" s="104">
        <f t="shared" si="104"/>
        <v>20.533783450083902</v>
      </c>
      <c r="K1055" s="76">
        <f t="shared" si="102"/>
        <v>205.81834139055033</v>
      </c>
      <c r="L1055" s="76">
        <f t="shared" si="105"/>
        <v>154.37687807754932</v>
      </c>
      <c r="M1055" s="103">
        <f t="shared" si="103"/>
        <v>7.9150292163439016</v>
      </c>
      <c r="N1055" s="103">
        <f t="shared" si="106"/>
        <v>247.34466301074693</v>
      </c>
    </row>
    <row r="1056" spans="1:14">
      <c r="A1056" s="102">
        <v>40387</v>
      </c>
      <c r="B1056" t="s">
        <v>150</v>
      </c>
      <c r="C1056">
        <v>20.106000000000002</v>
      </c>
      <c r="D1056">
        <v>98.337999999999994</v>
      </c>
      <c r="E1056">
        <v>30.28</v>
      </c>
      <c r="F1056">
        <v>3848</v>
      </c>
      <c r="G1056">
        <v>17.5</v>
      </c>
      <c r="I1056" s="103">
        <f t="shared" si="101"/>
        <v>98.333556552114629</v>
      </c>
      <c r="J1056" s="104">
        <f t="shared" si="104"/>
        <v>20.551713319391958</v>
      </c>
      <c r="K1056" s="76">
        <f t="shared" si="102"/>
        <v>205.99805965685542</v>
      </c>
      <c r="L1056" s="76">
        <f t="shared" si="105"/>
        <v>154.51167823529155</v>
      </c>
      <c r="M1056" s="103">
        <f t="shared" si="103"/>
        <v>7.9219405310445499</v>
      </c>
      <c r="N1056" s="103">
        <f t="shared" si="106"/>
        <v>247.56064159514219</v>
      </c>
    </row>
    <row r="1057" spans="1:14">
      <c r="A1057" s="102">
        <v>40387</v>
      </c>
      <c r="B1057" t="s">
        <v>151</v>
      </c>
      <c r="C1057">
        <v>20.125</v>
      </c>
      <c r="D1057">
        <v>98.745999999999995</v>
      </c>
      <c r="E1057">
        <v>30.23</v>
      </c>
      <c r="F1057">
        <v>3851</v>
      </c>
      <c r="G1057">
        <v>17.5</v>
      </c>
      <c r="I1057" s="103">
        <f t="shared" si="101"/>
        <v>98.763779714865109</v>
      </c>
      <c r="J1057" s="104">
        <f t="shared" si="104"/>
        <v>20.641629960406807</v>
      </c>
      <c r="K1057" s="76">
        <f t="shared" si="102"/>
        <v>206.89933018803026</v>
      </c>
      <c r="L1057" s="76">
        <f t="shared" si="105"/>
        <v>155.18768859455324</v>
      </c>
      <c r="M1057" s="103">
        <f t="shared" si="103"/>
        <v>7.9566001368789125</v>
      </c>
      <c r="N1057" s="103">
        <f t="shared" si="106"/>
        <v>248.64375427746603</v>
      </c>
    </row>
    <row r="1058" spans="1:14">
      <c r="A1058" s="102">
        <v>40387</v>
      </c>
      <c r="B1058" t="s">
        <v>152</v>
      </c>
      <c r="C1058">
        <v>20.143000000000001</v>
      </c>
      <c r="D1058">
        <v>98.531000000000006</v>
      </c>
      <c r="E1058">
        <v>30.26</v>
      </c>
      <c r="F1058">
        <v>3841</v>
      </c>
      <c r="G1058">
        <v>17.5</v>
      </c>
      <c r="I1058" s="103">
        <f t="shared" si="101"/>
        <v>98.5053896949467</v>
      </c>
      <c r="J1058" s="104">
        <f t="shared" si="104"/>
        <v>20.587626446243856</v>
      </c>
      <c r="K1058" s="76">
        <f t="shared" si="102"/>
        <v>206.35803132115075</v>
      </c>
      <c r="L1058" s="76">
        <f t="shared" si="105"/>
        <v>154.78167993365741</v>
      </c>
      <c r="M1058" s="103">
        <f t="shared" si="103"/>
        <v>7.9357837396755393</v>
      </c>
      <c r="N1058" s="103">
        <f t="shared" si="106"/>
        <v>247.99324186486061</v>
      </c>
    </row>
    <row r="1059" spans="1:14">
      <c r="A1059" s="102">
        <v>40387</v>
      </c>
      <c r="B1059" t="s">
        <v>153</v>
      </c>
      <c r="C1059">
        <v>20.161999999999999</v>
      </c>
      <c r="D1059">
        <v>98.295000000000002</v>
      </c>
      <c r="E1059">
        <v>30.29</v>
      </c>
      <c r="F1059">
        <v>3843</v>
      </c>
      <c r="G1059">
        <v>17.5</v>
      </c>
      <c r="I1059" s="103">
        <f t="shared" si="101"/>
        <v>98.247767703750725</v>
      </c>
      <c r="J1059" s="104">
        <f t="shared" si="104"/>
        <v>20.533783450083902</v>
      </c>
      <c r="K1059" s="76">
        <f t="shared" si="102"/>
        <v>205.81834139055033</v>
      </c>
      <c r="L1059" s="76">
        <f t="shared" si="105"/>
        <v>154.37687807754932</v>
      </c>
      <c r="M1059" s="103">
        <f t="shared" si="103"/>
        <v>7.9150292163439016</v>
      </c>
      <c r="N1059" s="103">
        <f t="shared" si="106"/>
        <v>247.34466301074693</v>
      </c>
    </row>
    <row r="1060" spans="1:14">
      <c r="A1060" s="102">
        <v>40387</v>
      </c>
      <c r="B1060" t="s">
        <v>154</v>
      </c>
      <c r="C1060">
        <v>20.181000000000001</v>
      </c>
      <c r="D1060">
        <v>98.188000000000002</v>
      </c>
      <c r="E1060">
        <v>30.3</v>
      </c>
      <c r="F1060">
        <v>3843</v>
      </c>
      <c r="G1060">
        <v>17.5</v>
      </c>
      <c r="I1060" s="103">
        <f t="shared" si="101"/>
        <v>98.162063854229714</v>
      </c>
      <c r="J1060" s="104">
        <f t="shared" si="104"/>
        <v>20.515871345534009</v>
      </c>
      <c r="K1060" s="76">
        <f t="shared" si="102"/>
        <v>205.63880118753633</v>
      </c>
      <c r="L1060" s="76">
        <f t="shared" si="105"/>
        <v>154.24221147862792</v>
      </c>
      <c r="M1060" s="103">
        <f t="shared" si="103"/>
        <v>7.9081247493135924</v>
      </c>
      <c r="N1060" s="103">
        <f t="shared" si="106"/>
        <v>247.12889841604976</v>
      </c>
    </row>
    <row r="1061" spans="1:14">
      <c r="A1061" s="102">
        <v>40387</v>
      </c>
      <c r="B1061" t="s">
        <v>155</v>
      </c>
      <c r="C1061">
        <v>20.2</v>
      </c>
      <c r="D1061">
        <v>98.165999999999997</v>
      </c>
      <c r="E1061">
        <v>30.3</v>
      </c>
      <c r="F1061">
        <v>3841</v>
      </c>
      <c r="G1061">
        <v>17.5</v>
      </c>
      <c r="I1061" s="103">
        <f t="shared" si="101"/>
        <v>98.162063854229714</v>
      </c>
      <c r="J1061" s="104">
        <f t="shared" si="104"/>
        <v>20.515871345534009</v>
      </c>
      <c r="K1061" s="76">
        <f t="shared" si="102"/>
        <v>205.63880118753633</v>
      </c>
      <c r="L1061" s="76">
        <f t="shared" si="105"/>
        <v>154.24221147862792</v>
      </c>
      <c r="M1061" s="103">
        <f t="shared" si="103"/>
        <v>7.9081247493135924</v>
      </c>
      <c r="N1061" s="103">
        <f t="shared" si="106"/>
        <v>247.12889841604976</v>
      </c>
    </row>
    <row r="1062" spans="1:14">
      <c r="A1062" s="102">
        <v>40387</v>
      </c>
      <c r="B1062" t="s">
        <v>156</v>
      </c>
      <c r="C1062">
        <v>20.236999999999998</v>
      </c>
      <c r="D1062">
        <v>98.316000000000003</v>
      </c>
      <c r="E1062">
        <v>30.28</v>
      </c>
      <c r="F1062">
        <v>3843</v>
      </c>
      <c r="G1062">
        <v>17.5</v>
      </c>
      <c r="I1062" s="103">
        <f t="shared" si="101"/>
        <v>98.333556552114629</v>
      </c>
      <c r="J1062" s="104">
        <f t="shared" si="104"/>
        <v>20.551713319391958</v>
      </c>
      <c r="K1062" s="76">
        <f t="shared" si="102"/>
        <v>205.99805965685542</v>
      </c>
      <c r="L1062" s="76">
        <f t="shared" si="105"/>
        <v>154.51167823529155</v>
      </c>
      <c r="M1062" s="103">
        <f t="shared" si="103"/>
        <v>7.9219405310445499</v>
      </c>
      <c r="N1062" s="103">
        <f t="shared" si="106"/>
        <v>247.56064159514219</v>
      </c>
    </row>
    <row r="1063" spans="1:14">
      <c r="A1063" s="102">
        <v>40387</v>
      </c>
      <c r="B1063" t="s">
        <v>157</v>
      </c>
      <c r="C1063">
        <v>20.256</v>
      </c>
      <c r="D1063">
        <v>98.295000000000002</v>
      </c>
      <c r="E1063">
        <v>30.29</v>
      </c>
      <c r="F1063">
        <v>3847</v>
      </c>
      <c r="G1063">
        <v>17.5</v>
      </c>
      <c r="I1063" s="103">
        <f t="shared" si="101"/>
        <v>98.247767703750725</v>
      </c>
      <c r="J1063" s="104">
        <f t="shared" si="104"/>
        <v>20.533783450083902</v>
      </c>
      <c r="K1063" s="76">
        <f t="shared" si="102"/>
        <v>205.81834139055033</v>
      </c>
      <c r="L1063" s="76">
        <f t="shared" si="105"/>
        <v>154.37687807754932</v>
      </c>
      <c r="M1063" s="103">
        <f t="shared" si="103"/>
        <v>7.9150292163439016</v>
      </c>
      <c r="N1063" s="103">
        <f t="shared" si="106"/>
        <v>247.34466301074693</v>
      </c>
    </row>
    <row r="1064" spans="1:14">
      <c r="A1064" s="102">
        <v>40387</v>
      </c>
      <c r="B1064" t="s">
        <v>158</v>
      </c>
      <c r="C1064">
        <v>20.274999999999999</v>
      </c>
      <c r="D1064">
        <v>98.230999999999995</v>
      </c>
      <c r="E1064">
        <v>30.29</v>
      </c>
      <c r="F1064">
        <v>3845</v>
      </c>
      <c r="G1064">
        <v>17.5</v>
      </c>
      <c r="I1064" s="103">
        <f t="shared" si="101"/>
        <v>98.247767703750725</v>
      </c>
      <c r="J1064" s="104">
        <f t="shared" si="104"/>
        <v>20.533783450083902</v>
      </c>
      <c r="K1064" s="76">
        <f t="shared" si="102"/>
        <v>205.81834139055033</v>
      </c>
      <c r="L1064" s="76">
        <f t="shared" si="105"/>
        <v>154.37687807754932</v>
      </c>
      <c r="M1064" s="103">
        <f t="shared" si="103"/>
        <v>7.9150292163439016</v>
      </c>
      <c r="N1064" s="103">
        <f t="shared" si="106"/>
        <v>247.34466301074693</v>
      </c>
    </row>
    <row r="1065" spans="1:14">
      <c r="A1065" s="102">
        <v>40387</v>
      </c>
      <c r="B1065" t="s">
        <v>159</v>
      </c>
      <c r="C1065">
        <v>20.294</v>
      </c>
      <c r="D1065">
        <v>98.251999999999995</v>
      </c>
      <c r="E1065">
        <v>30.29</v>
      </c>
      <c r="F1065">
        <v>3838</v>
      </c>
      <c r="G1065">
        <v>17.5</v>
      </c>
      <c r="I1065" s="103">
        <f t="shared" si="101"/>
        <v>98.247767703750725</v>
      </c>
      <c r="J1065" s="104">
        <f t="shared" si="104"/>
        <v>20.533783450083902</v>
      </c>
      <c r="K1065" s="76">
        <f t="shared" si="102"/>
        <v>205.81834139055033</v>
      </c>
      <c r="L1065" s="76">
        <f t="shared" si="105"/>
        <v>154.37687807754932</v>
      </c>
      <c r="M1065" s="103">
        <f t="shared" si="103"/>
        <v>7.9150292163439016</v>
      </c>
      <c r="N1065" s="103">
        <f t="shared" si="106"/>
        <v>247.34466301074693</v>
      </c>
    </row>
    <row r="1066" spans="1:14">
      <c r="A1066" s="102">
        <v>40387</v>
      </c>
      <c r="B1066" t="s">
        <v>160</v>
      </c>
      <c r="C1066">
        <v>20.312999999999999</v>
      </c>
      <c r="D1066">
        <v>98.316000000000003</v>
      </c>
      <c r="E1066">
        <v>30.28</v>
      </c>
      <c r="F1066">
        <v>3852</v>
      </c>
      <c r="G1066">
        <v>17.5</v>
      </c>
      <c r="I1066" s="103">
        <f t="shared" ref="I1066:I1129" si="107">(-((TAN(E1066*PI()/180))/(TAN(($B$7+($B$14*(G1066-$E$7)))*PI()/180))*($H$13+($B$15*(G1066-$E$8)))+(TAN(E1066*PI()/180))/(TAN(($B$7+($B$14*(G1066-$E$7)))*PI()/180))*1/$B$16*($H$13+($B$15*(G1066-$E$8)))-$B$13*1/$B$16*($H$13+($B$15*(G1066-$E$8)))-($H$13+($B$15*(G1066-$E$8)))+$B$13*($H$13+($B$15*(G1066-$E$8))))+(SQRT((POWER(((TAN(E1066*PI()/180))/(TAN(($B$7+($B$14*(G1066-$E$7)))*PI()/180))*($H$13+($B$15*(G1066-$E$8)))+(TAN(E1066*PI()/180))/(TAN(($B$7+($B$14*(G1066-$E$7)))*PI()/180))*1/$B$16*($H$13+($B$15*(G1066-$E$8)))-$B$13*1/$B$16*($H$13+($B$15*(G1066-$E$8)))-($H$13+($B$15*(G1066-$E$8)))+$B$13*($H$13+($B$15*(G1066-$E$8)))),2))-4*((TAN(E1066*PI()/180))/(TAN(($B$7+($B$14*(G1066-$E$7)))*PI()/180))*1/$B$16*POWER(($H$13+($B$15*(G1066-$E$8))),2))*((TAN(E1066*PI()/180))/(TAN(($B$7+($B$14*(G1066-$E$7)))*PI()/180))-1))))/(2*((TAN(E1066*PI()/180))/(TAN(($B$7+($B$14*(G1066-$E$7)))*PI()/180))*1/$B$16*POWER(($H$13+($B$15*(G1066-$E$8))),2)))</f>
        <v>98.333556552114629</v>
      </c>
      <c r="J1066" s="104">
        <f t="shared" si="104"/>
        <v>20.551713319391958</v>
      </c>
      <c r="K1066" s="76">
        <f t="shared" ref="K1066:K1129" si="108">($B$9-EXP(52.57-6690.9/(273.15+G1066)-4.681*LN(273.15+G1066)))*I1066/100*0.2095</f>
        <v>205.99805965685542</v>
      </c>
      <c r="L1066" s="76">
        <f t="shared" si="105"/>
        <v>154.51167823529155</v>
      </c>
      <c r="M1066" s="103">
        <f t="shared" ref="M1066:M1129" si="109">(($B$9-EXP(52.57-6690.9/(273.15+G1066)-4.681*LN(273.15+G1066)))/1013)*I1066/100*0.2095*((49-1.335*G1066+0.02759*POWER(G1066,2)-0.0003235*POWER(G1066,3)+0.000001614*POWER(G1066,4))
-($J$16*(5.516*10^-1-1.759*10^-2*G1066+2.253*10^-4*POWER(G1066,2)-2.654*10^-7*POWER(G1066,3)+5.363*10^-8*POWER(G1066,4))))*32/22.414</f>
        <v>7.9219405310445499</v>
      </c>
      <c r="N1066" s="103">
        <f t="shared" si="106"/>
        <v>247.56064159514219</v>
      </c>
    </row>
    <row r="1067" spans="1:14">
      <c r="A1067" s="102">
        <v>40387</v>
      </c>
      <c r="B1067" t="s">
        <v>161</v>
      </c>
      <c r="C1067">
        <v>20.331</v>
      </c>
      <c r="D1067">
        <v>98.358999999999995</v>
      </c>
      <c r="E1067">
        <v>30.28</v>
      </c>
      <c r="F1067">
        <v>3837</v>
      </c>
      <c r="G1067">
        <v>17.5</v>
      </c>
      <c r="I1067" s="103">
        <f t="shared" si="107"/>
        <v>98.333556552114629</v>
      </c>
      <c r="J1067" s="104">
        <f t="shared" si="104"/>
        <v>20.551713319391958</v>
      </c>
      <c r="K1067" s="76">
        <f t="shared" si="108"/>
        <v>205.99805965685542</v>
      </c>
      <c r="L1067" s="76">
        <f t="shared" si="105"/>
        <v>154.51167823529155</v>
      </c>
      <c r="M1067" s="103">
        <f t="shared" si="109"/>
        <v>7.9219405310445499</v>
      </c>
      <c r="N1067" s="103">
        <f t="shared" si="106"/>
        <v>247.56064159514219</v>
      </c>
    </row>
    <row r="1068" spans="1:14">
      <c r="A1068" s="102">
        <v>40387</v>
      </c>
      <c r="B1068" t="s">
        <v>162</v>
      </c>
      <c r="C1068">
        <v>20.350000000000001</v>
      </c>
      <c r="D1068">
        <v>98.381</v>
      </c>
      <c r="E1068">
        <v>30.28</v>
      </c>
      <c r="F1068">
        <v>3845</v>
      </c>
      <c r="G1068">
        <v>17.5</v>
      </c>
      <c r="I1068" s="103">
        <f t="shared" si="107"/>
        <v>98.333556552114629</v>
      </c>
      <c r="J1068" s="104">
        <f t="shared" si="104"/>
        <v>20.551713319391958</v>
      </c>
      <c r="K1068" s="76">
        <f t="shared" si="108"/>
        <v>205.99805965685542</v>
      </c>
      <c r="L1068" s="76">
        <f t="shared" si="105"/>
        <v>154.51167823529155</v>
      </c>
      <c r="M1068" s="103">
        <f t="shared" si="109"/>
        <v>7.9219405310445499</v>
      </c>
      <c r="N1068" s="103">
        <f t="shared" si="106"/>
        <v>247.56064159514219</v>
      </c>
    </row>
    <row r="1069" spans="1:14">
      <c r="A1069" s="102">
        <v>40387</v>
      </c>
      <c r="B1069" t="s">
        <v>163</v>
      </c>
      <c r="C1069">
        <v>20.369</v>
      </c>
      <c r="D1069">
        <v>98.424000000000007</v>
      </c>
      <c r="E1069">
        <v>30.27</v>
      </c>
      <c r="F1069">
        <v>3842</v>
      </c>
      <c r="G1069">
        <v>17.5</v>
      </c>
      <c r="I1069" s="103">
        <f t="shared" si="107"/>
        <v>98.419430511672616</v>
      </c>
      <c r="J1069" s="104">
        <f t="shared" si="104"/>
        <v>20.569660976939577</v>
      </c>
      <c r="K1069" s="76">
        <f t="shared" si="108"/>
        <v>206.17795622181509</v>
      </c>
      <c r="L1069" s="76">
        <f t="shared" si="105"/>
        <v>154.64661212839223</v>
      </c>
      <c r="M1069" s="103">
        <f t="shared" si="109"/>
        <v>7.9288587024667647</v>
      </c>
      <c r="N1069" s="103">
        <f t="shared" si="106"/>
        <v>247.7768344520864</v>
      </c>
    </row>
    <row r="1070" spans="1:14">
      <c r="A1070" s="102">
        <v>40387</v>
      </c>
      <c r="B1070" t="s">
        <v>164</v>
      </c>
      <c r="C1070">
        <v>20.388000000000002</v>
      </c>
      <c r="D1070">
        <v>98.123000000000005</v>
      </c>
      <c r="E1070">
        <v>30.3</v>
      </c>
      <c r="F1070">
        <v>3843</v>
      </c>
      <c r="G1070">
        <v>17.5</v>
      </c>
      <c r="I1070" s="103">
        <f t="shared" si="107"/>
        <v>98.162063854229714</v>
      </c>
      <c r="J1070" s="104">
        <f t="shared" si="104"/>
        <v>20.515871345534009</v>
      </c>
      <c r="K1070" s="76">
        <f t="shared" si="108"/>
        <v>205.63880118753633</v>
      </c>
      <c r="L1070" s="76">
        <f t="shared" si="105"/>
        <v>154.24221147862792</v>
      </c>
      <c r="M1070" s="103">
        <f t="shared" si="109"/>
        <v>7.9081247493135924</v>
      </c>
      <c r="N1070" s="103">
        <f t="shared" si="106"/>
        <v>247.12889841604976</v>
      </c>
    </row>
    <row r="1071" spans="1:14">
      <c r="A1071" s="102">
        <v>40387</v>
      </c>
      <c r="B1071" t="s">
        <v>165</v>
      </c>
      <c r="C1071">
        <v>20.405999999999999</v>
      </c>
      <c r="D1071">
        <v>98.209000000000003</v>
      </c>
      <c r="E1071">
        <v>30.29</v>
      </c>
      <c r="F1071">
        <v>3839</v>
      </c>
      <c r="G1071">
        <v>17.5</v>
      </c>
      <c r="I1071" s="103">
        <f t="shared" si="107"/>
        <v>98.247767703750725</v>
      </c>
      <c r="J1071" s="104">
        <f t="shared" si="104"/>
        <v>20.533783450083902</v>
      </c>
      <c r="K1071" s="76">
        <f t="shared" si="108"/>
        <v>205.81834139055033</v>
      </c>
      <c r="L1071" s="76">
        <f t="shared" si="105"/>
        <v>154.37687807754932</v>
      </c>
      <c r="M1071" s="103">
        <f t="shared" si="109"/>
        <v>7.9150292163439016</v>
      </c>
      <c r="N1071" s="103">
        <f t="shared" si="106"/>
        <v>247.34466301074693</v>
      </c>
    </row>
    <row r="1072" spans="1:14">
      <c r="A1072" s="102">
        <v>40387</v>
      </c>
      <c r="B1072" t="s">
        <v>166</v>
      </c>
      <c r="C1072">
        <v>20.425000000000001</v>
      </c>
      <c r="D1072">
        <v>98.552999999999997</v>
      </c>
      <c r="E1072">
        <v>30.25</v>
      </c>
      <c r="F1072">
        <v>3856</v>
      </c>
      <c r="G1072">
        <v>17.5</v>
      </c>
      <c r="I1072" s="103">
        <f t="shared" si="107"/>
        <v>98.591434214631064</v>
      </c>
      <c r="J1072" s="104">
        <f t="shared" si="104"/>
        <v>20.605609750857894</v>
      </c>
      <c r="K1072" s="76">
        <f t="shared" si="108"/>
        <v>206.53828519094435</v>
      </c>
      <c r="L1072" s="76">
        <f t="shared" si="105"/>
        <v>154.91688182816364</v>
      </c>
      <c r="M1072" s="103">
        <f t="shared" si="109"/>
        <v>7.9427156517497322</v>
      </c>
      <c r="N1072" s="103">
        <f t="shared" si="106"/>
        <v>248.20986411717914</v>
      </c>
    </row>
    <row r="1073" spans="1:14">
      <c r="A1073" s="102">
        <v>40387</v>
      </c>
      <c r="B1073" t="s">
        <v>167</v>
      </c>
      <c r="C1073">
        <v>20.443999999999999</v>
      </c>
      <c r="D1073">
        <v>98.552999999999997</v>
      </c>
      <c r="E1073">
        <v>30.25</v>
      </c>
      <c r="F1073">
        <v>3847</v>
      </c>
      <c r="G1073">
        <v>17.5</v>
      </c>
      <c r="I1073" s="103">
        <f t="shared" si="107"/>
        <v>98.591434214631064</v>
      </c>
      <c r="J1073" s="104">
        <f t="shared" si="104"/>
        <v>20.605609750857894</v>
      </c>
      <c r="K1073" s="76">
        <f t="shared" si="108"/>
        <v>206.53828519094435</v>
      </c>
      <c r="L1073" s="76">
        <f t="shared" si="105"/>
        <v>154.91688182816364</v>
      </c>
      <c r="M1073" s="103">
        <f t="shared" si="109"/>
        <v>7.9427156517497322</v>
      </c>
      <c r="N1073" s="103">
        <f t="shared" si="106"/>
        <v>248.20986411717914</v>
      </c>
    </row>
    <row r="1074" spans="1:14">
      <c r="A1074" s="102">
        <v>40387</v>
      </c>
      <c r="B1074" t="s">
        <v>168</v>
      </c>
      <c r="C1074">
        <v>20.463000000000001</v>
      </c>
      <c r="D1074">
        <v>98.682000000000002</v>
      </c>
      <c r="E1074">
        <v>30.24</v>
      </c>
      <c r="F1074">
        <v>3845</v>
      </c>
      <c r="G1074">
        <v>17.5</v>
      </c>
      <c r="I1074" s="103">
        <f t="shared" si="107"/>
        <v>98.677564183591286</v>
      </c>
      <c r="J1074" s="104">
        <f t="shared" si="104"/>
        <v>20.62361091437058</v>
      </c>
      <c r="K1074" s="76">
        <f t="shared" si="108"/>
        <v>206.71871806763693</v>
      </c>
      <c r="L1074" s="76">
        <f t="shared" si="105"/>
        <v>155.05221798925677</v>
      </c>
      <c r="M1074" s="103">
        <f t="shared" si="109"/>
        <v>7.9496544477820095</v>
      </c>
      <c r="N1074" s="103">
        <f t="shared" si="106"/>
        <v>248.42670149318781</v>
      </c>
    </row>
    <row r="1075" spans="1:14">
      <c r="A1075" s="102">
        <v>40387</v>
      </c>
      <c r="B1075" t="s">
        <v>169</v>
      </c>
      <c r="C1075">
        <v>20.481999999999999</v>
      </c>
      <c r="D1075">
        <v>98.531000000000006</v>
      </c>
      <c r="E1075">
        <v>30.26</v>
      </c>
      <c r="F1075">
        <v>3843</v>
      </c>
      <c r="G1075">
        <v>17.5</v>
      </c>
      <c r="I1075" s="103">
        <f t="shared" si="107"/>
        <v>98.5053896949467</v>
      </c>
      <c r="J1075" s="104">
        <f t="shared" si="104"/>
        <v>20.587626446243856</v>
      </c>
      <c r="K1075" s="76">
        <f t="shared" si="108"/>
        <v>206.35803132115075</v>
      </c>
      <c r="L1075" s="76">
        <f t="shared" si="105"/>
        <v>154.78167993365741</v>
      </c>
      <c r="M1075" s="103">
        <f t="shared" si="109"/>
        <v>7.9357837396755393</v>
      </c>
      <c r="N1075" s="103">
        <f t="shared" si="106"/>
        <v>247.99324186486061</v>
      </c>
    </row>
    <row r="1076" spans="1:14">
      <c r="A1076" s="102">
        <v>40387</v>
      </c>
      <c r="B1076" t="s">
        <v>170</v>
      </c>
      <c r="C1076">
        <v>20.5</v>
      </c>
      <c r="D1076">
        <v>98.402000000000001</v>
      </c>
      <c r="E1076">
        <v>30.27</v>
      </c>
      <c r="F1076">
        <v>3838</v>
      </c>
      <c r="G1076">
        <v>17.5</v>
      </c>
      <c r="I1076" s="103">
        <f t="shared" si="107"/>
        <v>98.419430511672616</v>
      </c>
      <c r="J1076" s="104">
        <f t="shared" si="104"/>
        <v>20.569660976939577</v>
      </c>
      <c r="K1076" s="76">
        <f t="shared" si="108"/>
        <v>206.17795622181509</v>
      </c>
      <c r="L1076" s="76">
        <f t="shared" si="105"/>
        <v>154.64661212839223</v>
      </c>
      <c r="M1076" s="103">
        <f t="shared" si="109"/>
        <v>7.9288587024667647</v>
      </c>
      <c r="N1076" s="103">
        <f t="shared" si="106"/>
        <v>247.7768344520864</v>
      </c>
    </row>
    <row r="1077" spans="1:14">
      <c r="A1077" s="102">
        <v>40387</v>
      </c>
      <c r="B1077" t="s">
        <v>171</v>
      </c>
      <c r="C1077">
        <v>20.518999999999998</v>
      </c>
      <c r="D1077">
        <v>98.337999999999994</v>
      </c>
      <c r="E1077">
        <v>30.28</v>
      </c>
      <c r="F1077">
        <v>3839</v>
      </c>
      <c r="G1077">
        <v>17.5</v>
      </c>
      <c r="I1077" s="103">
        <f t="shared" si="107"/>
        <v>98.333556552114629</v>
      </c>
      <c r="J1077" s="104">
        <f t="shared" si="104"/>
        <v>20.551713319391958</v>
      </c>
      <c r="K1077" s="76">
        <f t="shared" si="108"/>
        <v>205.99805965685542</v>
      </c>
      <c r="L1077" s="76">
        <f t="shared" si="105"/>
        <v>154.51167823529155</v>
      </c>
      <c r="M1077" s="103">
        <f t="shared" si="109"/>
        <v>7.9219405310445499</v>
      </c>
      <c r="N1077" s="103">
        <f t="shared" si="106"/>
        <v>247.56064159514219</v>
      </c>
    </row>
    <row r="1078" spans="1:14">
      <c r="A1078" s="102">
        <v>40387</v>
      </c>
      <c r="B1078" t="s">
        <v>172</v>
      </c>
      <c r="C1078">
        <v>20.538</v>
      </c>
      <c r="D1078">
        <v>98.488</v>
      </c>
      <c r="E1078">
        <v>30.26</v>
      </c>
      <c r="F1078">
        <v>3848</v>
      </c>
      <c r="G1078">
        <v>17.5</v>
      </c>
      <c r="I1078" s="103">
        <f t="shared" si="107"/>
        <v>98.5053896949467</v>
      </c>
      <c r="J1078" s="104">
        <f t="shared" si="104"/>
        <v>20.587626446243856</v>
      </c>
      <c r="K1078" s="76">
        <f t="shared" si="108"/>
        <v>206.35803132115075</v>
      </c>
      <c r="L1078" s="76">
        <f t="shared" si="105"/>
        <v>154.78167993365741</v>
      </c>
      <c r="M1078" s="103">
        <f t="shared" si="109"/>
        <v>7.9357837396755393</v>
      </c>
      <c r="N1078" s="103">
        <f t="shared" si="106"/>
        <v>247.99324186486061</v>
      </c>
    </row>
    <row r="1079" spans="1:14">
      <c r="A1079" s="102">
        <v>40387</v>
      </c>
      <c r="B1079" t="s">
        <v>173</v>
      </c>
      <c r="C1079">
        <v>20.556999999999999</v>
      </c>
      <c r="D1079">
        <v>98.66</v>
      </c>
      <c r="E1079">
        <v>30.24</v>
      </c>
      <c r="F1079">
        <v>3846</v>
      </c>
      <c r="G1079">
        <v>17.5</v>
      </c>
      <c r="I1079" s="103">
        <f t="shared" si="107"/>
        <v>98.677564183591286</v>
      </c>
      <c r="J1079" s="104">
        <f t="shared" si="104"/>
        <v>20.62361091437058</v>
      </c>
      <c r="K1079" s="76">
        <f t="shared" si="108"/>
        <v>206.71871806763693</v>
      </c>
      <c r="L1079" s="76">
        <f t="shared" si="105"/>
        <v>155.05221798925677</v>
      </c>
      <c r="M1079" s="103">
        <f t="shared" si="109"/>
        <v>7.9496544477820095</v>
      </c>
      <c r="N1079" s="103">
        <f t="shared" si="106"/>
        <v>248.42670149318781</v>
      </c>
    </row>
    <row r="1080" spans="1:14">
      <c r="A1080" s="102">
        <v>40387</v>
      </c>
      <c r="B1080" t="s">
        <v>174</v>
      </c>
      <c r="C1080">
        <v>20.576000000000001</v>
      </c>
      <c r="D1080">
        <v>98.596000000000004</v>
      </c>
      <c r="E1080">
        <v>30.25</v>
      </c>
      <c r="F1080">
        <v>3845</v>
      </c>
      <c r="G1080">
        <v>17.5</v>
      </c>
      <c r="I1080" s="103">
        <f t="shared" si="107"/>
        <v>98.591434214631064</v>
      </c>
      <c r="J1080" s="104">
        <f t="shared" si="104"/>
        <v>20.605609750857894</v>
      </c>
      <c r="K1080" s="76">
        <f t="shared" si="108"/>
        <v>206.53828519094435</v>
      </c>
      <c r="L1080" s="76">
        <f t="shared" si="105"/>
        <v>154.91688182816364</v>
      </c>
      <c r="M1080" s="103">
        <f t="shared" si="109"/>
        <v>7.9427156517497322</v>
      </c>
      <c r="N1080" s="103">
        <f t="shared" si="106"/>
        <v>248.20986411717914</v>
      </c>
    </row>
    <row r="1081" spans="1:14">
      <c r="A1081" s="102">
        <v>40387</v>
      </c>
      <c r="B1081" t="s">
        <v>175</v>
      </c>
      <c r="C1081">
        <v>20.613</v>
      </c>
      <c r="D1081">
        <v>98.853999999999999</v>
      </c>
      <c r="E1081">
        <v>30.22</v>
      </c>
      <c r="F1081">
        <v>3831</v>
      </c>
      <c r="G1081">
        <v>17.5</v>
      </c>
      <c r="I1081" s="103">
        <f t="shared" si="107"/>
        <v>98.850080921663022</v>
      </c>
      <c r="J1081" s="104">
        <f t="shared" si="104"/>
        <v>20.659666912627571</v>
      </c>
      <c r="K1081" s="76">
        <f t="shared" si="108"/>
        <v>207.08012178928786</v>
      </c>
      <c r="L1081" s="76">
        <f t="shared" si="105"/>
        <v>155.32329382194075</v>
      </c>
      <c r="M1081" s="103">
        <f t="shared" si="109"/>
        <v>7.9635527281608915</v>
      </c>
      <c r="N1081" s="103">
        <f t="shared" si="106"/>
        <v>248.86102275502788</v>
      </c>
    </row>
    <row r="1082" spans="1:14">
      <c r="A1082" s="102">
        <v>40387</v>
      </c>
      <c r="B1082" t="s">
        <v>176</v>
      </c>
      <c r="C1082">
        <v>20.632000000000001</v>
      </c>
      <c r="D1082">
        <v>98.853999999999999</v>
      </c>
      <c r="E1082">
        <v>30.22</v>
      </c>
      <c r="F1082">
        <v>3842</v>
      </c>
      <c r="G1082">
        <v>17.5</v>
      </c>
      <c r="I1082" s="103">
        <f t="shared" si="107"/>
        <v>98.850080921663022</v>
      </c>
      <c r="J1082" s="104">
        <f t="shared" si="104"/>
        <v>20.659666912627571</v>
      </c>
      <c r="K1082" s="76">
        <f t="shared" si="108"/>
        <v>207.08012178928786</v>
      </c>
      <c r="L1082" s="76">
        <f t="shared" si="105"/>
        <v>155.32329382194075</v>
      </c>
      <c r="M1082" s="103">
        <f t="shared" si="109"/>
        <v>7.9635527281608915</v>
      </c>
      <c r="N1082" s="103">
        <f t="shared" si="106"/>
        <v>248.86102275502788</v>
      </c>
    </row>
    <row r="1083" spans="1:14">
      <c r="A1083" s="102">
        <v>40387</v>
      </c>
      <c r="B1083" t="s">
        <v>177</v>
      </c>
      <c r="C1083">
        <v>20.651</v>
      </c>
      <c r="D1083">
        <v>98.488</v>
      </c>
      <c r="E1083">
        <v>30.26</v>
      </c>
      <c r="F1083">
        <v>3837</v>
      </c>
      <c r="G1083">
        <v>17.5</v>
      </c>
      <c r="I1083" s="103">
        <f t="shared" si="107"/>
        <v>98.5053896949467</v>
      </c>
      <c r="J1083" s="104">
        <f t="shared" si="104"/>
        <v>20.587626446243856</v>
      </c>
      <c r="K1083" s="76">
        <f t="shared" si="108"/>
        <v>206.35803132115075</v>
      </c>
      <c r="L1083" s="76">
        <f t="shared" si="105"/>
        <v>154.78167993365741</v>
      </c>
      <c r="M1083" s="103">
        <f t="shared" si="109"/>
        <v>7.9357837396755393</v>
      </c>
      <c r="N1083" s="103">
        <f t="shared" si="106"/>
        <v>247.99324186486061</v>
      </c>
    </row>
    <row r="1084" spans="1:14">
      <c r="A1084" s="102">
        <v>40387</v>
      </c>
      <c r="B1084" t="s">
        <v>178</v>
      </c>
      <c r="C1084">
        <v>20.669</v>
      </c>
      <c r="D1084">
        <v>98.682000000000002</v>
      </c>
      <c r="E1084">
        <v>30.24</v>
      </c>
      <c r="F1084">
        <v>3841</v>
      </c>
      <c r="G1084">
        <v>17.5</v>
      </c>
      <c r="I1084" s="103">
        <f t="shared" si="107"/>
        <v>98.677564183591286</v>
      </c>
      <c r="J1084" s="104">
        <f t="shared" si="104"/>
        <v>20.62361091437058</v>
      </c>
      <c r="K1084" s="76">
        <f t="shared" si="108"/>
        <v>206.71871806763693</v>
      </c>
      <c r="L1084" s="76">
        <f t="shared" si="105"/>
        <v>155.05221798925677</v>
      </c>
      <c r="M1084" s="103">
        <f t="shared" si="109"/>
        <v>7.9496544477820095</v>
      </c>
      <c r="N1084" s="103">
        <f t="shared" si="106"/>
        <v>248.42670149318781</v>
      </c>
    </row>
    <row r="1085" spans="1:14">
      <c r="A1085" s="102">
        <v>40387</v>
      </c>
      <c r="B1085" t="s">
        <v>179</v>
      </c>
      <c r="C1085">
        <v>20.687999999999999</v>
      </c>
      <c r="D1085">
        <v>98.638999999999996</v>
      </c>
      <c r="E1085">
        <v>30.24</v>
      </c>
      <c r="F1085">
        <v>3839</v>
      </c>
      <c r="G1085">
        <v>17.5</v>
      </c>
      <c r="I1085" s="103">
        <f t="shared" si="107"/>
        <v>98.677564183591286</v>
      </c>
      <c r="J1085" s="104">
        <f t="shared" si="104"/>
        <v>20.62361091437058</v>
      </c>
      <c r="K1085" s="76">
        <f t="shared" si="108"/>
        <v>206.71871806763693</v>
      </c>
      <c r="L1085" s="76">
        <f t="shared" si="105"/>
        <v>155.05221798925677</v>
      </c>
      <c r="M1085" s="103">
        <f t="shared" si="109"/>
        <v>7.9496544477820095</v>
      </c>
      <c r="N1085" s="103">
        <f t="shared" si="106"/>
        <v>248.42670149318781</v>
      </c>
    </row>
    <row r="1086" spans="1:14">
      <c r="A1086" s="102">
        <v>40387</v>
      </c>
      <c r="B1086" t="s">
        <v>180</v>
      </c>
      <c r="C1086">
        <v>20.707000000000001</v>
      </c>
      <c r="D1086">
        <v>98.596000000000004</v>
      </c>
      <c r="E1086">
        <v>30.25</v>
      </c>
      <c r="F1086">
        <v>3836</v>
      </c>
      <c r="G1086">
        <v>17.5</v>
      </c>
      <c r="I1086" s="103">
        <f t="shared" si="107"/>
        <v>98.591434214631064</v>
      </c>
      <c r="J1086" s="104">
        <f t="shared" si="104"/>
        <v>20.605609750857894</v>
      </c>
      <c r="K1086" s="76">
        <f t="shared" si="108"/>
        <v>206.53828519094435</v>
      </c>
      <c r="L1086" s="76">
        <f t="shared" si="105"/>
        <v>154.91688182816364</v>
      </c>
      <c r="M1086" s="103">
        <f t="shared" si="109"/>
        <v>7.9427156517497322</v>
      </c>
      <c r="N1086" s="103">
        <f t="shared" si="106"/>
        <v>248.20986411717914</v>
      </c>
    </row>
    <row r="1087" spans="1:14">
      <c r="A1087" s="102">
        <v>40387</v>
      </c>
      <c r="B1087" t="s">
        <v>181</v>
      </c>
      <c r="C1087">
        <v>20.725999999999999</v>
      </c>
      <c r="D1087">
        <v>98.832999999999998</v>
      </c>
      <c r="E1087">
        <v>30.22</v>
      </c>
      <c r="F1087">
        <v>3839</v>
      </c>
      <c r="G1087">
        <v>17.5</v>
      </c>
      <c r="I1087" s="103">
        <f t="shared" si="107"/>
        <v>98.850080921663022</v>
      </c>
      <c r="J1087" s="104">
        <f t="shared" si="104"/>
        <v>20.659666912627571</v>
      </c>
      <c r="K1087" s="76">
        <f t="shared" si="108"/>
        <v>207.08012178928786</v>
      </c>
      <c r="L1087" s="76">
        <f t="shared" si="105"/>
        <v>155.32329382194075</v>
      </c>
      <c r="M1087" s="103">
        <f t="shared" si="109"/>
        <v>7.9635527281608915</v>
      </c>
      <c r="N1087" s="103">
        <f t="shared" si="106"/>
        <v>248.86102275502788</v>
      </c>
    </row>
    <row r="1088" spans="1:14">
      <c r="A1088" s="102">
        <v>40387</v>
      </c>
      <c r="B1088" t="s">
        <v>182</v>
      </c>
      <c r="C1088">
        <v>20.745000000000001</v>
      </c>
      <c r="D1088">
        <v>98.295000000000002</v>
      </c>
      <c r="E1088">
        <v>30.29</v>
      </c>
      <c r="F1088">
        <v>3835</v>
      </c>
      <c r="G1088">
        <v>17.5</v>
      </c>
      <c r="I1088" s="103">
        <f t="shared" si="107"/>
        <v>98.247767703750725</v>
      </c>
      <c r="J1088" s="104">
        <f t="shared" si="104"/>
        <v>20.533783450083902</v>
      </c>
      <c r="K1088" s="76">
        <f t="shared" si="108"/>
        <v>205.81834139055033</v>
      </c>
      <c r="L1088" s="76">
        <f t="shared" si="105"/>
        <v>154.37687807754932</v>
      </c>
      <c r="M1088" s="103">
        <f t="shared" si="109"/>
        <v>7.9150292163439016</v>
      </c>
      <c r="N1088" s="103">
        <f t="shared" si="106"/>
        <v>247.34466301074693</v>
      </c>
    </row>
    <row r="1089" spans="1:14">
      <c r="A1089" s="102">
        <v>40387</v>
      </c>
      <c r="B1089" t="s">
        <v>183</v>
      </c>
      <c r="C1089">
        <v>20.763999999999999</v>
      </c>
      <c r="D1089">
        <v>98.102000000000004</v>
      </c>
      <c r="E1089">
        <v>30.31</v>
      </c>
      <c r="F1089">
        <v>3842</v>
      </c>
      <c r="G1089">
        <v>17.5</v>
      </c>
      <c r="I1089" s="103">
        <f t="shared" si="107"/>
        <v>98.076444891371622</v>
      </c>
      <c r="J1089" s="104">
        <f t="shared" si="104"/>
        <v>20.497976982296667</v>
      </c>
      <c r="K1089" s="76">
        <f t="shared" si="108"/>
        <v>205.45943881280874</v>
      </c>
      <c r="L1089" s="76">
        <f t="shared" si="105"/>
        <v>154.10767826225884</v>
      </c>
      <c r="M1089" s="103">
        <f t="shared" si="109"/>
        <v>7.9012271209161886</v>
      </c>
      <c r="N1089" s="103">
        <f t="shared" si="106"/>
        <v>246.91334752863091</v>
      </c>
    </row>
    <row r="1090" spans="1:14">
      <c r="A1090" s="102">
        <v>40387</v>
      </c>
      <c r="B1090" t="s">
        <v>184</v>
      </c>
      <c r="C1090">
        <v>20.782</v>
      </c>
      <c r="D1090">
        <v>98.144999999999996</v>
      </c>
      <c r="E1090">
        <v>30.3</v>
      </c>
      <c r="F1090">
        <v>3834</v>
      </c>
      <c r="G1090">
        <v>17.5</v>
      </c>
      <c r="I1090" s="103">
        <f t="shared" si="107"/>
        <v>98.162063854229714</v>
      </c>
      <c r="J1090" s="104">
        <f t="shared" si="104"/>
        <v>20.515871345534009</v>
      </c>
      <c r="K1090" s="76">
        <f t="shared" si="108"/>
        <v>205.63880118753633</v>
      </c>
      <c r="L1090" s="76">
        <f t="shared" si="105"/>
        <v>154.24221147862792</v>
      </c>
      <c r="M1090" s="103">
        <f t="shared" si="109"/>
        <v>7.9081247493135924</v>
      </c>
      <c r="N1090" s="103">
        <f t="shared" si="106"/>
        <v>247.12889841604976</v>
      </c>
    </row>
    <row r="1091" spans="1:14">
      <c r="A1091" s="102">
        <v>40387</v>
      </c>
      <c r="B1091" t="s">
        <v>185</v>
      </c>
      <c r="C1091">
        <v>20.800999999999998</v>
      </c>
      <c r="D1091">
        <v>98.466999999999999</v>
      </c>
      <c r="E1091">
        <v>30.27</v>
      </c>
      <c r="F1091">
        <v>3829</v>
      </c>
      <c r="G1091">
        <v>17.5</v>
      </c>
      <c r="I1091" s="103">
        <f t="shared" si="107"/>
        <v>98.419430511672616</v>
      </c>
      <c r="J1091" s="104">
        <f t="shared" si="104"/>
        <v>20.569660976939577</v>
      </c>
      <c r="K1091" s="76">
        <f t="shared" si="108"/>
        <v>206.17795622181509</v>
      </c>
      <c r="L1091" s="76">
        <f t="shared" si="105"/>
        <v>154.64661212839223</v>
      </c>
      <c r="M1091" s="103">
        <f t="shared" si="109"/>
        <v>7.9288587024667647</v>
      </c>
      <c r="N1091" s="103">
        <f t="shared" si="106"/>
        <v>247.7768344520864</v>
      </c>
    </row>
    <row r="1092" spans="1:14">
      <c r="A1092" s="102">
        <v>40387</v>
      </c>
      <c r="B1092" t="s">
        <v>186</v>
      </c>
      <c r="C1092">
        <v>20.82</v>
      </c>
      <c r="D1092">
        <v>98.66</v>
      </c>
      <c r="E1092">
        <v>30.24</v>
      </c>
      <c r="F1092">
        <v>3836</v>
      </c>
      <c r="G1092">
        <v>17.5</v>
      </c>
      <c r="I1092" s="103">
        <f t="shared" si="107"/>
        <v>98.677564183591286</v>
      </c>
      <c r="J1092" s="104">
        <f t="shared" si="104"/>
        <v>20.62361091437058</v>
      </c>
      <c r="K1092" s="76">
        <f t="shared" si="108"/>
        <v>206.71871806763693</v>
      </c>
      <c r="L1092" s="76">
        <f t="shared" si="105"/>
        <v>155.05221798925677</v>
      </c>
      <c r="M1092" s="103">
        <f t="shared" si="109"/>
        <v>7.9496544477820095</v>
      </c>
      <c r="N1092" s="103">
        <f t="shared" si="106"/>
        <v>248.42670149318781</v>
      </c>
    </row>
    <row r="1093" spans="1:14">
      <c r="A1093" s="102">
        <v>40387</v>
      </c>
      <c r="B1093" t="s">
        <v>187</v>
      </c>
      <c r="C1093">
        <v>20.838000000000001</v>
      </c>
      <c r="D1093">
        <v>99.091999999999999</v>
      </c>
      <c r="E1093">
        <v>30.19</v>
      </c>
      <c r="F1093">
        <v>3841</v>
      </c>
      <c r="G1093">
        <v>17.5</v>
      </c>
      <c r="I1093" s="103">
        <f t="shared" si="107"/>
        <v>99.109499729894722</v>
      </c>
      <c r="J1093" s="104">
        <f t="shared" si="104"/>
        <v>20.713885443547998</v>
      </c>
      <c r="K1093" s="76">
        <f t="shared" si="108"/>
        <v>207.62357585530552</v>
      </c>
      <c r="L1093" s="76">
        <f t="shared" si="105"/>
        <v>155.7309190195958</v>
      </c>
      <c r="M1093" s="103">
        <f t="shared" si="109"/>
        <v>7.984452006530395</v>
      </c>
      <c r="N1093" s="103">
        <f t="shared" si="106"/>
        <v>249.51412520407484</v>
      </c>
    </row>
    <row r="1094" spans="1:14">
      <c r="A1094" s="102">
        <v>40387</v>
      </c>
      <c r="B1094" t="s">
        <v>188</v>
      </c>
      <c r="C1094">
        <v>20.856999999999999</v>
      </c>
      <c r="D1094">
        <v>99.331000000000003</v>
      </c>
      <c r="E1094">
        <v>30.17</v>
      </c>
      <c r="F1094">
        <v>3835</v>
      </c>
      <c r="G1094">
        <v>17.5</v>
      </c>
      <c r="I1094" s="103">
        <f t="shared" si="107"/>
        <v>99.282876062974168</v>
      </c>
      <c r="J1094" s="104">
        <f t="shared" si="104"/>
        <v>20.7501210971616</v>
      </c>
      <c r="K1094" s="76">
        <f t="shared" si="108"/>
        <v>207.98678033460106</v>
      </c>
      <c r="L1094" s="76">
        <f t="shared" si="105"/>
        <v>156.0033455353213</v>
      </c>
      <c r="M1094" s="103">
        <f t="shared" si="109"/>
        <v>7.9984195375371501</v>
      </c>
      <c r="N1094" s="103">
        <f t="shared" si="106"/>
        <v>249.95061054803594</v>
      </c>
    </row>
    <row r="1095" spans="1:14">
      <c r="A1095" s="102">
        <v>40387</v>
      </c>
      <c r="B1095" t="s">
        <v>189</v>
      </c>
      <c r="C1095">
        <v>20.876000000000001</v>
      </c>
      <c r="D1095">
        <v>98.897999999999996</v>
      </c>
      <c r="E1095">
        <v>30.22</v>
      </c>
      <c r="F1095">
        <v>3835</v>
      </c>
      <c r="G1095">
        <v>17.5</v>
      </c>
      <c r="I1095" s="103">
        <f t="shared" si="107"/>
        <v>98.850080921663022</v>
      </c>
      <c r="J1095" s="104">
        <f t="shared" si="104"/>
        <v>20.659666912627571</v>
      </c>
      <c r="K1095" s="76">
        <f t="shared" si="108"/>
        <v>207.08012178928786</v>
      </c>
      <c r="L1095" s="76">
        <f t="shared" si="105"/>
        <v>155.32329382194075</v>
      </c>
      <c r="M1095" s="103">
        <f t="shared" si="109"/>
        <v>7.9635527281608915</v>
      </c>
      <c r="N1095" s="103">
        <f t="shared" si="106"/>
        <v>248.86102275502788</v>
      </c>
    </row>
    <row r="1096" spans="1:14">
      <c r="A1096" s="102">
        <v>40387</v>
      </c>
      <c r="B1096" t="s">
        <v>190</v>
      </c>
      <c r="C1096">
        <v>20.895</v>
      </c>
      <c r="D1096">
        <v>99.373999999999995</v>
      </c>
      <c r="E1096">
        <v>30.16</v>
      </c>
      <c r="F1096">
        <v>3832</v>
      </c>
      <c r="G1096">
        <v>17.5</v>
      </c>
      <c r="I1096" s="103">
        <f t="shared" si="107"/>
        <v>99.369693710021139</v>
      </c>
      <c r="J1096" s="104">
        <f t="shared" si="104"/>
        <v>20.768265985394418</v>
      </c>
      <c r="K1096" s="76">
        <f t="shared" si="108"/>
        <v>208.16865382176789</v>
      </c>
      <c r="L1096" s="76">
        <f t="shared" si="105"/>
        <v>156.13976224611682</v>
      </c>
      <c r="M1096" s="103">
        <f t="shared" si="109"/>
        <v>8.0054137342393386</v>
      </c>
      <c r="N1096" s="103">
        <f t="shared" si="106"/>
        <v>250.16917919497934</v>
      </c>
    </row>
    <row r="1097" spans="1:14">
      <c r="A1097" s="102">
        <v>40387</v>
      </c>
      <c r="B1097" t="s">
        <v>191</v>
      </c>
      <c r="C1097">
        <v>20.914000000000001</v>
      </c>
      <c r="D1097">
        <v>98.918999999999997</v>
      </c>
      <c r="E1097">
        <v>30.21</v>
      </c>
      <c r="F1097">
        <v>3835</v>
      </c>
      <c r="G1097">
        <v>17.5</v>
      </c>
      <c r="I1097" s="103">
        <f t="shared" si="107"/>
        <v>98.93646791736775</v>
      </c>
      <c r="J1097" s="104">
        <f t="shared" si="104"/>
        <v>20.677721794729859</v>
      </c>
      <c r="K1097" s="76">
        <f t="shared" si="108"/>
        <v>207.26109310893426</v>
      </c>
      <c r="L1097" s="76">
        <f t="shared" si="105"/>
        <v>155.45903384957791</v>
      </c>
      <c r="M1097" s="103">
        <f t="shared" si="109"/>
        <v>7.9705122307622842</v>
      </c>
      <c r="N1097" s="103">
        <f t="shared" si="106"/>
        <v>249.07850721132138</v>
      </c>
    </row>
    <row r="1098" spans="1:14">
      <c r="A1098" s="102">
        <v>40387</v>
      </c>
      <c r="B1098" t="s">
        <v>192</v>
      </c>
      <c r="C1098">
        <v>20.933</v>
      </c>
      <c r="D1098">
        <v>98.853999999999999</v>
      </c>
      <c r="E1098">
        <v>30.22</v>
      </c>
      <c r="F1098">
        <v>3828</v>
      </c>
      <c r="G1098">
        <v>17.5</v>
      </c>
      <c r="I1098" s="103">
        <f t="shared" si="107"/>
        <v>98.850080921663022</v>
      </c>
      <c r="J1098" s="104">
        <f t="shared" si="104"/>
        <v>20.659666912627571</v>
      </c>
      <c r="K1098" s="76">
        <f t="shared" si="108"/>
        <v>207.08012178928786</v>
      </c>
      <c r="L1098" s="76">
        <f t="shared" si="105"/>
        <v>155.32329382194075</v>
      </c>
      <c r="M1098" s="103">
        <f t="shared" si="109"/>
        <v>7.9635527281608915</v>
      </c>
      <c r="N1098" s="103">
        <f t="shared" si="106"/>
        <v>248.86102275502788</v>
      </c>
    </row>
    <row r="1099" spans="1:14">
      <c r="A1099" s="102">
        <v>40387</v>
      </c>
      <c r="B1099" t="s">
        <v>193</v>
      </c>
      <c r="C1099">
        <v>20.951000000000001</v>
      </c>
      <c r="D1099">
        <v>98.703000000000003</v>
      </c>
      <c r="E1099">
        <v>30.24</v>
      </c>
      <c r="F1099">
        <v>3830</v>
      </c>
      <c r="G1099">
        <v>17.5</v>
      </c>
      <c r="I1099" s="103">
        <f t="shared" si="107"/>
        <v>98.677564183591286</v>
      </c>
      <c r="J1099" s="104">
        <f t="shared" si="104"/>
        <v>20.62361091437058</v>
      </c>
      <c r="K1099" s="76">
        <f t="shared" si="108"/>
        <v>206.71871806763693</v>
      </c>
      <c r="L1099" s="76">
        <f t="shared" si="105"/>
        <v>155.05221798925677</v>
      </c>
      <c r="M1099" s="103">
        <f t="shared" si="109"/>
        <v>7.9496544477820095</v>
      </c>
      <c r="N1099" s="103">
        <f t="shared" si="106"/>
        <v>248.42670149318781</v>
      </c>
    </row>
    <row r="1100" spans="1:14">
      <c r="A1100" s="102">
        <v>40387</v>
      </c>
      <c r="B1100" t="s">
        <v>194</v>
      </c>
      <c r="C1100">
        <v>20.97</v>
      </c>
      <c r="D1100">
        <v>98.102000000000004</v>
      </c>
      <c r="E1100">
        <v>30.31</v>
      </c>
      <c r="F1100">
        <v>3827</v>
      </c>
      <c r="G1100">
        <v>17.5</v>
      </c>
      <c r="I1100" s="103">
        <f t="shared" si="107"/>
        <v>98.076444891371622</v>
      </c>
      <c r="J1100" s="104">
        <f t="shared" si="104"/>
        <v>20.497976982296667</v>
      </c>
      <c r="K1100" s="76">
        <f t="shared" si="108"/>
        <v>205.45943881280874</v>
      </c>
      <c r="L1100" s="76">
        <f t="shared" si="105"/>
        <v>154.10767826225884</v>
      </c>
      <c r="M1100" s="103">
        <f t="shared" si="109"/>
        <v>7.9012271209161886</v>
      </c>
      <c r="N1100" s="103">
        <f t="shared" si="106"/>
        <v>246.91334752863091</v>
      </c>
    </row>
    <row r="1101" spans="1:14">
      <c r="A1101" s="102">
        <v>40387</v>
      </c>
      <c r="B1101" t="s">
        <v>195</v>
      </c>
      <c r="C1101">
        <v>20.989000000000001</v>
      </c>
      <c r="D1101">
        <v>98.165999999999997</v>
      </c>
      <c r="E1101">
        <v>30.3</v>
      </c>
      <c r="F1101">
        <v>3825</v>
      </c>
      <c r="G1101">
        <v>17.5</v>
      </c>
      <c r="I1101" s="103">
        <f t="shared" si="107"/>
        <v>98.162063854229714</v>
      </c>
      <c r="J1101" s="104">
        <f t="shared" si="104"/>
        <v>20.515871345534009</v>
      </c>
      <c r="K1101" s="76">
        <f t="shared" si="108"/>
        <v>205.63880118753633</v>
      </c>
      <c r="L1101" s="76">
        <f t="shared" si="105"/>
        <v>154.24221147862792</v>
      </c>
      <c r="M1101" s="103">
        <f t="shared" si="109"/>
        <v>7.9081247493135924</v>
      </c>
      <c r="N1101" s="103">
        <f t="shared" si="106"/>
        <v>247.12889841604976</v>
      </c>
    </row>
    <row r="1102" spans="1:14">
      <c r="A1102" s="102">
        <v>40387</v>
      </c>
      <c r="B1102" t="s">
        <v>196</v>
      </c>
      <c r="C1102">
        <v>21.007999999999999</v>
      </c>
      <c r="D1102">
        <v>97.846000000000004</v>
      </c>
      <c r="E1102">
        <v>30.34</v>
      </c>
      <c r="F1102">
        <v>3829</v>
      </c>
      <c r="G1102">
        <v>17.5</v>
      </c>
      <c r="I1102" s="103">
        <f t="shared" si="107"/>
        <v>97.820096203533595</v>
      </c>
      <c r="J1102" s="104">
        <f t="shared" si="104"/>
        <v>20.44440010653852</v>
      </c>
      <c r="K1102" s="76">
        <f t="shared" si="108"/>
        <v>204.92241631365579</v>
      </c>
      <c r="L1102" s="76">
        <f t="shared" si="105"/>
        <v>153.70487714979956</v>
      </c>
      <c r="M1102" s="103">
        <f t="shared" si="109"/>
        <v>7.8805751773531814</v>
      </c>
      <c r="N1102" s="103">
        <f t="shared" si="106"/>
        <v>246.26797429228691</v>
      </c>
    </row>
    <row r="1103" spans="1:14">
      <c r="A1103" s="102">
        <v>40387</v>
      </c>
      <c r="B1103" t="s">
        <v>197</v>
      </c>
      <c r="C1103">
        <v>21.027000000000001</v>
      </c>
      <c r="D1103">
        <v>98.424000000000007</v>
      </c>
      <c r="E1103">
        <v>30.27</v>
      </c>
      <c r="F1103">
        <v>3825</v>
      </c>
      <c r="G1103">
        <v>17.5</v>
      </c>
      <c r="I1103" s="103">
        <f t="shared" si="107"/>
        <v>98.419430511672616</v>
      </c>
      <c r="J1103" s="104">
        <f t="shared" si="104"/>
        <v>20.569660976939577</v>
      </c>
      <c r="K1103" s="76">
        <f t="shared" si="108"/>
        <v>206.17795622181509</v>
      </c>
      <c r="L1103" s="76">
        <f t="shared" si="105"/>
        <v>154.64661212839223</v>
      </c>
      <c r="M1103" s="103">
        <f t="shared" si="109"/>
        <v>7.9288587024667647</v>
      </c>
      <c r="N1103" s="103">
        <f t="shared" si="106"/>
        <v>247.7768344520864</v>
      </c>
    </row>
    <row r="1104" spans="1:14">
      <c r="A1104" s="102">
        <v>40387</v>
      </c>
      <c r="B1104" t="s">
        <v>198</v>
      </c>
      <c r="C1104">
        <v>21.045000000000002</v>
      </c>
      <c r="D1104">
        <v>98.79</v>
      </c>
      <c r="E1104">
        <v>30.23</v>
      </c>
      <c r="F1104">
        <v>3828</v>
      </c>
      <c r="G1104">
        <v>17.5</v>
      </c>
      <c r="I1104" s="103">
        <f t="shared" si="107"/>
        <v>98.763779714865109</v>
      </c>
      <c r="J1104" s="104">
        <f t="shared" si="104"/>
        <v>20.641629960406807</v>
      </c>
      <c r="K1104" s="76">
        <f t="shared" si="108"/>
        <v>206.89933018803026</v>
      </c>
      <c r="L1104" s="76">
        <f t="shared" si="105"/>
        <v>155.18768859455324</v>
      </c>
      <c r="M1104" s="103">
        <f t="shared" si="109"/>
        <v>7.9566001368789125</v>
      </c>
      <c r="N1104" s="103">
        <f t="shared" si="106"/>
        <v>248.64375427746603</v>
      </c>
    </row>
    <row r="1105" spans="1:14">
      <c r="A1105" s="102">
        <v>40387</v>
      </c>
      <c r="B1105" t="s">
        <v>199</v>
      </c>
      <c r="C1105">
        <v>21.064</v>
      </c>
      <c r="D1105">
        <v>98.897999999999996</v>
      </c>
      <c r="E1105">
        <v>30.21</v>
      </c>
      <c r="F1105">
        <v>3832</v>
      </c>
      <c r="G1105">
        <v>17.5</v>
      </c>
      <c r="I1105" s="103">
        <f t="shared" si="107"/>
        <v>98.93646791736775</v>
      </c>
      <c r="J1105" s="104">
        <f t="shared" si="104"/>
        <v>20.677721794729859</v>
      </c>
      <c r="K1105" s="76">
        <f t="shared" si="108"/>
        <v>207.26109310893426</v>
      </c>
      <c r="L1105" s="76">
        <f t="shared" si="105"/>
        <v>155.45903384957791</v>
      </c>
      <c r="M1105" s="103">
        <f t="shared" si="109"/>
        <v>7.9705122307622842</v>
      </c>
      <c r="N1105" s="103">
        <f t="shared" si="106"/>
        <v>249.07850721132138</v>
      </c>
    </row>
    <row r="1106" spans="1:14">
      <c r="A1106" s="102">
        <v>40387</v>
      </c>
      <c r="B1106" t="s">
        <v>200</v>
      </c>
      <c r="C1106">
        <v>21.082999999999998</v>
      </c>
      <c r="D1106">
        <v>99.265000000000001</v>
      </c>
      <c r="E1106">
        <v>30.17</v>
      </c>
      <c r="F1106">
        <v>3824</v>
      </c>
      <c r="G1106">
        <v>17.5</v>
      </c>
      <c r="I1106" s="103">
        <f t="shared" si="107"/>
        <v>99.282876062974168</v>
      </c>
      <c r="J1106" s="104">
        <f t="shared" si="104"/>
        <v>20.7501210971616</v>
      </c>
      <c r="K1106" s="76">
        <f t="shared" si="108"/>
        <v>207.98678033460106</v>
      </c>
      <c r="L1106" s="76">
        <f t="shared" si="105"/>
        <v>156.0033455353213</v>
      </c>
      <c r="M1106" s="103">
        <f t="shared" si="109"/>
        <v>7.9984195375371501</v>
      </c>
      <c r="N1106" s="103">
        <f t="shared" si="106"/>
        <v>249.95061054803594</v>
      </c>
    </row>
    <row r="1107" spans="1:14">
      <c r="A1107" s="102">
        <v>40387</v>
      </c>
      <c r="B1107" t="s">
        <v>201</v>
      </c>
      <c r="C1107">
        <v>21.102</v>
      </c>
      <c r="D1107">
        <v>99.091999999999999</v>
      </c>
      <c r="E1107">
        <v>30.19</v>
      </c>
      <c r="F1107">
        <v>3835</v>
      </c>
      <c r="G1107">
        <v>17.5</v>
      </c>
      <c r="I1107" s="103">
        <f t="shared" si="107"/>
        <v>99.109499729894722</v>
      </c>
      <c r="J1107" s="104">
        <f t="shared" si="104"/>
        <v>20.713885443547998</v>
      </c>
      <c r="K1107" s="76">
        <f t="shared" si="108"/>
        <v>207.62357585530552</v>
      </c>
      <c r="L1107" s="76">
        <f t="shared" si="105"/>
        <v>155.7309190195958</v>
      </c>
      <c r="M1107" s="103">
        <f t="shared" si="109"/>
        <v>7.984452006530395</v>
      </c>
      <c r="N1107" s="103">
        <f t="shared" si="106"/>
        <v>249.51412520407484</v>
      </c>
    </row>
    <row r="1108" spans="1:14">
      <c r="A1108" s="102">
        <v>40387</v>
      </c>
      <c r="B1108" t="s">
        <v>202</v>
      </c>
      <c r="C1108">
        <v>21.12</v>
      </c>
      <c r="D1108">
        <v>99.135000000000005</v>
      </c>
      <c r="E1108">
        <v>30.19</v>
      </c>
      <c r="F1108">
        <v>3824</v>
      </c>
      <c r="G1108">
        <v>17.5</v>
      </c>
      <c r="I1108" s="103">
        <f t="shared" si="107"/>
        <v>99.109499729894722</v>
      </c>
      <c r="J1108" s="104">
        <f t="shared" si="104"/>
        <v>20.713885443547998</v>
      </c>
      <c r="K1108" s="76">
        <f t="shared" si="108"/>
        <v>207.62357585530552</v>
      </c>
      <c r="L1108" s="76">
        <f t="shared" si="105"/>
        <v>155.7309190195958</v>
      </c>
      <c r="M1108" s="103">
        <f t="shared" si="109"/>
        <v>7.984452006530395</v>
      </c>
      <c r="N1108" s="103">
        <f t="shared" si="106"/>
        <v>249.51412520407484</v>
      </c>
    </row>
    <row r="1109" spans="1:14">
      <c r="A1109" s="102">
        <v>40387</v>
      </c>
      <c r="B1109" t="s">
        <v>203</v>
      </c>
      <c r="C1109">
        <v>21.138999999999999</v>
      </c>
      <c r="D1109">
        <v>99.308999999999997</v>
      </c>
      <c r="E1109">
        <v>30.17</v>
      </c>
      <c r="F1109">
        <v>3817</v>
      </c>
      <c r="G1109">
        <v>17.5</v>
      </c>
      <c r="I1109" s="103">
        <f t="shared" si="107"/>
        <v>99.282876062974168</v>
      </c>
      <c r="J1109" s="104">
        <f t="shared" ref="J1109:J1172" si="110">I1109*20.9/100</f>
        <v>20.7501210971616</v>
      </c>
      <c r="K1109" s="76">
        <f t="shared" si="108"/>
        <v>207.98678033460106</v>
      </c>
      <c r="L1109" s="76">
        <f t="shared" ref="L1109:L1172" si="111">K1109/1.33322</f>
        <v>156.0033455353213</v>
      </c>
      <c r="M1109" s="103">
        <f t="shared" si="109"/>
        <v>7.9984195375371501</v>
      </c>
      <c r="N1109" s="103">
        <f t="shared" ref="N1109:N1172" si="112">M1109*31.25</f>
        <v>249.95061054803594</v>
      </c>
    </row>
    <row r="1110" spans="1:14">
      <c r="A1110" s="102">
        <v>40387</v>
      </c>
      <c r="B1110" t="s">
        <v>204</v>
      </c>
      <c r="C1110">
        <v>21.158000000000001</v>
      </c>
      <c r="D1110">
        <v>99.244</v>
      </c>
      <c r="E1110">
        <v>30.18</v>
      </c>
      <c r="F1110">
        <v>3824</v>
      </c>
      <c r="G1110">
        <v>17.5</v>
      </c>
      <c r="I1110" s="103">
        <f t="shared" si="107"/>
        <v>99.19614477434888</v>
      </c>
      <c r="J1110" s="104">
        <f t="shared" si="110"/>
        <v>20.731994257838913</v>
      </c>
      <c r="K1110" s="76">
        <f t="shared" si="108"/>
        <v>207.80508775889439</v>
      </c>
      <c r="L1110" s="76">
        <f t="shared" si="111"/>
        <v>155.86706451965495</v>
      </c>
      <c r="M1110" s="103">
        <f t="shared" si="109"/>
        <v>7.9914322980355825</v>
      </c>
      <c r="N1110" s="103">
        <f t="shared" si="112"/>
        <v>249.73225931361196</v>
      </c>
    </row>
    <row r="1111" spans="1:14">
      <c r="A1111" s="102">
        <v>40387</v>
      </c>
      <c r="B1111" t="s">
        <v>205</v>
      </c>
      <c r="C1111">
        <v>21.177</v>
      </c>
      <c r="D1111">
        <v>99.091999999999999</v>
      </c>
      <c r="E1111">
        <v>30.19</v>
      </c>
      <c r="F1111">
        <v>3825</v>
      </c>
      <c r="G1111">
        <v>17.5</v>
      </c>
      <c r="I1111" s="103">
        <f t="shared" si="107"/>
        <v>99.109499729894722</v>
      </c>
      <c r="J1111" s="104">
        <f t="shared" si="110"/>
        <v>20.713885443547998</v>
      </c>
      <c r="K1111" s="76">
        <f t="shared" si="108"/>
        <v>207.62357585530552</v>
      </c>
      <c r="L1111" s="76">
        <f t="shared" si="111"/>
        <v>155.7309190195958</v>
      </c>
      <c r="M1111" s="103">
        <f t="shared" si="109"/>
        <v>7.984452006530395</v>
      </c>
      <c r="N1111" s="103">
        <f t="shared" si="112"/>
        <v>249.51412520407484</v>
      </c>
    </row>
    <row r="1112" spans="1:14">
      <c r="A1112" s="102">
        <v>40387</v>
      </c>
      <c r="B1112" t="s">
        <v>206</v>
      </c>
      <c r="C1112">
        <v>21.195</v>
      </c>
      <c r="D1112">
        <v>99.2</v>
      </c>
      <c r="E1112">
        <v>30.18</v>
      </c>
      <c r="F1112">
        <v>3817</v>
      </c>
      <c r="G1112">
        <v>17.5</v>
      </c>
      <c r="I1112" s="103">
        <f t="shared" si="107"/>
        <v>99.19614477434888</v>
      </c>
      <c r="J1112" s="104">
        <f t="shared" si="110"/>
        <v>20.731994257838913</v>
      </c>
      <c r="K1112" s="76">
        <f t="shared" si="108"/>
        <v>207.80508775889439</v>
      </c>
      <c r="L1112" s="76">
        <f t="shared" si="111"/>
        <v>155.86706451965495</v>
      </c>
      <c r="M1112" s="103">
        <f t="shared" si="109"/>
        <v>7.9914322980355825</v>
      </c>
      <c r="N1112" s="103">
        <f t="shared" si="112"/>
        <v>249.73225931361196</v>
      </c>
    </row>
    <row r="1113" spans="1:14">
      <c r="A1113" s="102">
        <v>40387</v>
      </c>
      <c r="B1113" t="s">
        <v>207</v>
      </c>
      <c r="C1113">
        <v>21.213999999999999</v>
      </c>
      <c r="D1113">
        <v>99.265000000000001</v>
      </c>
      <c r="E1113">
        <v>30.17</v>
      </c>
      <c r="F1113">
        <v>3825</v>
      </c>
      <c r="G1113">
        <v>17.5</v>
      </c>
      <c r="I1113" s="103">
        <f t="shared" si="107"/>
        <v>99.282876062974168</v>
      </c>
      <c r="J1113" s="104">
        <f t="shared" si="110"/>
        <v>20.7501210971616</v>
      </c>
      <c r="K1113" s="76">
        <f t="shared" si="108"/>
        <v>207.98678033460106</v>
      </c>
      <c r="L1113" s="76">
        <f t="shared" si="111"/>
        <v>156.0033455353213</v>
      </c>
      <c r="M1113" s="103">
        <f t="shared" si="109"/>
        <v>7.9984195375371501</v>
      </c>
      <c r="N1113" s="103">
        <f t="shared" si="112"/>
        <v>249.95061054803594</v>
      </c>
    </row>
    <row r="1114" spans="1:14">
      <c r="A1114" s="102">
        <v>40387</v>
      </c>
      <c r="B1114" t="s">
        <v>208</v>
      </c>
      <c r="C1114">
        <v>21.233000000000001</v>
      </c>
      <c r="D1114">
        <v>99.132999999999996</v>
      </c>
      <c r="E1114">
        <v>30.17</v>
      </c>
      <c r="F1114">
        <v>3824</v>
      </c>
      <c r="G1114">
        <v>17.600000000000001</v>
      </c>
      <c r="I1114" s="103">
        <f t="shared" si="107"/>
        <v>99.105809021298072</v>
      </c>
      <c r="J1114" s="104">
        <f t="shared" si="110"/>
        <v>20.713114085451299</v>
      </c>
      <c r="K1114" s="76">
        <f t="shared" si="108"/>
        <v>207.58950140557172</v>
      </c>
      <c r="L1114" s="76">
        <f t="shared" si="111"/>
        <v>155.70536100986462</v>
      </c>
      <c r="M1114" s="103">
        <f t="shared" si="109"/>
        <v>7.9689226712563963</v>
      </c>
      <c r="N1114" s="103">
        <f t="shared" si="112"/>
        <v>249.02883347676237</v>
      </c>
    </row>
    <row r="1115" spans="1:14">
      <c r="A1115" s="102">
        <v>40387</v>
      </c>
      <c r="B1115" t="s">
        <v>209</v>
      </c>
      <c r="C1115">
        <v>21.251999999999999</v>
      </c>
      <c r="D1115">
        <v>99.221999999999994</v>
      </c>
      <c r="E1115">
        <v>30.18</v>
      </c>
      <c r="F1115">
        <v>3829</v>
      </c>
      <c r="G1115">
        <v>17.5</v>
      </c>
      <c r="I1115" s="103">
        <f t="shared" si="107"/>
        <v>99.19614477434888</v>
      </c>
      <c r="J1115" s="104">
        <f t="shared" si="110"/>
        <v>20.731994257838913</v>
      </c>
      <c r="K1115" s="76">
        <f t="shared" si="108"/>
        <v>207.80508775889439</v>
      </c>
      <c r="L1115" s="76">
        <f t="shared" si="111"/>
        <v>155.86706451965495</v>
      </c>
      <c r="M1115" s="103">
        <f t="shared" si="109"/>
        <v>7.9914322980355825</v>
      </c>
      <c r="N1115" s="103">
        <f t="shared" si="112"/>
        <v>249.73225931361196</v>
      </c>
    </row>
    <row r="1116" spans="1:14">
      <c r="A1116" s="102">
        <v>40387</v>
      </c>
      <c r="B1116" t="s">
        <v>210</v>
      </c>
      <c r="C1116">
        <v>21.271000000000001</v>
      </c>
      <c r="D1116">
        <v>99.308999999999997</v>
      </c>
      <c r="E1116">
        <v>30.17</v>
      </c>
      <c r="F1116">
        <v>3839</v>
      </c>
      <c r="G1116">
        <v>17.5</v>
      </c>
      <c r="I1116" s="103">
        <f t="shared" si="107"/>
        <v>99.282876062974168</v>
      </c>
      <c r="J1116" s="104">
        <f t="shared" si="110"/>
        <v>20.7501210971616</v>
      </c>
      <c r="K1116" s="76">
        <f t="shared" si="108"/>
        <v>207.98678033460106</v>
      </c>
      <c r="L1116" s="76">
        <f t="shared" si="111"/>
        <v>156.0033455353213</v>
      </c>
      <c r="M1116" s="103">
        <f t="shared" si="109"/>
        <v>7.9984195375371501</v>
      </c>
      <c r="N1116" s="103">
        <f t="shared" si="112"/>
        <v>249.95061054803594</v>
      </c>
    </row>
    <row r="1117" spans="1:14">
      <c r="A1117" s="102">
        <v>40387</v>
      </c>
      <c r="B1117" t="s">
        <v>211</v>
      </c>
      <c r="C1117">
        <v>21.289000000000001</v>
      </c>
      <c r="D1117">
        <v>98.915999999999997</v>
      </c>
      <c r="E1117">
        <v>30.19</v>
      </c>
      <c r="F1117">
        <v>3825</v>
      </c>
      <c r="G1117">
        <v>17.600000000000001</v>
      </c>
      <c r="I1117" s="103">
        <f t="shared" si="107"/>
        <v>98.932731369102072</v>
      </c>
      <c r="J1117" s="104">
        <f t="shared" si="110"/>
        <v>20.676940856142334</v>
      </c>
      <c r="K1117" s="76">
        <f t="shared" si="108"/>
        <v>207.22696863500431</v>
      </c>
      <c r="L1117" s="76">
        <f t="shared" si="111"/>
        <v>155.4334383185103</v>
      </c>
      <c r="M1117" s="103">
        <f t="shared" si="109"/>
        <v>7.9550058036167197</v>
      </c>
      <c r="N1117" s="103">
        <f t="shared" si="112"/>
        <v>248.59393136302248</v>
      </c>
    </row>
    <row r="1118" spans="1:14">
      <c r="A1118" s="102">
        <v>40387</v>
      </c>
      <c r="B1118" t="s">
        <v>212</v>
      </c>
      <c r="C1118">
        <v>21.308</v>
      </c>
      <c r="D1118">
        <v>99.221999999999994</v>
      </c>
      <c r="E1118">
        <v>30.18</v>
      </c>
      <c r="F1118">
        <v>3819</v>
      </c>
      <c r="G1118">
        <v>17.5</v>
      </c>
      <c r="I1118" s="103">
        <f t="shared" si="107"/>
        <v>99.19614477434888</v>
      </c>
      <c r="J1118" s="104">
        <f t="shared" si="110"/>
        <v>20.731994257838913</v>
      </c>
      <c r="K1118" s="76">
        <f t="shared" si="108"/>
        <v>207.80508775889439</v>
      </c>
      <c r="L1118" s="76">
        <f t="shared" si="111"/>
        <v>155.86706451965495</v>
      </c>
      <c r="M1118" s="103">
        <f t="shared" si="109"/>
        <v>7.9914322980355825</v>
      </c>
      <c r="N1118" s="103">
        <f t="shared" si="112"/>
        <v>249.73225931361196</v>
      </c>
    </row>
    <row r="1119" spans="1:14">
      <c r="A1119" s="102">
        <v>40387</v>
      </c>
      <c r="B1119" t="s">
        <v>213</v>
      </c>
      <c r="C1119">
        <v>21.327000000000002</v>
      </c>
      <c r="D1119">
        <v>99.153999999999996</v>
      </c>
      <c r="E1119">
        <v>30.17</v>
      </c>
      <c r="F1119">
        <v>3833</v>
      </c>
      <c r="G1119">
        <v>17.600000000000001</v>
      </c>
      <c r="I1119" s="103">
        <f t="shared" si="107"/>
        <v>99.105809021298072</v>
      </c>
      <c r="J1119" s="104">
        <f t="shared" si="110"/>
        <v>20.713114085451299</v>
      </c>
      <c r="K1119" s="76">
        <f t="shared" si="108"/>
        <v>207.58950140557172</v>
      </c>
      <c r="L1119" s="76">
        <f t="shared" si="111"/>
        <v>155.70536100986462</v>
      </c>
      <c r="M1119" s="103">
        <f t="shared" si="109"/>
        <v>7.9689226712563963</v>
      </c>
      <c r="N1119" s="103">
        <f t="shared" si="112"/>
        <v>249.02883347676237</v>
      </c>
    </row>
    <row r="1120" spans="1:14">
      <c r="A1120" s="102">
        <v>40387</v>
      </c>
      <c r="B1120" t="s">
        <v>214</v>
      </c>
      <c r="C1120">
        <v>21.346</v>
      </c>
      <c r="D1120">
        <v>99.287000000000006</v>
      </c>
      <c r="E1120">
        <v>30.17</v>
      </c>
      <c r="F1120">
        <v>3819</v>
      </c>
      <c r="G1120">
        <v>17.5</v>
      </c>
      <c r="I1120" s="103">
        <f t="shared" si="107"/>
        <v>99.282876062974168</v>
      </c>
      <c r="J1120" s="104">
        <f t="shared" si="110"/>
        <v>20.7501210971616</v>
      </c>
      <c r="K1120" s="76">
        <f t="shared" si="108"/>
        <v>207.98678033460106</v>
      </c>
      <c r="L1120" s="76">
        <f t="shared" si="111"/>
        <v>156.0033455353213</v>
      </c>
      <c r="M1120" s="103">
        <f t="shared" si="109"/>
        <v>7.9984195375371501</v>
      </c>
      <c r="N1120" s="103">
        <f t="shared" si="112"/>
        <v>249.95061054803594</v>
      </c>
    </row>
    <row r="1121" spans="1:14">
      <c r="A1121" s="102">
        <v>40387</v>
      </c>
      <c r="B1121" t="s">
        <v>215</v>
      </c>
      <c r="C1121">
        <v>21.364999999999998</v>
      </c>
      <c r="D1121">
        <v>99.548000000000002</v>
      </c>
      <c r="E1121">
        <v>30.14</v>
      </c>
      <c r="F1121">
        <v>3822</v>
      </c>
      <c r="G1121">
        <v>17.5</v>
      </c>
      <c r="I1121" s="103">
        <f t="shared" si="107"/>
        <v>99.543588537254905</v>
      </c>
      <c r="J1121" s="104">
        <f t="shared" si="110"/>
        <v>20.804610004286275</v>
      </c>
      <c r="K1121" s="76">
        <f t="shared" si="108"/>
        <v>208.53294448967975</v>
      </c>
      <c r="L1121" s="76">
        <f t="shared" si="111"/>
        <v>156.41300347255498</v>
      </c>
      <c r="M1121" s="103">
        <f t="shared" si="109"/>
        <v>8.0194230361328582</v>
      </c>
      <c r="N1121" s="103">
        <f t="shared" si="112"/>
        <v>250.60696987915182</v>
      </c>
    </row>
    <row r="1122" spans="1:14">
      <c r="A1122" s="102">
        <v>40387</v>
      </c>
      <c r="B1122" t="s">
        <v>216</v>
      </c>
      <c r="C1122">
        <v>21.382999999999999</v>
      </c>
      <c r="D1122">
        <v>99.7</v>
      </c>
      <c r="E1122">
        <v>30.12</v>
      </c>
      <c r="F1122">
        <v>3819</v>
      </c>
      <c r="G1122">
        <v>17.5</v>
      </c>
      <c r="I1122" s="103">
        <f t="shared" si="107"/>
        <v>99.717830173547767</v>
      </c>
      <c r="J1122" s="104">
        <f t="shared" si="110"/>
        <v>20.841026506271483</v>
      </c>
      <c r="K1122" s="76">
        <f t="shared" si="108"/>
        <v>208.89796168468726</v>
      </c>
      <c r="L1122" s="76">
        <f t="shared" si="111"/>
        <v>156.68678964063488</v>
      </c>
      <c r="M1122" s="103">
        <f t="shared" si="109"/>
        <v>8.0334602776315158</v>
      </c>
      <c r="N1122" s="103">
        <f t="shared" si="112"/>
        <v>251.04563367598487</v>
      </c>
    </row>
    <row r="1123" spans="1:14">
      <c r="A1123" s="102">
        <v>40387</v>
      </c>
      <c r="B1123" t="s">
        <v>217</v>
      </c>
      <c r="C1123">
        <v>21.402000000000001</v>
      </c>
      <c r="D1123">
        <v>99.697999999999993</v>
      </c>
      <c r="E1123">
        <v>30.1</v>
      </c>
      <c r="F1123">
        <v>3819</v>
      </c>
      <c r="G1123">
        <v>17.600000000000001</v>
      </c>
      <c r="I1123" s="103">
        <f t="shared" si="107"/>
        <v>99.714302402044993</v>
      </c>
      <c r="J1123" s="104">
        <f t="shared" si="110"/>
        <v>20.840289202027403</v>
      </c>
      <c r="K1123" s="76">
        <f t="shared" si="108"/>
        <v>208.8640668297912</v>
      </c>
      <c r="L1123" s="76">
        <f t="shared" si="111"/>
        <v>156.66136633848217</v>
      </c>
      <c r="M1123" s="103">
        <f t="shared" si="109"/>
        <v>8.0178505468777104</v>
      </c>
      <c r="N1123" s="103">
        <f t="shared" si="112"/>
        <v>250.55782958992845</v>
      </c>
    </row>
    <row r="1124" spans="1:14">
      <c r="A1124" s="102">
        <v>40387</v>
      </c>
      <c r="B1124" t="s">
        <v>218</v>
      </c>
      <c r="C1124">
        <v>21.420999999999999</v>
      </c>
      <c r="D1124">
        <v>99.501999999999995</v>
      </c>
      <c r="E1124">
        <v>30.13</v>
      </c>
      <c r="F1124">
        <v>3818</v>
      </c>
      <c r="G1124">
        <v>17.600000000000001</v>
      </c>
      <c r="I1124" s="103">
        <f t="shared" si="107"/>
        <v>99.452999750413625</v>
      </c>
      <c r="J1124" s="104">
        <f t="shared" si="110"/>
        <v>20.785676947836446</v>
      </c>
      <c r="K1124" s="76">
        <f t="shared" si="108"/>
        <v>208.31673577317821</v>
      </c>
      <c r="L1124" s="76">
        <f t="shared" si="111"/>
        <v>156.25083315070145</v>
      </c>
      <c r="M1124" s="103">
        <f t="shared" si="109"/>
        <v>7.9968396632049155</v>
      </c>
      <c r="N1124" s="103">
        <f t="shared" si="112"/>
        <v>249.9012394751536</v>
      </c>
    </row>
    <row r="1125" spans="1:14">
      <c r="A1125" s="102">
        <v>40387</v>
      </c>
      <c r="B1125" t="s">
        <v>219</v>
      </c>
      <c r="C1125">
        <v>21.44</v>
      </c>
      <c r="D1125">
        <v>99.349000000000004</v>
      </c>
      <c r="E1125">
        <v>30.14</v>
      </c>
      <c r="F1125">
        <v>3819</v>
      </c>
      <c r="G1125">
        <v>17.600000000000001</v>
      </c>
      <c r="I1125" s="103">
        <f t="shared" si="107"/>
        <v>99.366072354119311</v>
      </c>
      <c r="J1125" s="104">
        <f t="shared" si="110"/>
        <v>20.767509122010935</v>
      </c>
      <c r="K1125" s="76">
        <f t="shared" si="108"/>
        <v>208.13465547906205</v>
      </c>
      <c r="L1125" s="76">
        <f t="shared" si="111"/>
        <v>156.11426132150885</v>
      </c>
      <c r="M1125" s="103">
        <f t="shared" si="109"/>
        <v>7.9898499851434188</v>
      </c>
      <c r="N1125" s="103">
        <f t="shared" si="112"/>
        <v>249.68281203573184</v>
      </c>
    </row>
    <row r="1126" spans="1:14">
      <c r="A1126" s="102">
        <v>40387</v>
      </c>
      <c r="B1126" t="s">
        <v>220</v>
      </c>
      <c r="C1126">
        <v>21.459</v>
      </c>
      <c r="D1126">
        <v>99.284000000000006</v>
      </c>
      <c r="E1126">
        <v>30.15</v>
      </c>
      <c r="F1126">
        <v>3815</v>
      </c>
      <c r="G1126">
        <v>17.600000000000001</v>
      </c>
      <c r="I1126" s="103">
        <f t="shared" si="107"/>
        <v>99.279231510198358</v>
      </c>
      <c r="J1126" s="104">
        <f t="shared" si="110"/>
        <v>20.749359385631454</v>
      </c>
      <c r="K1126" s="76">
        <f t="shared" si="108"/>
        <v>207.95275647970755</v>
      </c>
      <c r="L1126" s="76">
        <f t="shared" si="111"/>
        <v>155.97782547494603</v>
      </c>
      <c r="M1126" s="103">
        <f t="shared" si="109"/>
        <v>7.9828672666050533</v>
      </c>
      <c r="N1126" s="103">
        <f t="shared" si="112"/>
        <v>249.46460208140792</v>
      </c>
    </row>
    <row r="1127" spans="1:14">
      <c r="A1127" s="102">
        <v>40387</v>
      </c>
      <c r="B1127" t="s">
        <v>221</v>
      </c>
      <c r="C1127">
        <v>21.477</v>
      </c>
      <c r="D1127">
        <v>99.415000000000006</v>
      </c>
      <c r="E1127">
        <v>30.13</v>
      </c>
      <c r="F1127">
        <v>3822</v>
      </c>
      <c r="G1127">
        <v>17.600000000000001</v>
      </c>
      <c r="I1127" s="103">
        <f t="shared" si="107"/>
        <v>99.452999750413625</v>
      </c>
      <c r="J1127" s="104">
        <f t="shared" si="110"/>
        <v>20.785676947836446</v>
      </c>
      <c r="K1127" s="76">
        <f t="shared" si="108"/>
        <v>208.31673577317821</v>
      </c>
      <c r="L1127" s="76">
        <f t="shared" si="111"/>
        <v>156.25083315070145</v>
      </c>
      <c r="M1127" s="103">
        <f t="shared" si="109"/>
        <v>7.9968396632049155</v>
      </c>
      <c r="N1127" s="103">
        <f t="shared" si="112"/>
        <v>249.9012394751536</v>
      </c>
    </row>
    <row r="1128" spans="1:14">
      <c r="A1128" s="102">
        <v>40387</v>
      </c>
      <c r="B1128" t="s">
        <v>222</v>
      </c>
      <c r="C1128">
        <v>21.495999999999999</v>
      </c>
      <c r="D1128">
        <v>99.522999999999996</v>
      </c>
      <c r="E1128">
        <v>30.12</v>
      </c>
      <c r="F1128">
        <v>3821</v>
      </c>
      <c r="G1128">
        <v>17.600000000000001</v>
      </c>
      <c r="I1128" s="103">
        <f t="shared" si="107"/>
        <v>99.540013813844482</v>
      </c>
      <c r="J1128" s="104">
        <f t="shared" si="110"/>
        <v>20.803862887093498</v>
      </c>
      <c r="K1128" s="76">
        <f t="shared" si="108"/>
        <v>208.49899760244196</v>
      </c>
      <c r="L1128" s="76">
        <f t="shared" si="111"/>
        <v>156.38754114282861</v>
      </c>
      <c r="M1128" s="103">
        <f t="shared" si="109"/>
        <v>8.0038363100174479</v>
      </c>
      <c r="N1128" s="103">
        <f t="shared" si="112"/>
        <v>250.11988468804526</v>
      </c>
    </row>
    <row r="1129" spans="1:14">
      <c r="A1129" s="102">
        <v>40387</v>
      </c>
      <c r="B1129" t="s">
        <v>223</v>
      </c>
      <c r="C1129">
        <v>21.515000000000001</v>
      </c>
      <c r="D1129">
        <v>99.85</v>
      </c>
      <c r="E1129">
        <v>30.09</v>
      </c>
      <c r="F1129">
        <v>3817</v>
      </c>
      <c r="G1129">
        <v>17.600000000000001</v>
      </c>
      <c r="I1129" s="103">
        <f t="shared" si="107"/>
        <v>99.801577157218745</v>
      </c>
      <c r="J1129" s="104">
        <f t="shared" si="110"/>
        <v>20.858529625858715</v>
      </c>
      <c r="K1129" s="76">
        <f t="shared" si="108"/>
        <v>209.04687471048683</v>
      </c>
      <c r="L1129" s="76">
        <f t="shared" si="111"/>
        <v>156.79848390399695</v>
      </c>
      <c r="M1129" s="103">
        <f t="shared" si="109"/>
        <v>8.0248681554518235</v>
      </c>
      <c r="N1129" s="103">
        <f t="shared" si="112"/>
        <v>250.77712985786948</v>
      </c>
    </row>
    <row r="1130" spans="1:14">
      <c r="A1130" s="102">
        <v>40387</v>
      </c>
      <c r="B1130" t="s">
        <v>224</v>
      </c>
      <c r="C1130">
        <v>21.533999999999999</v>
      </c>
      <c r="D1130">
        <v>99.522999999999996</v>
      </c>
      <c r="E1130">
        <v>30.12</v>
      </c>
      <c r="F1130">
        <v>3825</v>
      </c>
      <c r="G1130">
        <v>17.600000000000001</v>
      </c>
      <c r="I1130" s="103">
        <f t="shared" ref="I1130:I1193" si="113">(-((TAN(E1130*PI()/180))/(TAN(($B$7+($B$14*(G1130-$E$7)))*PI()/180))*($H$13+($B$15*(G1130-$E$8)))+(TAN(E1130*PI()/180))/(TAN(($B$7+($B$14*(G1130-$E$7)))*PI()/180))*1/$B$16*($H$13+($B$15*(G1130-$E$8)))-$B$13*1/$B$16*($H$13+($B$15*(G1130-$E$8)))-($H$13+($B$15*(G1130-$E$8)))+$B$13*($H$13+($B$15*(G1130-$E$8))))+(SQRT((POWER(((TAN(E1130*PI()/180))/(TAN(($B$7+($B$14*(G1130-$E$7)))*PI()/180))*($H$13+($B$15*(G1130-$E$8)))+(TAN(E1130*PI()/180))/(TAN(($B$7+($B$14*(G1130-$E$7)))*PI()/180))*1/$B$16*($H$13+($B$15*(G1130-$E$8)))-$B$13*1/$B$16*($H$13+($B$15*(G1130-$E$8)))-($H$13+($B$15*(G1130-$E$8)))+$B$13*($H$13+($B$15*(G1130-$E$8)))),2))-4*((TAN(E1130*PI()/180))/(TAN(($B$7+($B$14*(G1130-$E$7)))*PI()/180))*1/$B$16*POWER(($H$13+($B$15*(G1130-$E$8))),2))*((TAN(E1130*PI()/180))/(TAN(($B$7+($B$14*(G1130-$E$7)))*PI()/180))-1))))/(2*((TAN(E1130*PI()/180))/(TAN(($B$7+($B$14*(G1130-$E$7)))*PI()/180))*1/$B$16*POWER(($H$13+($B$15*(G1130-$E$8))),2)))</f>
        <v>99.540013813844482</v>
      </c>
      <c r="J1130" s="104">
        <f t="shared" si="110"/>
        <v>20.803862887093498</v>
      </c>
      <c r="K1130" s="76">
        <f t="shared" ref="K1130:K1193" si="114">($B$9-EXP(52.57-6690.9/(273.15+G1130)-4.681*LN(273.15+G1130)))*I1130/100*0.2095</f>
        <v>208.49899760244196</v>
      </c>
      <c r="L1130" s="76">
        <f t="shared" si="111"/>
        <v>156.38754114282861</v>
      </c>
      <c r="M1130" s="103">
        <f t="shared" ref="M1130:M1193" si="115">(($B$9-EXP(52.57-6690.9/(273.15+G1130)-4.681*LN(273.15+G1130)))/1013)*I1130/100*0.2095*((49-1.335*G1130+0.02759*POWER(G1130,2)-0.0003235*POWER(G1130,3)+0.000001614*POWER(G1130,4))
-($J$16*(5.516*10^-1-1.759*10^-2*G1130+2.253*10^-4*POWER(G1130,2)-2.654*10^-7*POWER(G1130,3)+5.363*10^-8*POWER(G1130,4))))*32/22.414</f>
        <v>8.0038363100174479</v>
      </c>
      <c r="N1130" s="103">
        <f t="shared" si="112"/>
        <v>250.11988468804526</v>
      </c>
    </row>
    <row r="1131" spans="1:14">
      <c r="A1131" s="102">
        <v>40387</v>
      </c>
      <c r="B1131" t="s">
        <v>225</v>
      </c>
      <c r="C1131">
        <v>21.552</v>
      </c>
      <c r="D1131">
        <v>99.501999999999995</v>
      </c>
      <c r="E1131">
        <v>30.13</v>
      </c>
      <c r="F1131">
        <v>3817</v>
      </c>
      <c r="G1131">
        <v>17.600000000000001</v>
      </c>
      <c r="I1131" s="103">
        <f t="shared" si="113"/>
        <v>99.452999750413625</v>
      </c>
      <c r="J1131" s="104">
        <f t="shared" si="110"/>
        <v>20.785676947836446</v>
      </c>
      <c r="K1131" s="76">
        <f t="shared" si="114"/>
        <v>208.31673577317821</v>
      </c>
      <c r="L1131" s="76">
        <f t="shared" si="111"/>
        <v>156.25083315070145</v>
      </c>
      <c r="M1131" s="103">
        <f t="shared" si="115"/>
        <v>7.9968396632049155</v>
      </c>
      <c r="N1131" s="103">
        <f t="shared" si="112"/>
        <v>249.9012394751536</v>
      </c>
    </row>
    <row r="1132" spans="1:14">
      <c r="A1132" s="102">
        <v>40387</v>
      </c>
      <c r="B1132" t="s">
        <v>226</v>
      </c>
      <c r="C1132">
        <v>21.571000000000002</v>
      </c>
      <c r="D1132">
        <v>99.588999999999999</v>
      </c>
      <c r="E1132">
        <v>30.11</v>
      </c>
      <c r="F1132">
        <v>3818</v>
      </c>
      <c r="G1132">
        <v>17.600000000000001</v>
      </c>
      <c r="I1132" s="103">
        <f t="shared" si="113"/>
        <v>99.627114659350269</v>
      </c>
      <c r="J1132" s="104">
        <f t="shared" si="110"/>
        <v>20.822066963804204</v>
      </c>
      <c r="K1132" s="76">
        <f t="shared" si="114"/>
        <v>208.68144120760607</v>
      </c>
      <c r="L1132" s="76">
        <f t="shared" si="111"/>
        <v>156.52438547847021</v>
      </c>
      <c r="M1132" s="103">
        <f t="shared" si="115"/>
        <v>8.010839934823009</v>
      </c>
      <c r="N1132" s="103">
        <f t="shared" si="112"/>
        <v>250.33874796321902</v>
      </c>
    </row>
    <row r="1133" spans="1:14">
      <c r="A1133" s="102">
        <v>40387</v>
      </c>
      <c r="B1133" t="s">
        <v>227</v>
      </c>
      <c r="C1133">
        <v>21.59</v>
      </c>
      <c r="D1133">
        <v>99.111000000000004</v>
      </c>
      <c r="E1133">
        <v>30.17</v>
      </c>
      <c r="F1133">
        <v>3817</v>
      </c>
      <c r="G1133">
        <v>17.600000000000001</v>
      </c>
      <c r="I1133" s="103">
        <f t="shared" si="113"/>
        <v>99.105809021298072</v>
      </c>
      <c r="J1133" s="104">
        <f t="shared" si="110"/>
        <v>20.713114085451299</v>
      </c>
      <c r="K1133" s="76">
        <f t="shared" si="114"/>
        <v>207.58950140557172</v>
      </c>
      <c r="L1133" s="76">
        <f t="shared" si="111"/>
        <v>155.70536100986462</v>
      </c>
      <c r="M1133" s="103">
        <f t="shared" si="115"/>
        <v>7.9689226712563963</v>
      </c>
      <c r="N1133" s="103">
        <f t="shared" si="112"/>
        <v>249.02883347676237</v>
      </c>
    </row>
    <row r="1134" spans="1:14">
      <c r="A1134" s="102">
        <v>40387</v>
      </c>
      <c r="B1134" t="s">
        <v>228</v>
      </c>
      <c r="C1134">
        <v>21.609000000000002</v>
      </c>
      <c r="D1134">
        <v>99.328000000000003</v>
      </c>
      <c r="E1134">
        <v>30.14</v>
      </c>
      <c r="F1134">
        <v>3820</v>
      </c>
      <c r="G1134">
        <v>17.600000000000001</v>
      </c>
      <c r="I1134" s="103">
        <f t="shared" si="113"/>
        <v>99.366072354119311</v>
      </c>
      <c r="J1134" s="104">
        <f t="shared" si="110"/>
        <v>20.767509122010935</v>
      </c>
      <c r="K1134" s="76">
        <f t="shared" si="114"/>
        <v>208.13465547906205</v>
      </c>
      <c r="L1134" s="76">
        <f t="shared" si="111"/>
        <v>156.11426132150885</v>
      </c>
      <c r="M1134" s="103">
        <f t="shared" si="115"/>
        <v>7.9898499851434188</v>
      </c>
      <c r="N1134" s="103">
        <f t="shared" si="112"/>
        <v>249.68281203573184</v>
      </c>
    </row>
    <row r="1135" spans="1:14">
      <c r="A1135" s="102">
        <v>40387</v>
      </c>
      <c r="B1135" t="s">
        <v>229</v>
      </c>
      <c r="C1135">
        <v>21.628</v>
      </c>
      <c r="D1135">
        <v>99.263000000000005</v>
      </c>
      <c r="E1135">
        <v>30.15</v>
      </c>
      <c r="F1135">
        <v>3817</v>
      </c>
      <c r="G1135">
        <v>17.600000000000001</v>
      </c>
      <c r="I1135" s="103">
        <f t="shared" si="113"/>
        <v>99.279231510198358</v>
      </c>
      <c r="J1135" s="104">
        <f t="shared" si="110"/>
        <v>20.749359385631454</v>
      </c>
      <c r="K1135" s="76">
        <f t="shared" si="114"/>
        <v>207.95275647970755</v>
      </c>
      <c r="L1135" s="76">
        <f t="shared" si="111"/>
        <v>155.97782547494603</v>
      </c>
      <c r="M1135" s="103">
        <f t="shared" si="115"/>
        <v>7.9828672666050533</v>
      </c>
      <c r="N1135" s="103">
        <f t="shared" si="112"/>
        <v>249.46460208140792</v>
      </c>
    </row>
    <row r="1136" spans="1:14">
      <c r="A1136" s="102">
        <v>40387</v>
      </c>
      <c r="B1136" t="s">
        <v>230</v>
      </c>
      <c r="C1136">
        <v>21.646000000000001</v>
      </c>
      <c r="D1136">
        <v>99.218999999999994</v>
      </c>
      <c r="E1136">
        <v>30.16</v>
      </c>
      <c r="F1136">
        <v>3811</v>
      </c>
      <c r="G1136">
        <v>17.600000000000001</v>
      </c>
      <c r="I1136" s="103">
        <f t="shared" si="113"/>
        <v>99.192477104062462</v>
      </c>
      <c r="J1136" s="104">
        <f t="shared" si="110"/>
        <v>20.731227714749053</v>
      </c>
      <c r="K1136" s="76">
        <f t="shared" si="114"/>
        <v>207.77103853509527</v>
      </c>
      <c r="L1136" s="76">
        <f t="shared" si="111"/>
        <v>155.84152543098307</v>
      </c>
      <c r="M1136" s="103">
        <f t="shared" si="115"/>
        <v>7.9758914983759768</v>
      </c>
      <c r="N1136" s="103">
        <f t="shared" si="112"/>
        <v>249.24660932424928</v>
      </c>
    </row>
    <row r="1137" spans="1:14">
      <c r="A1137" s="102">
        <v>40387</v>
      </c>
      <c r="B1137" t="s">
        <v>231</v>
      </c>
      <c r="C1137">
        <v>21.664999999999999</v>
      </c>
      <c r="D1137">
        <v>99.176000000000002</v>
      </c>
      <c r="E1137">
        <v>30.16</v>
      </c>
      <c r="F1137">
        <v>3814</v>
      </c>
      <c r="G1137">
        <v>17.600000000000001</v>
      </c>
      <c r="I1137" s="103">
        <f t="shared" si="113"/>
        <v>99.192477104062462</v>
      </c>
      <c r="J1137" s="104">
        <f t="shared" si="110"/>
        <v>20.731227714749053</v>
      </c>
      <c r="K1137" s="76">
        <f t="shared" si="114"/>
        <v>207.77103853509527</v>
      </c>
      <c r="L1137" s="76">
        <f t="shared" si="111"/>
        <v>155.84152543098307</v>
      </c>
      <c r="M1137" s="103">
        <f t="shared" si="115"/>
        <v>7.9758914983759768</v>
      </c>
      <c r="N1137" s="103">
        <f t="shared" si="112"/>
        <v>249.24660932424928</v>
      </c>
    </row>
    <row r="1138" spans="1:14">
      <c r="A1138" s="102">
        <v>40387</v>
      </c>
      <c r="B1138" t="s">
        <v>232</v>
      </c>
      <c r="C1138">
        <v>21.684000000000001</v>
      </c>
      <c r="D1138">
        <v>99.263000000000005</v>
      </c>
      <c r="E1138">
        <v>30.15</v>
      </c>
      <c r="F1138">
        <v>3814</v>
      </c>
      <c r="G1138">
        <v>17.600000000000001</v>
      </c>
      <c r="I1138" s="103">
        <f t="shared" si="113"/>
        <v>99.279231510198358</v>
      </c>
      <c r="J1138" s="104">
        <f t="shared" si="110"/>
        <v>20.749359385631454</v>
      </c>
      <c r="K1138" s="76">
        <f t="shared" si="114"/>
        <v>207.95275647970755</v>
      </c>
      <c r="L1138" s="76">
        <f t="shared" si="111"/>
        <v>155.97782547494603</v>
      </c>
      <c r="M1138" s="103">
        <f t="shared" si="115"/>
        <v>7.9828672666050533</v>
      </c>
      <c r="N1138" s="103">
        <f t="shared" si="112"/>
        <v>249.46460208140792</v>
      </c>
    </row>
    <row r="1139" spans="1:14">
      <c r="A1139" s="102">
        <v>40387</v>
      </c>
      <c r="B1139" t="s">
        <v>233</v>
      </c>
      <c r="C1139">
        <v>21.702999999999999</v>
      </c>
      <c r="D1139">
        <v>99.436000000000007</v>
      </c>
      <c r="E1139">
        <v>30.13</v>
      </c>
      <c r="F1139">
        <v>3818</v>
      </c>
      <c r="G1139">
        <v>17.600000000000001</v>
      </c>
      <c r="I1139" s="103">
        <f t="shared" si="113"/>
        <v>99.452999750413625</v>
      </c>
      <c r="J1139" s="104">
        <f t="shared" si="110"/>
        <v>20.785676947836446</v>
      </c>
      <c r="K1139" s="76">
        <f t="shared" si="114"/>
        <v>208.31673577317821</v>
      </c>
      <c r="L1139" s="76">
        <f t="shared" si="111"/>
        <v>156.25083315070145</v>
      </c>
      <c r="M1139" s="103">
        <f t="shared" si="115"/>
        <v>7.9968396632049155</v>
      </c>
      <c r="N1139" s="103">
        <f t="shared" si="112"/>
        <v>249.9012394751536</v>
      </c>
    </row>
    <row r="1140" spans="1:14">
      <c r="A1140" s="102">
        <v>40387</v>
      </c>
      <c r="B1140" t="s">
        <v>234</v>
      </c>
      <c r="C1140">
        <v>21.721</v>
      </c>
      <c r="D1140">
        <v>99.132999999999996</v>
      </c>
      <c r="E1140">
        <v>30.17</v>
      </c>
      <c r="F1140">
        <v>3814</v>
      </c>
      <c r="G1140">
        <v>17.600000000000001</v>
      </c>
      <c r="I1140" s="103">
        <f t="shared" si="113"/>
        <v>99.105809021298072</v>
      </c>
      <c r="J1140" s="104">
        <f t="shared" si="110"/>
        <v>20.713114085451299</v>
      </c>
      <c r="K1140" s="76">
        <f t="shared" si="114"/>
        <v>207.58950140557172</v>
      </c>
      <c r="L1140" s="76">
        <f t="shared" si="111"/>
        <v>155.70536100986462</v>
      </c>
      <c r="M1140" s="103">
        <f t="shared" si="115"/>
        <v>7.9689226712563963</v>
      </c>
      <c r="N1140" s="103">
        <f t="shared" si="112"/>
        <v>249.02883347676237</v>
      </c>
    </row>
    <row r="1141" spans="1:14">
      <c r="A1141" s="102">
        <v>40387</v>
      </c>
      <c r="B1141" t="s">
        <v>235</v>
      </c>
      <c r="C1141">
        <v>21.74</v>
      </c>
      <c r="D1141">
        <v>99.632000000000005</v>
      </c>
      <c r="E1141">
        <v>30.11</v>
      </c>
      <c r="F1141">
        <v>3821</v>
      </c>
      <c r="G1141">
        <v>17.600000000000001</v>
      </c>
      <c r="I1141" s="103">
        <f t="shared" si="113"/>
        <v>99.627114659350269</v>
      </c>
      <c r="J1141" s="104">
        <f t="shared" si="110"/>
        <v>20.822066963804204</v>
      </c>
      <c r="K1141" s="76">
        <f t="shared" si="114"/>
        <v>208.68144120760607</v>
      </c>
      <c r="L1141" s="76">
        <f t="shared" si="111"/>
        <v>156.52438547847021</v>
      </c>
      <c r="M1141" s="103">
        <f t="shared" si="115"/>
        <v>8.010839934823009</v>
      </c>
      <c r="N1141" s="103">
        <f t="shared" si="112"/>
        <v>250.33874796321902</v>
      </c>
    </row>
    <row r="1142" spans="1:14">
      <c r="A1142" s="102">
        <v>40387</v>
      </c>
      <c r="B1142" t="s">
        <v>236</v>
      </c>
      <c r="C1142">
        <v>21.759</v>
      </c>
      <c r="D1142">
        <v>99.370999999999995</v>
      </c>
      <c r="E1142">
        <v>30.14</v>
      </c>
      <c r="F1142">
        <v>3807</v>
      </c>
      <c r="G1142">
        <v>17.600000000000001</v>
      </c>
      <c r="I1142" s="103">
        <f t="shared" si="113"/>
        <v>99.366072354119311</v>
      </c>
      <c r="J1142" s="104">
        <f t="shared" si="110"/>
        <v>20.767509122010935</v>
      </c>
      <c r="K1142" s="76">
        <f t="shared" si="114"/>
        <v>208.13465547906205</v>
      </c>
      <c r="L1142" s="76">
        <f t="shared" si="111"/>
        <v>156.11426132150885</v>
      </c>
      <c r="M1142" s="103">
        <f t="shared" si="115"/>
        <v>7.9898499851434188</v>
      </c>
      <c r="N1142" s="103">
        <f t="shared" si="112"/>
        <v>249.68281203573184</v>
      </c>
    </row>
    <row r="1143" spans="1:14">
      <c r="A1143" s="102">
        <v>40387</v>
      </c>
      <c r="B1143" t="s">
        <v>237</v>
      </c>
      <c r="C1143">
        <v>21.777999999999999</v>
      </c>
      <c r="D1143">
        <v>99.111000000000004</v>
      </c>
      <c r="E1143">
        <v>30.17</v>
      </c>
      <c r="F1143">
        <v>3818</v>
      </c>
      <c r="G1143">
        <v>17.600000000000001</v>
      </c>
      <c r="I1143" s="103">
        <f t="shared" si="113"/>
        <v>99.105809021298072</v>
      </c>
      <c r="J1143" s="104">
        <f t="shared" si="110"/>
        <v>20.713114085451299</v>
      </c>
      <c r="K1143" s="76">
        <f t="shared" si="114"/>
        <v>207.58950140557172</v>
      </c>
      <c r="L1143" s="76">
        <f t="shared" si="111"/>
        <v>155.70536100986462</v>
      </c>
      <c r="M1143" s="103">
        <f t="shared" si="115"/>
        <v>7.9689226712563963</v>
      </c>
      <c r="N1143" s="103">
        <f t="shared" si="112"/>
        <v>249.02883347676237</v>
      </c>
    </row>
    <row r="1144" spans="1:14">
      <c r="A1144" s="102">
        <v>40387</v>
      </c>
      <c r="B1144" t="s">
        <v>238</v>
      </c>
      <c r="C1144">
        <v>21.797000000000001</v>
      </c>
      <c r="D1144">
        <v>99.436000000000007</v>
      </c>
      <c r="E1144">
        <v>30.13</v>
      </c>
      <c r="F1144">
        <v>3817</v>
      </c>
      <c r="G1144">
        <v>17.600000000000001</v>
      </c>
      <c r="I1144" s="103">
        <f t="shared" si="113"/>
        <v>99.452999750413625</v>
      </c>
      <c r="J1144" s="104">
        <f t="shared" si="110"/>
        <v>20.785676947836446</v>
      </c>
      <c r="K1144" s="76">
        <f t="shared" si="114"/>
        <v>208.31673577317821</v>
      </c>
      <c r="L1144" s="76">
        <f t="shared" si="111"/>
        <v>156.25083315070145</v>
      </c>
      <c r="M1144" s="103">
        <f t="shared" si="115"/>
        <v>7.9968396632049155</v>
      </c>
      <c r="N1144" s="103">
        <f t="shared" si="112"/>
        <v>249.9012394751536</v>
      </c>
    </row>
    <row r="1145" spans="1:14">
      <c r="A1145" s="102">
        <v>40387</v>
      </c>
      <c r="B1145" t="s">
        <v>239</v>
      </c>
      <c r="C1145">
        <v>21.815999999999999</v>
      </c>
      <c r="D1145">
        <v>99.132999999999996</v>
      </c>
      <c r="E1145">
        <v>30.17</v>
      </c>
      <c r="F1145">
        <v>3803</v>
      </c>
      <c r="G1145">
        <v>17.600000000000001</v>
      </c>
      <c r="I1145" s="103">
        <f t="shared" si="113"/>
        <v>99.105809021298072</v>
      </c>
      <c r="J1145" s="104">
        <f t="shared" si="110"/>
        <v>20.713114085451299</v>
      </c>
      <c r="K1145" s="76">
        <f t="shared" si="114"/>
        <v>207.58950140557172</v>
      </c>
      <c r="L1145" s="76">
        <f t="shared" si="111"/>
        <v>155.70536100986462</v>
      </c>
      <c r="M1145" s="103">
        <f t="shared" si="115"/>
        <v>7.9689226712563963</v>
      </c>
      <c r="N1145" s="103">
        <f t="shared" si="112"/>
        <v>249.02883347676237</v>
      </c>
    </row>
    <row r="1146" spans="1:14">
      <c r="A1146" s="102">
        <v>40387</v>
      </c>
      <c r="B1146" t="s">
        <v>240</v>
      </c>
      <c r="C1146">
        <v>21.834</v>
      </c>
      <c r="D1146">
        <v>99.176000000000002</v>
      </c>
      <c r="E1146">
        <v>30.16</v>
      </c>
      <c r="F1146">
        <v>3813</v>
      </c>
      <c r="G1146">
        <v>17.600000000000001</v>
      </c>
      <c r="I1146" s="103">
        <f t="shared" si="113"/>
        <v>99.192477104062462</v>
      </c>
      <c r="J1146" s="104">
        <f t="shared" si="110"/>
        <v>20.731227714749053</v>
      </c>
      <c r="K1146" s="76">
        <f t="shared" si="114"/>
        <v>207.77103853509527</v>
      </c>
      <c r="L1146" s="76">
        <f t="shared" si="111"/>
        <v>155.84152543098307</v>
      </c>
      <c r="M1146" s="103">
        <f t="shared" si="115"/>
        <v>7.9758914983759768</v>
      </c>
      <c r="N1146" s="103">
        <f t="shared" si="112"/>
        <v>249.24660932424928</v>
      </c>
    </row>
    <row r="1147" spans="1:14">
      <c r="A1147" s="102">
        <v>40387</v>
      </c>
      <c r="B1147" t="s">
        <v>241</v>
      </c>
      <c r="C1147">
        <v>21.853000000000002</v>
      </c>
      <c r="D1147">
        <v>99.241</v>
      </c>
      <c r="E1147">
        <v>30.15</v>
      </c>
      <c r="F1147">
        <v>3806</v>
      </c>
      <c r="G1147">
        <v>17.600000000000001</v>
      </c>
      <c r="I1147" s="103">
        <f t="shared" si="113"/>
        <v>99.279231510198358</v>
      </c>
      <c r="J1147" s="104">
        <f t="shared" si="110"/>
        <v>20.749359385631454</v>
      </c>
      <c r="K1147" s="76">
        <f t="shared" si="114"/>
        <v>207.95275647970755</v>
      </c>
      <c r="L1147" s="76">
        <f t="shared" si="111"/>
        <v>155.97782547494603</v>
      </c>
      <c r="M1147" s="103">
        <f t="shared" si="115"/>
        <v>7.9828672666050533</v>
      </c>
      <c r="N1147" s="103">
        <f t="shared" si="112"/>
        <v>249.46460208140792</v>
      </c>
    </row>
    <row r="1148" spans="1:14">
      <c r="A1148" s="102">
        <v>40387</v>
      </c>
      <c r="B1148" t="s">
        <v>242</v>
      </c>
      <c r="C1148">
        <v>21.872</v>
      </c>
      <c r="D1148">
        <v>99.305999999999997</v>
      </c>
      <c r="E1148">
        <v>30.15</v>
      </c>
      <c r="F1148">
        <v>3812</v>
      </c>
      <c r="G1148">
        <v>17.600000000000001</v>
      </c>
      <c r="I1148" s="103">
        <f t="shared" si="113"/>
        <v>99.279231510198358</v>
      </c>
      <c r="J1148" s="104">
        <f t="shared" si="110"/>
        <v>20.749359385631454</v>
      </c>
      <c r="K1148" s="76">
        <f t="shared" si="114"/>
        <v>207.95275647970755</v>
      </c>
      <c r="L1148" s="76">
        <f t="shared" si="111"/>
        <v>155.97782547494603</v>
      </c>
      <c r="M1148" s="103">
        <f t="shared" si="115"/>
        <v>7.9828672666050533</v>
      </c>
      <c r="N1148" s="103">
        <f t="shared" si="112"/>
        <v>249.46460208140792</v>
      </c>
    </row>
    <row r="1149" spans="1:14">
      <c r="A1149" s="102">
        <v>40387</v>
      </c>
      <c r="B1149" t="s">
        <v>243</v>
      </c>
      <c r="C1149">
        <v>21.91</v>
      </c>
      <c r="D1149">
        <v>99.349000000000004</v>
      </c>
      <c r="E1149">
        <v>30.14</v>
      </c>
      <c r="F1149">
        <v>3813</v>
      </c>
      <c r="G1149">
        <v>17.600000000000001</v>
      </c>
      <c r="I1149" s="103">
        <f t="shared" si="113"/>
        <v>99.366072354119311</v>
      </c>
      <c r="J1149" s="104">
        <f t="shared" si="110"/>
        <v>20.767509122010935</v>
      </c>
      <c r="K1149" s="76">
        <f t="shared" si="114"/>
        <v>208.13465547906205</v>
      </c>
      <c r="L1149" s="76">
        <f t="shared" si="111"/>
        <v>156.11426132150885</v>
      </c>
      <c r="M1149" s="103">
        <f t="shared" si="115"/>
        <v>7.9898499851434188</v>
      </c>
      <c r="N1149" s="103">
        <f t="shared" si="112"/>
        <v>249.68281203573184</v>
      </c>
    </row>
    <row r="1150" spans="1:14">
      <c r="A1150" s="102">
        <v>40387</v>
      </c>
      <c r="B1150" t="s">
        <v>244</v>
      </c>
      <c r="C1150">
        <v>21.928000000000001</v>
      </c>
      <c r="D1150">
        <v>99.566999999999993</v>
      </c>
      <c r="E1150">
        <v>30.12</v>
      </c>
      <c r="F1150">
        <v>3807</v>
      </c>
      <c r="G1150">
        <v>17.600000000000001</v>
      </c>
      <c r="I1150" s="103">
        <f t="shared" si="113"/>
        <v>99.540013813844482</v>
      </c>
      <c r="J1150" s="104">
        <f t="shared" si="110"/>
        <v>20.803862887093498</v>
      </c>
      <c r="K1150" s="76">
        <f t="shared" si="114"/>
        <v>208.49899760244196</v>
      </c>
      <c r="L1150" s="76">
        <f t="shared" si="111"/>
        <v>156.38754114282861</v>
      </c>
      <c r="M1150" s="103">
        <f t="shared" si="115"/>
        <v>8.0038363100174479</v>
      </c>
      <c r="N1150" s="103">
        <f t="shared" si="112"/>
        <v>250.11988468804526</v>
      </c>
    </row>
    <row r="1151" spans="1:14">
      <c r="A1151" s="102">
        <v>40387</v>
      </c>
      <c r="B1151" t="s">
        <v>245</v>
      </c>
      <c r="C1151">
        <v>21.946999999999999</v>
      </c>
      <c r="D1151">
        <v>100.02500000000001</v>
      </c>
      <c r="E1151">
        <v>30.06</v>
      </c>
      <c r="F1151">
        <v>3809</v>
      </c>
      <c r="G1151">
        <v>17.600000000000001</v>
      </c>
      <c r="I1151" s="103">
        <f t="shared" si="113"/>
        <v>100.0639246531553</v>
      </c>
      <c r="J1151" s="104">
        <f t="shared" si="110"/>
        <v>20.913360252509456</v>
      </c>
      <c r="K1151" s="76">
        <f t="shared" si="114"/>
        <v>209.59639432406232</v>
      </c>
      <c r="L1151" s="76">
        <f t="shared" si="111"/>
        <v>157.2106586490319</v>
      </c>
      <c r="M1151" s="103">
        <f t="shared" si="115"/>
        <v>8.0459630532056678</v>
      </c>
      <c r="N1151" s="103">
        <f t="shared" si="112"/>
        <v>251.43634541267713</v>
      </c>
    </row>
    <row r="1152" spans="1:14">
      <c r="A1152" s="102">
        <v>40387</v>
      </c>
      <c r="B1152" t="s">
        <v>246</v>
      </c>
      <c r="C1152">
        <v>21.966000000000001</v>
      </c>
      <c r="D1152">
        <v>99.938000000000002</v>
      </c>
      <c r="E1152">
        <v>30.08</v>
      </c>
      <c r="F1152">
        <v>3812</v>
      </c>
      <c r="G1152">
        <v>17.600000000000001</v>
      </c>
      <c r="I1152" s="103">
        <f t="shared" si="113"/>
        <v>99.888939040337192</v>
      </c>
      <c r="J1152" s="104">
        <f t="shared" si="110"/>
        <v>20.876788259430473</v>
      </c>
      <c r="K1152" s="76">
        <f t="shared" si="114"/>
        <v>209.22986509155032</v>
      </c>
      <c r="L1152" s="76">
        <f t="shared" si="111"/>
        <v>156.93573835642303</v>
      </c>
      <c r="M1152" s="103">
        <f t="shared" si="115"/>
        <v>8.0318927698297422</v>
      </c>
      <c r="N1152" s="103">
        <f t="shared" si="112"/>
        <v>250.99664905717944</v>
      </c>
    </row>
    <row r="1153" spans="1:14">
      <c r="A1153" s="102">
        <v>40387</v>
      </c>
      <c r="B1153" t="s">
        <v>247</v>
      </c>
      <c r="C1153">
        <v>21.984999999999999</v>
      </c>
      <c r="D1153">
        <v>100.003</v>
      </c>
      <c r="E1153">
        <v>30.07</v>
      </c>
      <c r="F1153">
        <v>3810</v>
      </c>
      <c r="G1153">
        <v>17.600000000000001</v>
      </c>
      <c r="I1153" s="103">
        <f t="shared" si="113"/>
        <v>99.976388167042998</v>
      </c>
      <c r="J1153" s="104">
        <f t="shared" si="110"/>
        <v>20.895065126911987</v>
      </c>
      <c r="K1153" s="76">
        <f t="shared" si="114"/>
        <v>209.41303821520961</v>
      </c>
      <c r="L1153" s="76">
        <f t="shared" si="111"/>
        <v>157.07312987744677</v>
      </c>
      <c r="M1153" s="103">
        <f t="shared" si="115"/>
        <v>8.038924399310087</v>
      </c>
      <c r="N1153" s="103">
        <f t="shared" si="112"/>
        <v>251.21638747844023</v>
      </c>
    </row>
    <row r="1154" spans="1:14">
      <c r="A1154" s="102">
        <v>40387</v>
      </c>
      <c r="B1154" t="s">
        <v>248</v>
      </c>
      <c r="C1154">
        <v>22.003</v>
      </c>
      <c r="D1154">
        <v>99.784999999999997</v>
      </c>
      <c r="E1154">
        <v>30.09</v>
      </c>
      <c r="F1154">
        <v>3806</v>
      </c>
      <c r="G1154">
        <v>17.600000000000001</v>
      </c>
      <c r="I1154" s="103">
        <f t="shared" si="113"/>
        <v>99.801577157218745</v>
      </c>
      <c r="J1154" s="104">
        <f t="shared" si="110"/>
        <v>20.858529625858715</v>
      </c>
      <c r="K1154" s="76">
        <f t="shared" si="114"/>
        <v>209.04687471048683</v>
      </c>
      <c r="L1154" s="76">
        <f t="shared" si="111"/>
        <v>156.79848390399695</v>
      </c>
      <c r="M1154" s="103">
        <f t="shared" si="115"/>
        <v>8.0248681554518235</v>
      </c>
      <c r="N1154" s="103">
        <f t="shared" si="112"/>
        <v>250.77712985786948</v>
      </c>
    </row>
    <row r="1155" spans="1:14">
      <c r="A1155" s="102">
        <v>40387</v>
      </c>
      <c r="B1155" t="s">
        <v>249</v>
      </c>
      <c r="C1155">
        <v>22.021999999999998</v>
      </c>
      <c r="D1155">
        <v>99.197999999999993</v>
      </c>
      <c r="E1155">
        <v>30.16</v>
      </c>
      <c r="F1155">
        <v>3814</v>
      </c>
      <c r="G1155">
        <v>17.600000000000001</v>
      </c>
      <c r="I1155" s="103">
        <f t="shared" si="113"/>
        <v>99.192477104062462</v>
      </c>
      <c r="J1155" s="104">
        <f t="shared" si="110"/>
        <v>20.731227714749053</v>
      </c>
      <c r="K1155" s="76">
        <f t="shared" si="114"/>
        <v>207.77103853509527</v>
      </c>
      <c r="L1155" s="76">
        <f t="shared" si="111"/>
        <v>155.84152543098307</v>
      </c>
      <c r="M1155" s="103">
        <f t="shared" si="115"/>
        <v>7.9758914983759768</v>
      </c>
      <c r="N1155" s="103">
        <f t="shared" si="112"/>
        <v>249.24660932424928</v>
      </c>
    </row>
    <row r="1156" spans="1:14">
      <c r="A1156" s="102">
        <v>40387</v>
      </c>
      <c r="B1156" t="s">
        <v>250</v>
      </c>
      <c r="C1156">
        <v>22.041</v>
      </c>
      <c r="D1156">
        <v>99.370999999999995</v>
      </c>
      <c r="E1156">
        <v>30.14</v>
      </c>
      <c r="F1156">
        <v>3804</v>
      </c>
      <c r="G1156">
        <v>17.600000000000001</v>
      </c>
      <c r="I1156" s="103">
        <f t="shared" si="113"/>
        <v>99.366072354119311</v>
      </c>
      <c r="J1156" s="104">
        <f t="shared" si="110"/>
        <v>20.767509122010935</v>
      </c>
      <c r="K1156" s="76">
        <f t="shared" si="114"/>
        <v>208.13465547906205</v>
      </c>
      <c r="L1156" s="76">
        <f t="shared" si="111"/>
        <v>156.11426132150885</v>
      </c>
      <c r="M1156" s="103">
        <f t="shared" si="115"/>
        <v>7.9898499851434188</v>
      </c>
      <c r="N1156" s="103">
        <f t="shared" si="112"/>
        <v>249.68281203573184</v>
      </c>
    </row>
    <row r="1157" spans="1:14">
      <c r="A1157" s="102">
        <v>40387</v>
      </c>
      <c r="B1157" t="s">
        <v>251</v>
      </c>
      <c r="C1157">
        <v>22.06</v>
      </c>
      <c r="D1157">
        <v>99.501999999999995</v>
      </c>
      <c r="E1157">
        <v>30.13</v>
      </c>
      <c r="F1157">
        <v>3812</v>
      </c>
      <c r="G1157">
        <v>17.600000000000001</v>
      </c>
      <c r="I1157" s="103">
        <f t="shared" si="113"/>
        <v>99.452999750413625</v>
      </c>
      <c r="J1157" s="104">
        <f t="shared" si="110"/>
        <v>20.785676947836446</v>
      </c>
      <c r="K1157" s="76">
        <f t="shared" si="114"/>
        <v>208.31673577317821</v>
      </c>
      <c r="L1157" s="76">
        <f t="shared" si="111"/>
        <v>156.25083315070145</v>
      </c>
      <c r="M1157" s="103">
        <f t="shared" si="115"/>
        <v>7.9968396632049155</v>
      </c>
      <c r="N1157" s="103">
        <f t="shared" si="112"/>
        <v>249.9012394751536</v>
      </c>
    </row>
    <row r="1158" spans="1:14">
      <c r="A1158" s="102">
        <v>40387</v>
      </c>
      <c r="B1158" t="s">
        <v>252</v>
      </c>
      <c r="C1158">
        <v>22.079000000000001</v>
      </c>
      <c r="D1158">
        <v>99.522999999999996</v>
      </c>
      <c r="E1158">
        <v>30.12</v>
      </c>
      <c r="F1158">
        <v>3811</v>
      </c>
      <c r="G1158">
        <v>17.600000000000001</v>
      </c>
      <c r="I1158" s="103">
        <f t="shared" si="113"/>
        <v>99.540013813844482</v>
      </c>
      <c r="J1158" s="104">
        <f t="shared" si="110"/>
        <v>20.803862887093498</v>
      </c>
      <c r="K1158" s="76">
        <f t="shared" si="114"/>
        <v>208.49899760244196</v>
      </c>
      <c r="L1158" s="76">
        <f t="shared" si="111"/>
        <v>156.38754114282861</v>
      </c>
      <c r="M1158" s="103">
        <f t="shared" si="115"/>
        <v>8.0038363100174479</v>
      </c>
      <c r="N1158" s="103">
        <f t="shared" si="112"/>
        <v>250.11988468804526</v>
      </c>
    </row>
    <row r="1159" spans="1:14">
      <c r="A1159" s="102">
        <v>40387</v>
      </c>
      <c r="B1159" t="s">
        <v>253</v>
      </c>
      <c r="C1159">
        <v>22.097000000000001</v>
      </c>
      <c r="D1159">
        <v>99.697999999999993</v>
      </c>
      <c r="E1159">
        <v>30.1</v>
      </c>
      <c r="F1159">
        <v>3797</v>
      </c>
      <c r="G1159">
        <v>17.600000000000001</v>
      </c>
      <c r="I1159" s="103">
        <f t="shared" si="113"/>
        <v>99.714302402044993</v>
      </c>
      <c r="J1159" s="104">
        <f t="shared" si="110"/>
        <v>20.840289202027403</v>
      </c>
      <c r="K1159" s="76">
        <f t="shared" si="114"/>
        <v>208.8640668297912</v>
      </c>
      <c r="L1159" s="76">
        <f t="shared" si="111"/>
        <v>156.66136633848217</v>
      </c>
      <c r="M1159" s="103">
        <f t="shared" si="115"/>
        <v>8.0178505468777104</v>
      </c>
      <c r="N1159" s="103">
        <f t="shared" si="112"/>
        <v>250.55782958992845</v>
      </c>
    </row>
    <row r="1160" spans="1:14">
      <c r="A1160" s="102">
        <v>40387</v>
      </c>
      <c r="B1160" t="s">
        <v>254</v>
      </c>
      <c r="C1160">
        <v>22.116</v>
      </c>
      <c r="D1160">
        <v>99.522999999999996</v>
      </c>
      <c r="E1160">
        <v>30.12</v>
      </c>
      <c r="F1160">
        <v>3803</v>
      </c>
      <c r="G1160">
        <v>17.600000000000001</v>
      </c>
      <c r="I1160" s="103">
        <f t="shared" si="113"/>
        <v>99.540013813844482</v>
      </c>
      <c r="J1160" s="104">
        <f t="shared" si="110"/>
        <v>20.803862887093498</v>
      </c>
      <c r="K1160" s="76">
        <f t="shared" si="114"/>
        <v>208.49899760244196</v>
      </c>
      <c r="L1160" s="76">
        <f t="shared" si="111"/>
        <v>156.38754114282861</v>
      </c>
      <c r="M1160" s="103">
        <f t="shared" si="115"/>
        <v>8.0038363100174479</v>
      </c>
      <c r="N1160" s="103">
        <f t="shared" si="112"/>
        <v>250.11988468804526</v>
      </c>
    </row>
    <row r="1161" spans="1:14">
      <c r="A1161" s="102">
        <v>40387</v>
      </c>
      <c r="B1161" t="s">
        <v>255</v>
      </c>
      <c r="C1161">
        <v>22.135000000000002</v>
      </c>
      <c r="D1161">
        <v>99.632000000000005</v>
      </c>
      <c r="E1161">
        <v>30.11</v>
      </c>
      <c r="F1161">
        <v>3808</v>
      </c>
      <c r="G1161">
        <v>17.600000000000001</v>
      </c>
      <c r="I1161" s="103">
        <f t="shared" si="113"/>
        <v>99.627114659350269</v>
      </c>
      <c r="J1161" s="104">
        <f t="shared" si="110"/>
        <v>20.822066963804204</v>
      </c>
      <c r="K1161" s="76">
        <f t="shared" si="114"/>
        <v>208.68144120760607</v>
      </c>
      <c r="L1161" s="76">
        <f t="shared" si="111"/>
        <v>156.52438547847021</v>
      </c>
      <c r="M1161" s="103">
        <f t="shared" si="115"/>
        <v>8.010839934823009</v>
      </c>
      <c r="N1161" s="103">
        <f t="shared" si="112"/>
        <v>250.33874796321902</v>
      </c>
    </row>
    <row r="1162" spans="1:14">
      <c r="A1162" s="102">
        <v>40387</v>
      </c>
      <c r="B1162" t="s">
        <v>256</v>
      </c>
      <c r="C1162">
        <v>22.154</v>
      </c>
      <c r="D1162">
        <v>99.872</v>
      </c>
      <c r="E1162">
        <v>30.08</v>
      </c>
      <c r="F1162">
        <v>3806</v>
      </c>
      <c r="G1162">
        <v>17.600000000000001</v>
      </c>
      <c r="I1162" s="103">
        <f t="shared" si="113"/>
        <v>99.888939040337192</v>
      </c>
      <c r="J1162" s="104">
        <f t="shared" si="110"/>
        <v>20.876788259430473</v>
      </c>
      <c r="K1162" s="76">
        <f t="shared" si="114"/>
        <v>209.22986509155032</v>
      </c>
      <c r="L1162" s="76">
        <f t="shared" si="111"/>
        <v>156.93573835642303</v>
      </c>
      <c r="M1162" s="103">
        <f t="shared" si="115"/>
        <v>8.0318927698297422</v>
      </c>
      <c r="N1162" s="103">
        <f t="shared" si="112"/>
        <v>250.99664905717944</v>
      </c>
    </row>
    <row r="1163" spans="1:14">
      <c r="A1163" s="102">
        <v>40387</v>
      </c>
      <c r="B1163" t="s">
        <v>257</v>
      </c>
      <c r="C1163">
        <v>22.172000000000001</v>
      </c>
      <c r="D1163">
        <v>100.09099999999999</v>
      </c>
      <c r="E1163">
        <v>30.06</v>
      </c>
      <c r="F1163">
        <v>3799</v>
      </c>
      <c r="G1163">
        <v>17.600000000000001</v>
      </c>
      <c r="I1163" s="103">
        <f t="shared" si="113"/>
        <v>100.0639246531553</v>
      </c>
      <c r="J1163" s="104">
        <f t="shared" si="110"/>
        <v>20.913360252509456</v>
      </c>
      <c r="K1163" s="76">
        <f t="shared" si="114"/>
        <v>209.59639432406232</v>
      </c>
      <c r="L1163" s="76">
        <f t="shared" si="111"/>
        <v>157.2106586490319</v>
      </c>
      <c r="M1163" s="103">
        <f t="shared" si="115"/>
        <v>8.0459630532056678</v>
      </c>
      <c r="N1163" s="103">
        <f t="shared" si="112"/>
        <v>251.43634541267713</v>
      </c>
    </row>
    <row r="1164" spans="1:14">
      <c r="A1164" s="102">
        <v>40387</v>
      </c>
      <c r="B1164" t="s">
        <v>258</v>
      </c>
      <c r="C1164">
        <v>22.190999999999999</v>
      </c>
      <c r="D1164">
        <v>100.33199999999999</v>
      </c>
      <c r="E1164">
        <v>30.03</v>
      </c>
      <c r="F1164">
        <v>3805</v>
      </c>
      <c r="G1164">
        <v>17.600000000000001</v>
      </c>
      <c r="I1164" s="103">
        <f t="shared" si="113"/>
        <v>100.32705942877858</v>
      </c>
      <c r="J1164" s="104">
        <f t="shared" si="110"/>
        <v>20.968355420614721</v>
      </c>
      <c r="K1164" s="76">
        <f t="shared" si="114"/>
        <v>210.14756299332132</v>
      </c>
      <c r="L1164" s="76">
        <f t="shared" si="111"/>
        <v>157.6240702909657</v>
      </c>
      <c r="M1164" s="103">
        <f t="shared" si="115"/>
        <v>8.0671212547255173</v>
      </c>
      <c r="N1164" s="103">
        <f t="shared" si="112"/>
        <v>252.09753921017241</v>
      </c>
    </row>
    <row r="1165" spans="1:14">
      <c r="A1165" s="102">
        <v>40387</v>
      </c>
      <c r="B1165" t="s">
        <v>259</v>
      </c>
      <c r="C1165">
        <v>22.21</v>
      </c>
      <c r="D1165">
        <v>100.55200000000001</v>
      </c>
      <c r="E1165">
        <v>30</v>
      </c>
      <c r="F1165">
        <v>3799</v>
      </c>
      <c r="G1165">
        <v>17.600000000000001</v>
      </c>
      <c r="I1165" s="103">
        <f t="shared" si="113"/>
        <v>100.5909846255736</v>
      </c>
      <c r="J1165" s="104">
        <f t="shared" si="110"/>
        <v>21.023515786744881</v>
      </c>
      <c r="K1165" s="76">
        <f t="shared" si="114"/>
        <v>210.70038729849671</v>
      </c>
      <c r="L1165" s="76">
        <f t="shared" si="111"/>
        <v>158.03872376539258</v>
      </c>
      <c r="M1165" s="103">
        <f t="shared" si="115"/>
        <v>8.0883430126126221</v>
      </c>
      <c r="N1165" s="103">
        <f t="shared" si="112"/>
        <v>252.76071914414445</v>
      </c>
    </row>
    <row r="1166" spans="1:14">
      <c r="A1166" s="102">
        <v>40387</v>
      </c>
      <c r="B1166" t="s">
        <v>260</v>
      </c>
      <c r="C1166">
        <v>22.228999999999999</v>
      </c>
      <c r="D1166">
        <v>100.684</v>
      </c>
      <c r="E1166">
        <v>29.99</v>
      </c>
      <c r="F1166">
        <v>3802</v>
      </c>
      <c r="G1166">
        <v>17.600000000000001</v>
      </c>
      <c r="I1166" s="103">
        <f t="shared" si="113"/>
        <v>100.679135885371</v>
      </c>
      <c r="J1166" s="104">
        <f t="shared" si="110"/>
        <v>21.041939400042537</v>
      </c>
      <c r="K1166" s="76">
        <f t="shared" si="114"/>
        <v>210.88503112765594</v>
      </c>
      <c r="L1166" s="76">
        <f t="shared" si="111"/>
        <v>158.17721840930673</v>
      </c>
      <c r="M1166" s="103">
        <f t="shared" si="115"/>
        <v>8.0954310993719787</v>
      </c>
      <c r="N1166" s="103">
        <f t="shared" si="112"/>
        <v>252.98222185537435</v>
      </c>
    </row>
    <row r="1167" spans="1:14">
      <c r="A1167" s="102">
        <v>40387</v>
      </c>
      <c r="B1167" t="s">
        <v>261</v>
      </c>
      <c r="C1167">
        <v>22.248000000000001</v>
      </c>
      <c r="D1167">
        <v>100.44199999999999</v>
      </c>
      <c r="E1167">
        <v>30.02</v>
      </c>
      <c r="F1167">
        <v>3794</v>
      </c>
      <c r="G1167">
        <v>17.600000000000001</v>
      </c>
      <c r="I1167" s="103">
        <f t="shared" si="113"/>
        <v>100.41494651425222</v>
      </c>
      <c r="J1167" s="104">
        <f t="shared" si="110"/>
        <v>20.986723821478712</v>
      </c>
      <c r="K1167" s="76">
        <f t="shared" si="114"/>
        <v>210.33165347634781</v>
      </c>
      <c r="L1167" s="76">
        <f t="shared" si="111"/>
        <v>157.7621498900015</v>
      </c>
      <c r="M1167" s="103">
        <f t="shared" si="115"/>
        <v>8.0741880996951281</v>
      </c>
      <c r="N1167" s="103">
        <f t="shared" si="112"/>
        <v>252.31837811547274</v>
      </c>
    </row>
    <row r="1168" spans="1:14">
      <c r="A1168" s="102">
        <v>40387</v>
      </c>
      <c r="B1168" t="s">
        <v>262</v>
      </c>
      <c r="C1168">
        <v>22.265999999999998</v>
      </c>
      <c r="D1168">
        <v>100.069</v>
      </c>
      <c r="E1168">
        <v>30.06</v>
      </c>
      <c r="F1168">
        <v>3809</v>
      </c>
      <c r="G1168">
        <v>17.600000000000001</v>
      </c>
      <c r="I1168" s="103">
        <f t="shared" si="113"/>
        <v>100.0639246531553</v>
      </c>
      <c r="J1168" s="104">
        <f t="shared" si="110"/>
        <v>20.913360252509456</v>
      </c>
      <c r="K1168" s="76">
        <f t="shared" si="114"/>
        <v>209.59639432406232</v>
      </c>
      <c r="L1168" s="76">
        <f t="shared" si="111"/>
        <v>157.2106586490319</v>
      </c>
      <c r="M1168" s="103">
        <f t="shared" si="115"/>
        <v>8.0459630532056678</v>
      </c>
      <c r="N1168" s="103">
        <f t="shared" si="112"/>
        <v>251.43634541267713</v>
      </c>
    </row>
    <row r="1169" spans="1:14">
      <c r="A1169" s="102">
        <v>40387</v>
      </c>
      <c r="B1169" t="s">
        <v>263</v>
      </c>
      <c r="C1169">
        <v>22.285</v>
      </c>
      <c r="D1169">
        <v>99.522999999999996</v>
      </c>
      <c r="E1169">
        <v>30.12</v>
      </c>
      <c r="F1169">
        <v>3801</v>
      </c>
      <c r="G1169">
        <v>17.600000000000001</v>
      </c>
      <c r="I1169" s="103">
        <f t="shared" si="113"/>
        <v>99.540013813844482</v>
      </c>
      <c r="J1169" s="104">
        <f t="shared" si="110"/>
        <v>20.803862887093498</v>
      </c>
      <c r="K1169" s="76">
        <f t="shared" si="114"/>
        <v>208.49899760244196</v>
      </c>
      <c r="L1169" s="76">
        <f t="shared" si="111"/>
        <v>156.38754114282861</v>
      </c>
      <c r="M1169" s="103">
        <f t="shared" si="115"/>
        <v>8.0038363100174479</v>
      </c>
      <c r="N1169" s="103">
        <f t="shared" si="112"/>
        <v>250.11988468804526</v>
      </c>
    </row>
    <row r="1170" spans="1:14">
      <c r="A1170" s="102">
        <v>40387</v>
      </c>
      <c r="B1170" t="s">
        <v>264</v>
      </c>
      <c r="C1170">
        <v>22.303999999999998</v>
      </c>
      <c r="D1170">
        <v>99.676000000000002</v>
      </c>
      <c r="E1170">
        <v>30.1</v>
      </c>
      <c r="F1170">
        <v>3794</v>
      </c>
      <c r="G1170">
        <v>17.600000000000001</v>
      </c>
      <c r="I1170" s="103">
        <f t="shared" si="113"/>
        <v>99.714302402044993</v>
      </c>
      <c r="J1170" s="104">
        <f t="shared" si="110"/>
        <v>20.840289202027403</v>
      </c>
      <c r="K1170" s="76">
        <f t="shared" si="114"/>
        <v>208.8640668297912</v>
      </c>
      <c r="L1170" s="76">
        <f t="shared" si="111"/>
        <v>156.66136633848217</v>
      </c>
      <c r="M1170" s="103">
        <f t="shared" si="115"/>
        <v>8.0178505468777104</v>
      </c>
      <c r="N1170" s="103">
        <f t="shared" si="112"/>
        <v>250.55782958992845</v>
      </c>
    </row>
    <row r="1171" spans="1:14">
      <c r="A1171" s="102">
        <v>40387</v>
      </c>
      <c r="B1171" t="s">
        <v>265</v>
      </c>
      <c r="C1171">
        <v>22.323</v>
      </c>
      <c r="D1171">
        <v>100.02500000000001</v>
      </c>
      <c r="E1171">
        <v>30.06</v>
      </c>
      <c r="F1171">
        <v>3796</v>
      </c>
      <c r="G1171">
        <v>17.600000000000001</v>
      </c>
      <c r="I1171" s="103">
        <f t="shared" si="113"/>
        <v>100.0639246531553</v>
      </c>
      <c r="J1171" s="104">
        <f t="shared" si="110"/>
        <v>20.913360252509456</v>
      </c>
      <c r="K1171" s="76">
        <f t="shared" si="114"/>
        <v>209.59639432406232</v>
      </c>
      <c r="L1171" s="76">
        <f t="shared" si="111"/>
        <v>157.2106586490319</v>
      </c>
      <c r="M1171" s="103">
        <f t="shared" si="115"/>
        <v>8.0459630532056678</v>
      </c>
      <c r="N1171" s="103">
        <f t="shared" si="112"/>
        <v>251.43634541267713</v>
      </c>
    </row>
    <row r="1172" spans="1:14">
      <c r="A1172" s="102">
        <v>40387</v>
      </c>
      <c r="B1172" t="s">
        <v>266</v>
      </c>
      <c r="C1172">
        <v>22.341000000000001</v>
      </c>
      <c r="D1172">
        <v>100.288</v>
      </c>
      <c r="E1172">
        <v>30.04</v>
      </c>
      <c r="F1172">
        <v>3810</v>
      </c>
      <c r="G1172">
        <v>17.600000000000001</v>
      </c>
      <c r="I1172" s="103">
        <f t="shared" si="113"/>
        <v>100.23926016776089</v>
      </c>
      <c r="J1172" s="104">
        <f t="shared" si="110"/>
        <v>20.950005375062023</v>
      </c>
      <c r="K1172" s="76">
        <f t="shared" si="114"/>
        <v>209.96365646959248</v>
      </c>
      <c r="L1172" s="76">
        <f t="shared" si="111"/>
        <v>157.48612867313156</v>
      </c>
      <c r="M1172" s="103">
        <f t="shared" si="115"/>
        <v>8.0600614715649446</v>
      </c>
      <c r="N1172" s="103">
        <f t="shared" si="112"/>
        <v>251.87692098640451</v>
      </c>
    </row>
    <row r="1173" spans="1:14">
      <c r="A1173" s="102">
        <v>40387</v>
      </c>
      <c r="B1173" t="s">
        <v>267</v>
      </c>
      <c r="C1173">
        <v>22.36</v>
      </c>
      <c r="D1173">
        <v>100.44199999999999</v>
      </c>
      <c r="E1173">
        <v>30.02</v>
      </c>
      <c r="F1173">
        <v>3793</v>
      </c>
      <c r="G1173">
        <v>17.600000000000001</v>
      </c>
      <c r="I1173" s="103">
        <f t="shared" si="113"/>
        <v>100.41494651425222</v>
      </c>
      <c r="J1173" s="104">
        <f t="shared" ref="J1173:J1236" si="116">I1173*20.9/100</f>
        <v>20.986723821478712</v>
      </c>
      <c r="K1173" s="76">
        <f t="shared" si="114"/>
        <v>210.33165347634781</v>
      </c>
      <c r="L1173" s="76">
        <f t="shared" ref="L1173:L1236" si="117">K1173/1.33322</f>
        <v>157.7621498900015</v>
      </c>
      <c r="M1173" s="103">
        <f t="shared" si="115"/>
        <v>8.0741880996951281</v>
      </c>
      <c r="N1173" s="103">
        <f t="shared" ref="N1173:N1236" si="118">M1173*31.25</f>
        <v>252.31837811547274</v>
      </c>
    </row>
    <row r="1174" spans="1:14">
      <c r="A1174" s="102">
        <v>40387</v>
      </c>
      <c r="B1174" t="s">
        <v>268</v>
      </c>
      <c r="C1174">
        <v>22.379000000000001</v>
      </c>
      <c r="D1174">
        <v>100.33199999999999</v>
      </c>
      <c r="E1174">
        <v>30.03</v>
      </c>
      <c r="F1174">
        <v>3796</v>
      </c>
      <c r="G1174">
        <v>17.600000000000001</v>
      </c>
      <c r="I1174" s="103">
        <f t="shared" si="113"/>
        <v>100.32705942877858</v>
      </c>
      <c r="J1174" s="104">
        <f t="shared" si="116"/>
        <v>20.968355420614721</v>
      </c>
      <c r="K1174" s="76">
        <f t="shared" si="114"/>
        <v>210.14756299332132</v>
      </c>
      <c r="L1174" s="76">
        <f t="shared" si="117"/>
        <v>157.6240702909657</v>
      </c>
      <c r="M1174" s="103">
        <f t="shared" si="115"/>
        <v>8.0671212547255173</v>
      </c>
      <c r="N1174" s="103">
        <f t="shared" si="118"/>
        <v>252.09753921017241</v>
      </c>
    </row>
    <row r="1175" spans="1:14">
      <c r="A1175" s="102">
        <v>40387</v>
      </c>
      <c r="B1175" t="s">
        <v>269</v>
      </c>
      <c r="C1175">
        <v>22.398</v>
      </c>
      <c r="D1175">
        <v>100.069</v>
      </c>
      <c r="E1175">
        <v>30.06</v>
      </c>
      <c r="F1175">
        <v>3796</v>
      </c>
      <c r="G1175">
        <v>17.600000000000001</v>
      </c>
      <c r="I1175" s="103">
        <f t="shared" si="113"/>
        <v>100.0639246531553</v>
      </c>
      <c r="J1175" s="104">
        <f t="shared" si="116"/>
        <v>20.913360252509456</v>
      </c>
      <c r="K1175" s="76">
        <f t="shared" si="114"/>
        <v>209.59639432406232</v>
      </c>
      <c r="L1175" s="76">
        <f t="shared" si="117"/>
        <v>157.2106586490319</v>
      </c>
      <c r="M1175" s="103">
        <f t="shared" si="115"/>
        <v>8.0459630532056678</v>
      </c>
      <c r="N1175" s="103">
        <f t="shared" si="118"/>
        <v>251.43634541267713</v>
      </c>
    </row>
    <row r="1176" spans="1:14">
      <c r="A1176" s="102">
        <v>40387</v>
      </c>
      <c r="B1176" t="s">
        <v>270</v>
      </c>
      <c r="C1176">
        <v>22.417000000000002</v>
      </c>
      <c r="D1176">
        <v>100.02500000000001</v>
      </c>
      <c r="E1176">
        <v>30.07</v>
      </c>
      <c r="F1176">
        <v>3796</v>
      </c>
      <c r="G1176">
        <v>17.600000000000001</v>
      </c>
      <c r="I1176" s="103">
        <f t="shared" si="113"/>
        <v>99.976388167042998</v>
      </c>
      <c r="J1176" s="104">
        <f t="shared" si="116"/>
        <v>20.895065126911987</v>
      </c>
      <c r="K1176" s="76">
        <f t="shared" si="114"/>
        <v>209.41303821520961</v>
      </c>
      <c r="L1176" s="76">
        <f t="shared" si="117"/>
        <v>157.07312987744677</v>
      </c>
      <c r="M1176" s="103">
        <f t="shared" si="115"/>
        <v>8.038924399310087</v>
      </c>
      <c r="N1176" s="103">
        <f t="shared" si="118"/>
        <v>251.21638747844023</v>
      </c>
    </row>
    <row r="1177" spans="1:14">
      <c r="A1177" s="102">
        <v>40387</v>
      </c>
      <c r="B1177" t="s">
        <v>271</v>
      </c>
      <c r="C1177">
        <v>22.436</v>
      </c>
      <c r="D1177">
        <v>100.13500000000001</v>
      </c>
      <c r="E1177">
        <v>30.05</v>
      </c>
      <c r="F1177">
        <v>3794</v>
      </c>
      <c r="G1177">
        <v>17.600000000000001</v>
      </c>
      <c r="I1177" s="103">
        <f t="shared" si="113"/>
        <v>100.15154861467008</v>
      </c>
      <c r="J1177" s="104">
        <f t="shared" si="116"/>
        <v>20.931673660466046</v>
      </c>
      <c r="K1177" s="76">
        <f t="shared" si="114"/>
        <v>209.77993366107663</v>
      </c>
      <c r="L1177" s="76">
        <f t="shared" si="117"/>
        <v>157.34832485342</v>
      </c>
      <c r="M1177" s="103">
        <f t="shared" si="115"/>
        <v>8.0530087408435183</v>
      </c>
      <c r="N1177" s="103">
        <f t="shared" si="118"/>
        <v>251.65652315135995</v>
      </c>
    </row>
    <row r="1178" spans="1:14">
      <c r="A1178" s="102">
        <v>40387</v>
      </c>
      <c r="B1178" t="s">
        <v>272</v>
      </c>
      <c r="C1178">
        <v>22.454000000000001</v>
      </c>
      <c r="D1178">
        <v>99.763000000000005</v>
      </c>
      <c r="E1178">
        <v>30.1</v>
      </c>
      <c r="F1178">
        <v>3799</v>
      </c>
      <c r="G1178">
        <v>17.600000000000001</v>
      </c>
      <c r="I1178" s="103">
        <f t="shared" si="113"/>
        <v>99.714302402044993</v>
      </c>
      <c r="J1178" s="104">
        <f t="shared" si="116"/>
        <v>20.840289202027403</v>
      </c>
      <c r="K1178" s="76">
        <f t="shared" si="114"/>
        <v>208.8640668297912</v>
      </c>
      <c r="L1178" s="76">
        <f t="shared" si="117"/>
        <v>156.66136633848217</v>
      </c>
      <c r="M1178" s="103">
        <f t="shared" si="115"/>
        <v>8.0178505468777104</v>
      </c>
      <c r="N1178" s="103">
        <f t="shared" si="118"/>
        <v>250.55782958992845</v>
      </c>
    </row>
    <row r="1179" spans="1:14">
      <c r="A1179" s="102">
        <v>40387</v>
      </c>
      <c r="B1179" t="s">
        <v>273</v>
      </c>
      <c r="C1179">
        <v>22.492000000000001</v>
      </c>
      <c r="D1179">
        <v>99.872</v>
      </c>
      <c r="E1179">
        <v>30.08</v>
      </c>
      <c r="F1179">
        <v>3790</v>
      </c>
      <c r="G1179">
        <v>17.600000000000001</v>
      </c>
      <c r="I1179" s="103">
        <f t="shared" si="113"/>
        <v>99.888939040337192</v>
      </c>
      <c r="J1179" s="104">
        <f t="shared" si="116"/>
        <v>20.876788259430473</v>
      </c>
      <c r="K1179" s="76">
        <f t="shared" si="114"/>
        <v>209.22986509155032</v>
      </c>
      <c r="L1179" s="76">
        <f t="shared" si="117"/>
        <v>156.93573835642303</v>
      </c>
      <c r="M1179" s="103">
        <f t="shared" si="115"/>
        <v>8.0318927698297422</v>
      </c>
      <c r="N1179" s="103">
        <f t="shared" si="118"/>
        <v>250.99664905717944</v>
      </c>
    </row>
    <row r="1180" spans="1:14">
      <c r="A1180" s="102">
        <v>40387</v>
      </c>
      <c r="B1180" t="s">
        <v>274</v>
      </c>
      <c r="C1180">
        <v>22.510999999999999</v>
      </c>
      <c r="D1180">
        <v>99.938000000000002</v>
      </c>
      <c r="E1180">
        <v>30.08</v>
      </c>
      <c r="F1180">
        <v>3792</v>
      </c>
      <c r="G1180">
        <v>17.600000000000001</v>
      </c>
      <c r="I1180" s="103">
        <f t="shared" si="113"/>
        <v>99.888939040337192</v>
      </c>
      <c r="J1180" s="104">
        <f t="shared" si="116"/>
        <v>20.876788259430473</v>
      </c>
      <c r="K1180" s="76">
        <f t="shared" si="114"/>
        <v>209.22986509155032</v>
      </c>
      <c r="L1180" s="76">
        <f t="shared" si="117"/>
        <v>156.93573835642303</v>
      </c>
      <c r="M1180" s="103">
        <f t="shared" si="115"/>
        <v>8.0318927698297422</v>
      </c>
      <c r="N1180" s="103">
        <f t="shared" si="118"/>
        <v>250.99664905717944</v>
      </c>
    </row>
    <row r="1181" spans="1:14">
      <c r="A1181" s="102">
        <v>40387</v>
      </c>
      <c r="B1181" t="s">
        <v>275</v>
      </c>
      <c r="C1181">
        <v>22.529</v>
      </c>
      <c r="D1181">
        <v>100.157</v>
      </c>
      <c r="E1181">
        <v>30.05</v>
      </c>
      <c r="F1181">
        <v>3796</v>
      </c>
      <c r="G1181">
        <v>17.600000000000001</v>
      </c>
      <c r="I1181" s="103">
        <f t="shared" si="113"/>
        <v>100.15154861467008</v>
      </c>
      <c r="J1181" s="104">
        <f t="shared" si="116"/>
        <v>20.931673660466046</v>
      </c>
      <c r="K1181" s="76">
        <f t="shared" si="114"/>
        <v>209.77993366107663</v>
      </c>
      <c r="L1181" s="76">
        <f t="shared" si="117"/>
        <v>157.34832485342</v>
      </c>
      <c r="M1181" s="103">
        <f t="shared" si="115"/>
        <v>8.0530087408435183</v>
      </c>
      <c r="N1181" s="103">
        <f t="shared" si="118"/>
        <v>251.65652315135995</v>
      </c>
    </row>
    <row r="1182" spans="1:14">
      <c r="A1182" s="102">
        <v>40387</v>
      </c>
      <c r="B1182" t="s">
        <v>276</v>
      </c>
      <c r="C1182">
        <v>22.547999999999998</v>
      </c>
      <c r="D1182">
        <v>100.508</v>
      </c>
      <c r="E1182">
        <v>30.01</v>
      </c>
      <c r="F1182">
        <v>3791</v>
      </c>
      <c r="G1182">
        <v>17.600000000000001</v>
      </c>
      <c r="I1182" s="103">
        <f t="shared" si="113"/>
        <v>100.50292154088872</v>
      </c>
      <c r="J1182" s="104">
        <f t="shared" si="116"/>
        <v>21.005110602045743</v>
      </c>
      <c r="K1182" s="76">
        <f t="shared" si="114"/>
        <v>210.51592816312916</v>
      </c>
      <c r="L1182" s="76">
        <f t="shared" si="117"/>
        <v>157.90036765359741</v>
      </c>
      <c r="M1182" s="103">
        <f t="shared" si="115"/>
        <v>8.0812620158579787</v>
      </c>
      <c r="N1182" s="103">
        <f t="shared" si="118"/>
        <v>252.53943799556183</v>
      </c>
    </row>
    <row r="1183" spans="1:14">
      <c r="A1183" s="102">
        <v>40387</v>
      </c>
      <c r="B1183" t="s">
        <v>277</v>
      </c>
      <c r="C1183">
        <v>22.567</v>
      </c>
      <c r="D1183">
        <v>100.684</v>
      </c>
      <c r="E1183">
        <v>29.99</v>
      </c>
      <c r="F1183">
        <v>3802</v>
      </c>
      <c r="G1183">
        <v>17.600000000000001</v>
      </c>
      <c r="I1183" s="103">
        <f t="shared" si="113"/>
        <v>100.679135885371</v>
      </c>
      <c r="J1183" s="104">
        <f t="shared" si="116"/>
        <v>21.041939400042537</v>
      </c>
      <c r="K1183" s="76">
        <f t="shared" si="114"/>
        <v>210.88503112765594</v>
      </c>
      <c r="L1183" s="76">
        <f t="shared" si="117"/>
        <v>158.17721840930673</v>
      </c>
      <c r="M1183" s="103">
        <f t="shared" si="115"/>
        <v>8.0954310993719787</v>
      </c>
      <c r="N1183" s="103">
        <f t="shared" si="118"/>
        <v>252.98222185537435</v>
      </c>
    </row>
    <row r="1184" spans="1:14">
      <c r="A1184" s="102">
        <v>40387</v>
      </c>
      <c r="B1184" t="s">
        <v>278</v>
      </c>
      <c r="C1184">
        <v>22.585999999999999</v>
      </c>
      <c r="D1184">
        <v>100.53</v>
      </c>
      <c r="E1184">
        <v>30.01</v>
      </c>
      <c r="F1184">
        <v>3799</v>
      </c>
      <c r="G1184">
        <v>17.600000000000001</v>
      </c>
      <c r="I1184" s="103">
        <f t="shared" si="113"/>
        <v>100.50292154088872</v>
      </c>
      <c r="J1184" s="104">
        <f t="shared" si="116"/>
        <v>21.005110602045743</v>
      </c>
      <c r="K1184" s="76">
        <f t="shared" si="114"/>
        <v>210.51592816312916</v>
      </c>
      <c r="L1184" s="76">
        <f t="shared" si="117"/>
        <v>157.90036765359741</v>
      </c>
      <c r="M1184" s="103">
        <f t="shared" si="115"/>
        <v>8.0812620158579787</v>
      </c>
      <c r="N1184" s="103">
        <f t="shared" si="118"/>
        <v>252.53943799556183</v>
      </c>
    </row>
    <row r="1185" spans="1:14">
      <c r="A1185" s="102">
        <v>40387</v>
      </c>
      <c r="B1185" t="s">
        <v>279</v>
      </c>
      <c r="C1185">
        <v>22.605</v>
      </c>
      <c r="D1185">
        <v>100.26600000000001</v>
      </c>
      <c r="E1185">
        <v>30.04</v>
      </c>
      <c r="F1185">
        <v>3796</v>
      </c>
      <c r="G1185">
        <v>17.600000000000001</v>
      </c>
      <c r="I1185" s="103">
        <f t="shared" si="113"/>
        <v>100.23926016776089</v>
      </c>
      <c r="J1185" s="104">
        <f t="shared" si="116"/>
        <v>20.950005375062023</v>
      </c>
      <c r="K1185" s="76">
        <f t="shared" si="114"/>
        <v>209.96365646959248</v>
      </c>
      <c r="L1185" s="76">
        <f t="shared" si="117"/>
        <v>157.48612867313156</v>
      </c>
      <c r="M1185" s="103">
        <f t="shared" si="115"/>
        <v>8.0600614715649446</v>
      </c>
      <c r="N1185" s="103">
        <f t="shared" si="118"/>
        <v>251.87692098640451</v>
      </c>
    </row>
    <row r="1186" spans="1:14">
      <c r="A1186" s="102">
        <v>40387</v>
      </c>
      <c r="B1186" t="s">
        <v>280</v>
      </c>
      <c r="C1186">
        <v>22.623000000000001</v>
      </c>
      <c r="D1186">
        <v>100.223</v>
      </c>
      <c r="E1186">
        <v>30.04</v>
      </c>
      <c r="F1186">
        <v>3798</v>
      </c>
      <c r="G1186">
        <v>17.600000000000001</v>
      </c>
      <c r="I1186" s="103">
        <f t="shared" si="113"/>
        <v>100.23926016776089</v>
      </c>
      <c r="J1186" s="104">
        <f t="shared" si="116"/>
        <v>20.950005375062023</v>
      </c>
      <c r="K1186" s="76">
        <f t="shared" si="114"/>
        <v>209.96365646959248</v>
      </c>
      <c r="L1186" s="76">
        <f t="shared" si="117"/>
        <v>157.48612867313156</v>
      </c>
      <c r="M1186" s="103">
        <f t="shared" si="115"/>
        <v>8.0600614715649446</v>
      </c>
      <c r="N1186" s="103">
        <f t="shared" si="118"/>
        <v>251.87692098640451</v>
      </c>
    </row>
    <row r="1187" spans="1:14">
      <c r="A1187" s="102">
        <v>40387</v>
      </c>
      <c r="B1187" t="s">
        <v>281</v>
      </c>
      <c r="C1187">
        <v>22.641999999999999</v>
      </c>
      <c r="D1187">
        <v>100.157</v>
      </c>
      <c r="E1187">
        <v>30.05</v>
      </c>
      <c r="F1187">
        <v>3795</v>
      </c>
      <c r="G1187">
        <v>17.600000000000001</v>
      </c>
      <c r="I1187" s="103">
        <f t="shared" si="113"/>
        <v>100.15154861467008</v>
      </c>
      <c r="J1187" s="104">
        <f t="shared" si="116"/>
        <v>20.931673660466046</v>
      </c>
      <c r="K1187" s="76">
        <f t="shared" si="114"/>
        <v>209.77993366107663</v>
      </c>
      <c r="L1187" s="76">
        <f t="shared" si="117"/>
        <v>157.34832485342</v>
      </c>
      <c r="M1187" s="103">
        <f t="shared" si="115"/>
        <v>8.0530087408435183</v>
      </c>
      <c r="N1187" s="103">
        <f t="shared" si="118"/>
        <v>251.65652315135995</v>
      </c>
    </row>
    <row r="1188" spans="1:14">
      <c r="A1188" s="102">
        <v>40387</v>
      </c>
      <c r="B1188" t="s">
        <v>282</v>
      </c>
      <c r="C1188">
        <v>22.661000000000001</v>
      </c>
      <c r="D1188">
        <v>100.354</v>
      </c>
      <c r="E1188">
        <v>30.03</v>
      </c>
      <c r="F1188">
        <v>3790</v>
      </c>
      <c r="G1188">
        <v>17.600000000000001</v>
      </c>
      <c r="I1188" s="103">
        <f t="shared" si="113"/>
        <v>100.32705942877858</v>
      </c>
      <c r="J1188" s="104">
        <f t="shared" si="116"/>
        <v>20.968355420614721</v>
      </c>
      <c r="K1188" s="76">
        <f t="shared" si="114"/>
        <v>210.14756299332132</v>
      </c>
      <c r="L1188" s="76">
        <f t="shared" si="117"/>
        <v>157.6240702909657</v>
      </c>
      <c r="M1188" s="103">
        <f t="shared" si="115"/>
        <v>8.0671212547255173</v>
      </c>
      <c r="N1188" s="103">
        <f t="shared" si="118"/>
        <v>252.09753921017241</v>
      </c>
    </row>
    <row r="1189" spans="1:14">
      <c r="A1189" s="102">
        <v>40387</v>
      </c>
      <c r="B1189" t="s">
        <v>283</v>
      </c>
      <c r="C1189">
        <v>22.68</v>
      </c>
      <c r="D1189">
        <v>100.31</v>
      </c>
      <c r="E1189">
        <v>30.03</v>
      </c>
      <c r="F1189">
        <v>3788</v>
      </c>
      <c r="G1189">
        <v>17.600000000000001</v>
      </c>
      <c r="I1189" s="103">
        <f t="shared" si="113"/>
        <v>100.32705942877858</v>
      </c>
      <c r="J1189" s="104">
        <f t="shared" si="116"/>
        <v>20.968355420614721</v>
      </c>
      <c r="K1189" s="76">
        <f t="shared" si="114"/>
        <v>210.14756299332132</v>
      </c>
      <c r="L1189" s="76">
        <f t="shared" si="117"/>
        <v>157.6240702909657</v>
      </c>
      <c r="M1189" s="103">
        <f t="shared" si="115"/>
        <v>8.0671212547255173</v>
      </c>
      <c r="N1189" s="103">
        <f t="shared" si="118"/>
        <v>252.09753921017241</v>
      </c>
    </row>
    <row r="1190" spans="1:14">
      <c r="A1190" s="102">
        <v>40387</v>
      </c>
      <c r="B1190" t="s">
        <v>284</v>
      </c>
      <c r="C1190">
        <v>22.698</v>
      </c>
      <c r="D1190">
        <v>99.938000000000002</v>
      </c>
      <c r="E1190">
        <v>30.07</v>
      </c>
      <c r="F1190">
        <v>3796</v>
      </c>
      <c r="G1190">
        <v>17.600000000000001</v>
      </c>
      <c r="I1190" s="103">
        <f t="shared" si="113"/>
        <v>99.976388167042998</v>
      </c>
      <c r="J1190" s="104">
        <f t="shared" si="116"/>
        <v>20.895065126911987</v>
      </c>
      <c r="K1190" s="76">
        <f t="shared" si="114"/>
        <v>209.41303821520961</v>
      </c>
      <c r="L1190" s="76">
        <f t="shared" si="117"/>
        <v>157.07312987744677</v>
      </c>
      <c r="M1190" s="103">
        <f t="shared" si="115"/>
        <v>8.038924399310087</v>
      </c>
      <c r="N1190" s="103">
        <f t="shared" si="118"/>
        <v>251.21638747844023</v>
      </c>
    </row>
    <row r="1191" spans="1:14">
      <c r="A1191" s="102">
        <v>40387</v>
      </c>
      <c r="B1191" t="s">
        <v>285</v>
      </c>
      <c r="C1191">
        <v>22.716999999999999</v>
      </c>
      <c r="D1191">
        <v>99.718999999999994</v>
      </c>
      <c r="E1191">
        <v>30.1</v>
      </c>
      <c r="F1191">
        <v>3785</v>
      </c>
      <c r="G1191">
        <v>17.600000000000001</v>
      </c>
      <c r="I1191" s="103">
        <f t="shared" si="113"/>
        <v>99.714302402044993</v>
      </c>
      <c r="J1191" s="104">
        <f t="shared" si="116"/>
        <v>20.840289202027403</v>
      </c>
      <c r="K1191" s="76">
        <f t="shared" si="114"/>
        <v>208.8640668297912</v>
      </c>
      <c r="L1191" s="76">
        <f t="shared" si="117"/>
        <v>156.66136633848217</v>
      </c>
      <c r="M1191" s="103">
        <f t="shared" si="115"/>
        <v>8.0178505468777104</v>
      </c>
      <c r="N1191" s="103">
        <f t="shared" si="118"/>
        <v>250.55782958992845</v>
      </c>
    </row>
    <row r="1192" spans="1:14">
      <c r="A1192" s="102">
        <v>40387</v>
      </c>
      <c r="B1192" t="s">
        <v>286</v>
      </c>
      <c r="C1192">
        <v>22.736000000000001</v>
      </c>
      <c r="D1192">
        <v>99.85</v>
      </c>
      <c r="E1192">
        <v>30.09</v>
      </c>
      <c r="F1192">
        <v>3789</v>
      </c>
      <c r="G1192">
        <v>17.600000000000001</v>
      </c>
      <c r="I1192" s="103">
        <f t="shared" si="113"/>
        <v>99.801577157218745</v>
      </c>
      <c r="J1192" s="104">
        <f t="shared" si="116"/>
        <v>20.858529625858715</v>
      </c>
      <c r="K1192" s="76">
        <f t="shared" si="114"/>
        <v>209.04687471048683</v>
      </c>
      <c r="L1192" s="76">
        <f t="shared" si="117"/>
        <v>156.79848390399695</v>
      </c>
      <c r="M1192" s="103">
        <f t="shared" si="115"/>
        <v>8.0248681554518235</v>
      </c>
      <c r="N1192" s="103">
        <f t="shared" si="118"/>
        <v>250.77712985786948</v>
      </c>
    </row>
    <row r="1193" spans="1:14">
      <c r="A1193" s="102">
        <v>40387</v>
      </c>
      <c r="B1193" t="s">
        <v>287</v>
      </c>
      <c r="C1193">
        <v>22.754999999999999</v>
      </c>
      <c r="D1193">
        <v>100.13500000000001</v>
      </c>
      <c r="E1193">
        <v>30.05</v>
      </c>
      <c r="F1193">
        <v>3789</v>
      </c>
      <c r="G1193">
        <v>17.600000000000001</v>
      </c>
      <c r="I1193" s="103">
        <f t="shared" si="113"/>
        <v>100.15154861467008</v>
      </c>
      <c r="J1193" s="104">
        <f t="shared" si="116"/>
        <v>20.931673660466046</v>
      </c>
      <c r="K1193" s="76">
        <f t="shared" si="114"/>
        <v>209.77993366107663</v>
      </c>
      <c r="L1193" s="76">
        <f t="shared" si="117"/>
        <v>157.34832485342</v>
      </c>
      <c r="M1193" s="103">
        <f t="shared" si="115"/>
        <v>8.0530087408435183</v>
      </c>
      <c r="N1193" s="103">
        <f t="shared" si="118"/>
        <v>251.65652315135995</v>
      </c>
    </row>
    <row r="1194" spans="1:14">
      <c r="A1194" s="102">
        <v>40387</v>
      </c>
      <c r="B1194" t="s">
        <v>288</v>
      </c>
      <c r="C1194">
        <v>22.774000000000001</v>
      </c>
      <c r="D1194">
        <v>100.508</v>
      </c>
      <c r="E1194">
        <v>30.01</v>
      </c>
      <c r="F1194">
        <v>3782</v>
      </c>
      <c r="G1194">
        <v>17.600000000000001</v>
      </c>
      <c r="I1194" s="103">
        <f t="shared" ref="I1194:I1257" si="119">(-((TAN(E1194*PI()/180))/(TAN(($B$7+($B$14*(G1194-$E$7)))*PI()/180))*($H$13+($B$15*(G1194-$E$8)))+(TAN(E1194*PI()/180))/(TAN(($B$7+($B$14*(G1194-$E$7)))*PI()/180))*1/$B$16*($H$13+($B$15*(G1194-$E$8)))-$B$13*1/$B$16*($H$13+($B$15*(G1194-$E$8)))-($H$13+($B$15*(G1194-$E$8)))+$B$13*($H$13+($B$15*(G1194-$E$8))))+(SQRT((POWER(((TAN(E1194*PI()/180))/(TAN(($B$7+($B$14*(G1194-$E$7)))*PI()/180))*($H$13+($B$15*(G1194-$E$8)))+(TAN(E1194*PI()/180))/(TAN(($B$7+($B$14*(G1194-$E$7)))*PI()/180))*1/$B$16*($H$13+($B$15*(G1194-$E$8)))-$B$13*1/$B$16*($H$13+($B$15*(G1194-$E$8)))-($H$13+($B$15*(G1194-$E$8)))+$B$13*($H$13+($B$15*(G1194-$E$8)))),2))-4*((TAN(E1194*PI()/180))/(TAN(($B$7+($B$14*(G1194-$E$7)))*PI()/180))*1/$B$16*POWER(($H$13+($B$15*(G1194-$E$8))),2))*((TAN(E1194*PI()/180))/(TAN(($B$7+($B$14*(G1194-$E$7)))*PI()/180))-1))))/(2*((TAN(E1194*PI()/180))/(TAN(($B$7+($B$14*(G1194-$E$7)))*PI()/180))*1/$B$16*POWER(($H$13+($B$15*(G1194-$E$8))),2)))</f>
        <v>100.50292154088872</v>
      </c>
      <c r="J1194" s="104">
        <f t="shared" si="116"/>
        <v>21.005110602045743</v>
      </c>
      <c r="K1194" s="76">
        <f t="shared" ref="K1194:K1257" si="120">($B$9-EXP(52.57-6690.9/(273.15+G1194)-4.681*LN(273.15+G1194)))*I1194/100*0.2095</f>
        <v>210.51592816312916</v>
      </c>
      <c r="L1194" s="76">
        <f t="shared" si="117"/>
        <v>157.90036765359741</v>
      </c>
      <c r="M1194" s="103">
        <f t="shared" ref="M1194:M1257" si="121">(($B$9-EXP(52.57-6690.9/(273.15+G1194)-4.681*LN(273.15+G1194)))/1013)*I1194/100*0.2095*((49-1.335*G1194+0.02759*POWER(G1194,2)-0.0003235*POWER(G1194,3)+0.000001614*POWER(G1194,4))
-($J$16*(5.516*10^-1-1.759*10^-2*G1194+2.253*10^-4*POWER(G1194,2)-2.654*10^-7*POWER(G1194,3)+5.363*10^-8*POWER(G1194,4))))*32/22.414</f>
        <v>8.0812620158579787</v>
      </c>
      <c r="N1194" s="103">
        <f t="shared" si="118"/>
        <v>252.53943799556183</v>
      </c>
    </row>
    <row r="1195" spans="1:14">
      <c r="A1195" s="102">
        <v>40387</v>
      </c>
      <c r="B1195" t="s">
        <v>289</v>
      </c>
      <c r="C1195">
        <v>22.792000000000002</v>
      </c>
      <c r="D1195">
        <v>100.795</v>
      </c>
      <c r="E1195">
        <v>29.98</v>
      </c>
      <c r="F1195">
        <v>3785</v>
      </c>
      <c r="G1195">
        <v>17.600000000000001</v>
      </c>
      <c r="I1195" s="103">
        <f t="shared" si="119"/>
        <v>100.76737543752409</v>
      </c>
      <c r="J1195" s="104">
        <f t="shared" si="116"/>
        <v>21.060381466442536</v>
      </c>
      <c r="K1195" s="76">
        <f t="shared" si="120"/>
        <v>211.0698598961873</v>
      </c>
      <c r="L1195" s="76">
        <f t="shared" si="117"/>
        <v>158.31585176954087</v>
      </c>
      <c r="M1195" s="103">
        <f t="shared" si="121"/>
        <v>8.1025262855633695</v>
      </c>
      <c r="N1195" s="103">
        <f t="shared" si="118"/>
        <v>253.20394642385529</v>
      </c>
    </row>
    <row r="1196" spans="1:14">
      <c r="A1196" s="102">
        <v>40387</v>
      </c>
      <c r="B1196" t="s">
        <v>290</v>
      </c>
      <c r="C1196">
        <v>22.811</v>
      </c>
      <c r="D1196">
        <v>100.883</v>
      </c>
      <c r="E1196">
        <v>29.97</v>
      </c>
      <c r="F1196">
        <v>3790</v>
      </c>
      <c r="G1196">
        <v>17.600000000000001</v>
      </c>
      <c r="I1196" s="103">
        <f t="shared" si="119"/>
        <v>100.85570339945555</v>
      </c>
      <c r="J1196" s="104">
        <f t="shared" si="116"/>
        <v>21.078842010486209</v>
      </c>
      <c r="K1196" s="76">
        <f t="shared" si="120"/>
        <v>211.25487385004729</v>
      </c>
      <c r="L1196" s="76">
        <f t="shared" si="117"/>
        <v>158.45462403057806</v>
      </c>
      <c r="M1196" s="103">
        <f t="shared" si="121"/>
        <v>8.1096285806285362</v>
      </c>
      <c r="N1196" s="103">
        <f t="shared" si="118"/>
        <v>253.42589314464175</v>
      </c>
    </row>
    <row r="1197" spans="1:14">
      <c r="A1197" s="102">
        <v>40387</v>
      </c>
      <c r="B1197" t="s">
        <v>291</v>
      </c>
      <c r="C1197">
        <v>22.83</v>
      </c>
      <c r="D1197">
        <v>100.773</v>
      </c>
      <c r="E1197">
        <v>29.98</v>
      </c>
      <c r="F1197">
        <v>3794</v>
      </c>
      <c r="G1197">
        <v>17.600000000000001</v>
      </c>
      <c r="I1197" s="103">
        <f t="shared" si="119"/>
        <v>100.76737543752409</v>
      </c>
      <c r="J1197" s="104">
        <f t="shared" si="116"/>
        <v>21.060381466442536</v>
      </c>
      <c r="K1197" s="76">
        <f t="shared" si="120"/>
        <v>211.0698598961873</v>
      </c>
      <c r="L1197" s="76">
        <f t="shared" si="117"/>
        <v>158.31585176954087</v>
      </c>
      <c r="M1197" s="103">
        <f t="shared" si="121"/>
        <v>8.1025262855633695</v>
      </c>
      <c r="N1197" s="103">
        <f t="shared" si="118"/>
        <v>253.20394642385529</v>
      </c>
    </row>
    <row r="1198" spans="1:14">
      <c r="A1198" s="102">
        <v>40387</v>
      </c>
      <c r="B1198" t="s">
        <v>292</v>
      </c>
      <c r="C1198">
        <v>22.867999999999999</v>
      </c>
      <c r="D1198">
        <v>100.773</v>
      </c>
      <c r="E1198">
        <v>29.98</v>
      </c>
      <c r="F1198">
        <v>3785</v>
      </c>
      <c r="G1198">
        <v>17.600000000000001</v>
      </c>
      <c r="I1198" s="103">
        <f t="shared" si="119"/>
        <v>100.76737543752409</v>
      </c>
      <c r="J1198" s="104">
        <f t="shared" si="116"/>
        <v>21.060381466442536</v>
      </c>
      <c r="K1198" s="76">
        <f t="shared" si="120"/>
        <v>211.0698598961873</v>
      </c>
      <c r="L1198" s="76">
        <f t="shared" si="117"/>
        <v>158.31585176954087</v>
      </c>
      <c r="M1198" s="103">
        <f t="shared" si="121"/>
        <v>8.1025262855633695</v>
      </c>
      <c r="N1198" s="103">
        <f t="shared" si="118"/>
        <v>253.20394642385529</v>
      </c>
    </row>
    <row r="1199" spans="1:14">
      <c r="A1199" s="102">
        <v>40387</v>
      </c>
      <c r="B1199" t="s">
        <v>293</v>
      </c>
      <c r="C1199">
        <v>22.885999999999999</v>
      </c>
      <c r="D1199">
        <v>100.574</v>
      </c>
      <c r="E1199">
        <v>30</v>
      </c>
      <c r="F1199">
        <v>3789</v>
      </c>
      <c r="G1199">
        <v>17.600000000000001</v>
      </c>
      <c r="I1199" s="103">
        <f t="shared" si="119"/>
        <v>100.5909846255736</v>
      </c>
      <c r="J1199" s="104">
        <f t="shared" si="116"/>
        <v>21.023515786744881</v>
      </c>
      <c r="K1199" s="76">
        <f t="shared" si="120"/>
        <v>210.70038729849671</v>
      </c>
      <c r="L1199" s="76">
        <f t="shared" si="117"/>
        <v>158.03872376539258</v>
      </c>
      <c r="M1199" s="103">
        <f t="shared" si="121"/>
        <v>8.0883430126126221</v>
      </c>
      <c r="N1199" s="103">
        <f t="shared" si="118"/>
        <v>252.76071914414445</v>
      </c>
    </row>
    <row r="1200" spans="1:14">
      <c r="A1200" s="102">
        <v>40387</v>
      </c>
      <c r="B1200" t="s">
        <v>294</v>
      </c>
      <c r="C1200">
        <v>22.905000000000001</v>
      </c>
      <c r="D1200">
        <v>100.354</v>
      </c>
      <c r="E1200">
        <v>30.03</v>
      </c>
      <c r="F1200">
        <v>3788</v>
      </c>
      <c r="G1200">
        <v>17.600000000000001</v>
      </c>
      <c r="I1200" s="103">
        <f t="shared" si="119"/>
        <v>100.32705942877858</v>
      </c>
      <c r="J1200" s="104">
        <f t="shared" si="116"/>
        <v>20.968355420614721</v>
      </c>
      <c r="K1200" s="76">
        <f t="shared" si="120"/>
        <v>210.14756299332132</v>
      </c>
      <c r="L1200" s="76">
        <f t="shared" si="117"/>
        <v>157.6240702909657</v>
      </c>
      <c r="M1200" s="103">
        <f t="shared" si="121"/>
        <v>8.0671212547255173</v>
      </c>
      <c r="N1200" s="103">
        <f t="shared" si="118"/>
        <v>252.09753921017241</v>
      </c>
    </row>
    <row r="1201" spans="1:14">
      <c r="A1201" s="102">
        <v>40387</v>
      </c>
      <c r="B1201" t="s">
        <v>295</v>
      </c>
      <c r="C1201">
        <v>22.923999999999999</v>
      </c>
      <c r="D1201">
        <v>100.33199999999999</v>
      </c>
      <c r="E1201">
        <v>30.03</v>
      </c>
      <c r="F1201">
        <v>3791</v>
      </c>
      <c r="G1201">
        <v>17.600000000000001</v>
      </c>
      <c r="I1201" s="103">
        <f t="shared" si="119"/>
        <v>100.32705942877858</v>
      </c>
      <c r="J1201" s="104">
        <f t="shared" si="116"/>
        <v>20.968355420614721</v>
      </c>
      <c r="K1201" s="76">
        <f t="shared" si="120"/>
        <v>210.14756299332132</v>
      </c>
      <c r="L1201" s="76">
        <f t="shared" si="117"/>
        <v>157.6240702909657</v>
      </c>
      <c r="M1201" s="103">
        <f t="shared" si="121"/>
        <v>8.0671212547255173</v>
      </c>
      <c r="N1201" s="103">
        <f t="shared" si="118"/>
        <v>252.09753921017241</v>
      </c>
    </row>
    <row r="1202" spans="1:14">
      <c r="A1202" s="102">
        <v>40387</v>
      </c>
      <c r="B1202" t="s">
        <v>296</v>
      </c>
      <c r="C1202">
        <v>22.943000000000001</v>
      </c>
      <c r="D1202">
        <v>100.003</v>
      </c>
      <c r="E1202">
        <v>30.07</v>
      </c>
      <c r="F1202">
        <v>3780</v>
      </c>
      <c r="G1202">
        <v>17.600000000000001</v>
      </c>
      <c r="I1202" s="103">
        <f t="shared" si="119"/>
        <v>99.976388167042998</v>
      </c>
      <c r="J1202" s="104">
        <f t="shared" si="116"/>
        <v>20.895065126911987</v>
      </c>
      <c r="K1202" s="76">
        <f t="shared" si="120"/>
        <v>209.41303821520961</v>
      </c>
      <c r="L1202" s="76">
        <f t="shared" si="117"/>
        <v>157.07312987744677</v>
      </c>
      <c r="M1202" s="103">
        <f t="shared" si="121"/>
        <v>8.038924399310087</v>
      </c>
      <c r="N1202" s="103">
        <f t="shared" si="118"/>
        <v>251.21638747844023</v>
      </c>
    </row>
    <row r="1203" spans="1:14">
      <c r="A1203" s="102">
        <v>40387</v>
      </c>
      <c r="B1203" t="s">
        <v>297</v>
      </c>
      <c r="C1203">
        <v>22.962</v>
      </c>
      <c r="D1203">
        <v>100.179</v>
      </c>
      <c r="E1203">
        <v>30.05</v>
      </c>
      <c r="F1203">
        <v>3787</v>
      </c>
      <c r="G1203">
        <v>17.600000000000001</v>
      </c>
      <c r="I1203" s="103">
        <f t="shared" si="119"/>
        <v>100.15154861467008</v>
      </c>
      <c r="J1203" s="104">
        <f t="shared" si="116"/>
        <v>20.931673660466046</v>
      </c>
      <c r="K1203" s="76">
        <f t="shared" si="120"/>
        <v>209.77993366107663</v>
      </c>
      <c r="L1203" s="76">
        <f t="shared" si="117"/>
        <v>157.34832485342</v>
      </c>
      <c r="M1203" s="103">
        <f t="shared" si="121"/>
        <v>8.0530087408435183</v>
      </c>
      <c r="N1203" s="103">
        <f t="shared" si="118"/>
        <v>251.65652315135995</v>
      </c>
    </row>
    <row r="1204" spans="1:14">
      <c r="A1204" s="102">
        <v>40387</v>
      </c>
      <c r="B1204" t="s">
        <v>298</v>
      </c>
      <c r="C1204">
        <v>22.98</v>
      </c>
      <c r="D1204">
        <v>100.244</v>
      </c>
      <c r="E1204">
        <v>30.04</v>
      </c>
      <c r="F1204">
        <v>3791</v>
      </c>
      <c r="G1204">
        <v>17.600000000000001</v>
      </c>
      <c r="I1204" s="103">
        <f t="shared" si="119"/>
        <v>100.23926016776089</v>
      </c>
      <c r="J1204" s="104">
        <f t="shared" si="116"/>
        <v>20.950005375062023</v>
      </c>
      <c r="K1204" s="76">
        <f t="shared" si="120"/>
        <v>209.96365646959248</v>
      </c>
      <c r="L1204" s="76">
        <f t="shared" si="117"/>
        <v>157.48612867313156</v>
      </c>
      <c r="M1204" s="103">
        <f t="shared" si="121"/>
        <v>8.0600614715649446</v>
      </c>
      <c r="N1204" s="103">
        <f t="shared" si="118"/>
        <v>251.87692098640451</v>
      </c>
    </row>
    <row r="1205" spans="1:14">
      <c r="A1205" s="102">
        <v>40387</v>
      </c>
      <c r="B1205" t="s">
        <v>299</v>
      </c>
      <c r="C1205">
        <v>22.998999999999999</v>
      </c>
      <c r="D1205">
        <v>100.26600000000001</v>
      </c>
      <c r="E1205">
        <v>30.04</v>
      </c>
      <c r="F1205">
        <v>3787</v>
      </c>
      <c r="G1205">
        <v>17.600000000000001</v>
      </c>
      <c r="I1205" s="103">
        <f t="shared" si="119"/>
        <v>100.23926016776089</v>
      </c>
      <c r="J1205" s="104">
        <f t="shared" si="116"/>
        <v>20.950005375062023</v>
      </c>
      <c r="K1205" s="76">
        <f t="shared" si="120"/>
        <v>209.96365646959248</v>
      </c>
      <c r="L1205" s="76">
        <f t="shared" si="117"/>
        <v>157.48612867313156</v>
      </c>
      <c r="M1205" s="103">
        <f t="shared" si="121"/>
        <v>8.0600614715649446</v>
      </c>
      <c r="N1205" s="103">
        <f t="shared" si="118"/>
        <v>251.87692098640451</v>
      </c>
    </row>
    <row r="1206" spans="1:14">
      <c r="A1206" s="102">
        <v>40387</v>
      </c>
      <c r="B1206" t="s">
        <v>300</v>
      </c>
      <c r="C1206">
        <v>23.018000000000001</v>
      </c>
      <c r="D1206">
        <v>100.464</v>
      </c>
      <c r="E1206">
        <v>30.02</v>
      </c>
      <c r="F1206">
        <v>3777</v>
      </c>
      <c r="G1206">
        <v>17.600000000000001</v>
      </c>
      <c r="I1206" s="103">
        <f t="shared" si="119"/>
        <v>100.41494651425222</v>
      </c>
      <c r="J1206" s="104">
        <f t="shared" si="116"/>
        <v>20.986723821478712</v>
      </c>
      <c r="K1206" s="76">
        <f t="shared" si="120"/>
        <v>210.33165347634781</v>
      </c>
      <c r="L1206" s="76">
        <f t="shared" si="117"/>
        <v>157.7621498900015</v>
      </c>
      <c r="M1206" s="103">
        <f t="shared" si="121"/>
        <v>8.0741880996951281</v>
      </c>
      <c r="N1206" s="103">
        <f t="shared" si="118"/>
        <v>252.31837811547274</v>
      </c>
    </row>
    <row r="1207" spans="1:14">
      <c r="A1207" s="102">
        <v>40387</v>
      </c>
      <c r="B1207" t="s">
        <v>301</v>
      </c>
      <c r="C1207">
        <v>23.036999999999999</v>
      </c>
      <c r="D1207">
        <v>100.508</v>
      </c>
      <c r="E1207">
        <v>30.01</v>
      </c>
      <c r="F1207">
        <v>3781</v>
      </c>
      <c r="G1207">
        <v>17.600000000000001</v>
      </c>
      <c r="I1207" s="103">
        <f t="shared" si="119"/>
        <v>100.50292154088872</v>
      </c>
      <c r="J1207" s="104">
        <f t="shared" si="116"/>
        <v>21.005110602045743</v>
      </c>
      <c r="K1207" s="76">
        <f t="shared" si="120"/>
        <v>210.51592816312916</v>
      </c>
      <c r="L1207" s="76">
        <f t="shared" si="117"/>
        <v>157.90036765359741</v>
      </c>
      <c r="M1207" s="103">
        <f t="shared" si="121"/>
        <v>8.0812620158579787</v>
      </c>
      <c r="N1207" s="103">
        <f t="shared" si="118"/>
        <v>252.53943799556183</v>
      </c>
    </row>
    <row r="1208" spans="1:14">
      <c r="A1208" s="102">
        <v>40387</v>
      </c>
      <c r="B1208" t="s">
        <v>302</v>
      </c>
      <c r="C1208">
        <v>23.055</v>
      </c>
      <c r="D1208">
        <v>100.61799999999999</v>
      </c>
      <c r="E1208">
        <v>30</v>
      </c>
      <c r="F1208">
        <v>3774</v>
      </c>
      <c r="G1208">
        <v>17.600000000000001</v>
      </c>
      <c r="I1208" s="103">
        <f t="shared" si="119"/>
        <v>100.5909846255736</v>
      </c>
      <c r="J1208" s="104">
        <f t="shared" si="116"/>
        <v>21.023515786744881</v>
      </c>
      <c r="K1208" s="76">
        <f t="shared" si="120"/>
        <v>210.70038729849671</v>
      </c>
      <c r="L1208" s="76">
        <f t="shared" si="117"/>
        <v>158.03872376539258</v>
      </c>
      <c r="M1208" s="103">
        <f t="shared" si="121"/>
        <v>8.0883430126126221</v>
      </c>
      <c r="N1208" s="103">
        <f t="shared" si="118"/>
        <v>252.76071914414445</v>
      </c>
    </row>
    <row r="1209" spans="1:14">
      <c r="A1209" s="102">
        <v>40387</v>
      </c>
      <c r="B1209" t="s">
        <v>303</v>
      </c>
      <c r="C1209">
        <v>23.074000000000002</v>
      </c>
      <c r="D1209">
        <v>100.398</v>
      </c>
      <c r="E1209">
        <v>30.02</v>
      </c>
      <c r="F1209">
        <v>3776</v>
      </c>
      <c r="G1209">
        <v>17.600000000000001</v>
      </c>
      <c r="I1209" s="103">
        <f t="shared" si="119"/>
        <v>100.41494651425222</v>
      </c>
      <c r="J1209" s="104">
        <f t="shared" si="116"/>
        <v>20.986723821478712</v>
      </c>
      <c r="K1209" s="76">
        <f t="shared" si="120"/>
        <v>210.33165347634781</v>
      </c>
      <c r="L1209" s="76">
        <f t="shared" si="117"/>
        <v>157.7621498900015</v>
      </c>
      <c r="M1209" s="103">
        <f t="shared" si="121"/>
        <v>8.0741880996951281</v>
      </c>
      <c r="N1209" s="103">
        <f t="shared" si="118"/>
        <v>252.31837811547274</v>
      </c>
    </row>
    <row r="1210" spans="1:14">
      <c r="A1210" s="102">
        <v>40387</v>
      </c>
      <c r="B1210" t="s">
        <v>304</v>
      </c>
      <c r="C1210">
        <v>23.093</v>
      </c>
      <c r="D1210">
        <v>100.354</v>
      </c>
      <c r="E1210">
        <v>30.03</v>
      </c>
      <c r="F1210">
        <v>3780</v>
      </c>
      <c r="G1210">
        <v>17.600000000000001</v>
      </c>
      <c r="I1210" s="103">
        <f t="shared" si="119"/>
        <v>100.32705942877858</v>
      </c>
      <c r="J1210" s="104">
        <f t="shared" si="116"/>
        <v>20.968355420614721</v>
      </c>
      <c r="K1210" s="76">
        <f t="shared" si="120"/>
        <v>210.14756299332132</v>
      </c>
      <c r="L1210" s="76">
        <f t="shared" si="117"/>
        <v>157.6240702909657</v>
      </c>
      <c r="M1210" s="103">
        <f t="shared" si="121"/>
        <v>8.0671212547255173</v>
      </c>
      <c r="N1210" s="103">
        <f t="shared" si="118"/>
        <v>252.09753921017241</v>
      </c>
    </row>
    <row r="1211" spans="1:14">
      <c r="A1211" s="102">
        <v>40387</v>
      </c>
      <c r="B1211" t="s">
        <v>305</v>
      </c>
      <c r="C1211">
        <v>23.111999999999998</v>
      </c>
      <c r="D1211">
        <v>100.376</v>
      </c>
      <c r="E1211">
        <v>30.02</v>
      </c>
      <c r="F1211">
        <v>3773</v>
      </c>
      <c r="G1211">
        <v>17.600000000000001</v>
      </c>
      <c r="I1211" s="103">
        <f t="shared" si="119"/>
        <v>100.41494651425222</v>
      </c>
      <c r="J1211" s="104">
        <f t="shared" si="116"/>
        <v>20.986723821478712</v>
      </c>
      <c r="K1211" s="76">
        <f t="shared" si="120"/>
        <v>210.33165347634781</v>
      </c>
      <c r="L1211" s="76">
        <f t="shared" si="117"/>
        <v>157.7621498900015</v>
      </c>
      <c r="M1211" s="103">
        <f t="shared" si="121"/>
        <v>8.0741880996951281</v>
      </c>
      <c r="N1211" s="103">
        <f t="shared" si="118"/>
        <v>252.31837811547274</v>
      </c>
    </row>
    <row r="1212" spans="1:14">
      <c r="A1212" s="102">
        <v>40387</v>
      </c>
      <c r="B1212" t="s">
        <v>306</v>
      </c>
      <c r="C1212">
        <v>23.131</v>
      </c>
      <c r="D1212">
        <v>100.31</v>
      </c>
      <c r="E1212">
        <v>30.03</v>
      </c>
      <c r="F1212">
        <v>3773</v>
      </c>
      <c r="G1212">
        <v>17.600000000000001</v>
      </c>
      <c r="I1212" s="103">
        <f t="shared" si="119"/>
        <v>100.32705942877858</v>
      </c>
      <c r="J1212" s="104">
        <f t="shared" si="116"/>
        <v>20.968355420614721</v>
      </c>
      <c r="K1212" s="76">
        <f t="shared" si="120"/>
        <v>210.14756299332132</v>
      </c>
      <c r="L1212" s="76">
        <f t="shared" si="117"/>
        <v>157.6240702909657</v>
      </c>
      <c r="M1212" s="103">
        <f t="shared" si="121"/>
        <v>8.0671212547255173</v>
      </c>
      <c r="N1212" s="103">
        <f t="shared" si="118"/>
        <v>252.09753921017241</v>
      </c>
    </row>
    <row r="1213" spans="1:14">
      <c r="A1213" s="102">
        <v>40387</v>
      </c>
      <c r="B1213" t="s">
        <v>307</v>
      </c>
      <c r="C1213">
        <v>23.149000000000001</v>
      </c>
      <c r="D1213">
        <v>100.66200000000001</v>
      </c>
      <c r="E1213">
        <v>29.99</v>
      </c>
      <c r="F1213">
        <v>3770</v>
      </c>
      <c r="G1213">
        <v>17.600000000000001</v>
      </c>
      <c r="I1213" s="103">
        <f t="shared" si="119"/>
        <v>100.679135885371</v>
      </c>
      <c r="J1213" s="104">
        <f t="shared" si="116"/>
        <v>21.041939400042537</v>
      </c>
      <c r="K1213" s="76">
        <f t="shared" si="120"/>
        <v>210.88503112765594</v>
      </c>
      <c r="L1213" s="76">
        <f t="shared" si="117"/>
        <v>158.17721840930673</v>
      </c>
      <c r="M1213" s="103">
        <f t="shared" si="121"/>
        <v>8.0954310993719787</v>
      </c>
      <c r="N1213" s="103">
        <f t="shared" si="118"/>
        <v>252.98222185537435</v>
      </c>
    </row>
    <row r="1214" spans="1:14">
      <c r="A1214" s="102">
        <v>40387</v>
      </c>
      <c r="B1214" t="s">
        <v>308</v>
      </c>
      <c r="C1214">
        <v>23.167999999999999</v>
      </c>
      <c r="D1214">
        <v>100.751</v>
      </c>
      <c r="E1214">
        <v>29.98</v>
      </c>
      <c r="F1214">
        <v>3781</v>
      </c>
      <c r="G1214">
        <v>17.600000000000001</v>
      </c>
      <c r="I1214" s="103">
        <f t="shared" si="119"/>
        <v>100.76737543752409</v>
      </c>
      <c r="J1214" s="104">
        <f t="shared" si="116"/>
        <v>21.060381466442536</v>
      </c>
      <c r="K1214" s="76">
        <f t="shared" si="120"/>
        <v>211.0698598961873</v>
      </c>
      <c r="L1214" s="76">
        <f t="shared" si="117"/>
        <v>158.31585176954087</v>
      </c>
      <c r="M1214" s="103">
        <f t="shared" si="121"/>
        <v>8.1025262855633695</v>
      </c>
      <c r="N1214" s="103">
        <f t="shared" si="118"/>
        <v>253.20394642385529</v>
      </c>
    </row>
    <row r="1215" spans="1:14">
      <c r="A1215" s="102">
        <v>40387</v>
      </c>
      <c r="B1215" t="s">
        <v>309</v>
      </c>
      <c r="C1215">
        <v>23.187000000000001</v>
      </c>
      <c r="D1215">
        <v>100.839</v>
      </c>
      <c r="E1215">
        <v>29.97</v>
      </c>
      <c r="F1215">
        <v>3783</v>
      </c>
      <c r="G1215">
        <v>17.600000000000001</v>
      </c>
      <c r="I1215" s="103">
        <f t="shared" si="119"/>
        <v>100.85570339945555</v>
      </c>
      <c r="J1215" s="104">
        <f t="shared" si="116"/>
        <v>21.078842010486209</v>
      </c>
      <c r="K1215" s="76">
        <f t="shared" si="120"/>
        <v>211.25487385004729</v>
      </c>
      <c r="L1215" s="76">
        <f t="shared" si="117"/>
        <v>158.45462403057806</v>
      </c>
      <c r="M1215" s="103">
        <f t="shared" si="121"/>
        <v>8.1096285806285362</v>
      </c>
      <c r="N1215" s="103">
        <f t="shared" si="118"/>
        <v>253.42589314464175</v>
      </c>
    </row>
    <row r="1216" spans="1:14">
      <c r="A1216" s="102">
        <v>40387</v>
      </c>
      <c r="B1216" t="s">
        <v>310</v>
      </c>
      <c r="C1216">
        <v>23.206</v>
      </c>
      <c r="D1216">
        <v>101.26</v>
      </c>
      <c r="E1216">
        <v>29.92</v>
      </c>
      <c r="F1216">
        <v>3775</v>
      </c>
      <c r="G1216">
        <v>17.600000000000001</v>
      </c>
      <c r="I1216" s="103">
        <f t="shared" si="119"/>
        <v>101.29867347816666</v>
      </c>
      <c r="J1216" s="104">
        <f t="shared" si="116"/>
        <v>21.171422756936831</v>
      </c>
      <c r="K1216" s="76">
        <f t="shared" si="120"/>
        <v>212.18273003411275</v>
      </c>
      <c r="L1216" s="76">
        <f t="shared" si="117"/>
        <v>159.15057532448714</v>
      </c>
      <c r="M1216" s="103">
        <f t="shared" si="121"/>
        <v>8.1452470205342173</v>
      </c>
      <c r="N1216" s="103">
        <f t="shared" si="118"/>
        <v>254.53896939169428</v>
      </c>
    </row>
    <row r="1217" spans="1:14">
      <c r="A1217" s="102">
        <v>40387</v>
      </c>
      <c r="B1217" t="s">
        <v>311</v>
      </c>
      <c r="C1217">
        <v>23.224</v>
      </c>
      <c r="D1217">
        <v>101.038</v>
      </c>
      <c r="E1217">
        <v>29.95</v>
      </c>
      <c r="F1217">
        <v>3780</v>
      </c>
      <c r="G1217">
        <v>17.600000000000001</v>
      </c>
      <c r="I1217" s="103">
        <f t="shared" si="119"/>
        <v>101.03262502324203</v>
      </c>
      <c r="J1217" s="104">
        <f t="shared" si="116"/>
        <v>21.115818629857586</v>
      </c>
      <c r="K1217" s="76">
        <f t="shared" si="120"/>
        <v>211.62545829945938</v>
      </c>
      <c r="L1217" s="76">
        <f t="shared" si="117"/>
        <v>158.73258599440405</v>
      </c>
      <c r="M1217" s="103">
        <f t="shared" si="121"/>
        <v>8.1238545352193974</v>
      </c>
      <c r="N1217" s="103">
        <f t="shared" si="118"/>
        <v>253.87045422560618</v>
      </c>
    </row>
    <row r="1218" spans="1:14">
      <c r="A1218" s="102">
        <v>40387</v>
      </c>
      <c r="B1218" t="s">
        <v>312</v>
      </c>
      <c r="C1218">
        <v>23.242999999999999</v>
      </c>
      <c r="D1218">
        <v>101.149</v>
      </c>
      <c r="E1218">
        <v>29.94</v>
      </c>
      <c r="F1218">
        <v>3780</v>
      </c>
      <c r="G1218">
        <v>17.600000000000001</v>
      </c>
      <c r="I1218" s="103">
        <f t="shared" si="119"/>
        <v>101.1212189208414</v>
      </c>
      <c r="J1218" s="104">
        <f t="shared" si="116"/>
        <v>21.13433475445585</v>
      </c>
      <c r="K1218" s="76">
        <f t="shared" si="120"/>
        <v>211.81102928880753</v>
      </c>
      <c r="L1218" s="76">
        <f t="shared" si="117"/>
        <v>158.87177606757137</v>
      </c>
      <c r="M1218" s="103">
        <f t="shared" si="121"/>
        <v>8.1309782137008764</v>
      </c>
      <c r="N1218" s="103">
        <f t="shared" si="118"/>
        <v>254.09306917815238</v>
      </c>
    </row>
    <row r="1219" spans="1:14">
      <c r="A1219" s="102">
        <v>40387</v>
      </c>
      <c r="B1219" t="s">
        <v>313</v>
      </c>
      <c r="C1219">
        <v>23.262</v>
      </c>
      <c r="D1219">
        <v>101.126</v>
      </c>
      <c r="E1219">
        <v>29.94</v>
      </c>
      <c r="F1219">
        <v>3776</v>
      </c>
      <c r="G1219">
        <v>17.600000000000001</v>
      </c>
      <c r="I1219" s="103">
        <f t="shared" si="119"/>
        <v>101.1212189208414</v>
      </c>
      <c r="J1219" s="104">
        <f t="shared" si="116"/>
        <v>21.13433475445585</v>
      </c>
      <c r="K1219" s="76">
        <f t="shared" si="120"/>
        <v>211.81102928880753</v>
      </c>
      <c r="L1219" s="76">
        <f t="shared" si="117"/>
        <v>158.87177606757137</v>
      </c>
      <c r="M1219" s="103">
        <f t="shared" si="121"/>
        <v>8.1309782137008764</v>
      </c>
      <c r="N1219" s="103">
        <f t="shared" si="118"/>
        <v>254.09306917815238</v>
      </c>
    </row>
    <row r="1220" spans="1:14">
      <c r="A1220" s="102">
        <v>40387</v>
      </c>
      <c r="B1220" t="s">
        <v>314</v>
      </c>
      <c r="C1220">
        <v>23.280999999999999</v>
      </c>
      <c r="D1220">
        <v>100.64</v>
      </c>
      <c r="E1220">
        <v>29.99</v>
      </c>
      <c r="F1220">
        <v>3774</v>
      </c>
      <c r="G1220">
        <v>17.600000000000001</v>
      </c>
      <c r="I1220" s="103">
        <f t="shared" si="119"/>
        <v>100.679135885371</v>
      </c>
      <c r="J1220" s="104">
        <f t="shared" si="116"/>
        <v>21.041939400042537</v>
      </c>
      <c r="K1220" s="76">
        <f t="shared" si="120"/>
        <v>210.88503112765594</v>
      </c>
      <c r="L1220" s="76">
        <f t="shared" si="117"/>
        <v>158.17721840930673</v>
      </c>
      <c r="M1220" s="103">
        <f t="shared" si="121"/>
        <v>8.0954310993719787</v>
      </c>
      <c r="N1220" s="103">
        <f t="shared" si="118"/>
        <v>252.98222185537435</v>
      </c>
    </row>
    <row r="1221" spans="1:14">
      <c r="A1221" s="102">
        <v>40387</v>
      </c>
      <c r="B1221" t="s">
        <v>315</v>
      </c>
      <c r="C1221">
        <v>23.3</v>
      </c>
      <c r="D1221">
        <v>100.795</v>
      </c>
      <c r="E1221">
        <v>29.98</v>
      </c>
      <c r="F1221">
        <v>3789</v>
      </c>
      <c r="G1221">
        <v>17.600000000000001</v>
      </c>
      <c r="I1221" s="103">
        <f t="shared" si="119"/>
        <v>100.76737543752409</v>
      </c>
      <c r="J1221" s="104">
        <f t="shared" si="116"/>
        <v>21.060381466442536</v>
      </c>
      <c r="K1221" s="76">
        <f t="shared" si="120"/>
        <v>211.0698598961873</v>
      </c>
      <c r="L1221" s="76">
        <f t="shared" si="117"/>
        <v>158.31585176954087</v>
      </c>
      <c r="M1221" s="103">
        <f t="shared" si="121"/>
        <v>8.1025262855633695</v>
      </c>
      <c r="N1221" s="103">
        <f t="shared" si="118"/>
        <v>253.20394642385529</v>
      </c>
    </row>
    <row r="1222" spans="1:14">
      <c r="A1222" s="102">
        <v>40387</v>
      </c>
      <c r="B1222" t="s">
        <v>316</v>
      </c>
      <c r="C1222">
        <v>23.318999999999999</v>
      </c>
      <c r="D1222">
        <v>100.883</v>
      </c>
      <c r="E1222">
        <v>29.97</v>
      </c>
      <c r="F1222">
        <v>3771</v>
      </c>
      <c r="G1222">
        <v>17.600000000000001</v>
      </c>
      <c r="I1222" s="103">
        <f t="shared" si="119"/>
        <v>100.85570339945555</v>
      </c>
      <c r="J1222" s="104">
        <f t="shared" si="116"/>
        <v>21.078842010486209</v>
      </c>
      <c r="K1222" s="76">
        <f t="shared" si="120"/>
        <v>211.25487385004729</v>
      </c>
      <c r="L1222" s="76">
        <f t="shared" si="117"/>
        <v>158.45462403057806</v>
      </c>
      <c r="M1222" s="103">
        <f t="shared" si="121"/>
        <v>8.1096285806285362</v>
      </c>
      <c r="N1222" s="103">
        <f t="shared" si="118"/>
        <v>253.42589314464175</v>
      </c>
    </row>
    <row r="1223" spans="1:14">
      <c r="A1223" s="102">
        <v>40387</v>
      </c>
      <c r="B1223" t="s">
        <v>317</v>
      </c>
      <c r="C1223">
        <v>23.337</v>
      </c>
      <c r="D1223">
        <v>100.684</v>
      </c>
      <c r="E1223">
        <v>29.99</v>
      </c>
      <c r="F1223">
        <v>3776</v>
      </c>
      <c r="G1223">
        <v>17.600000000000001</v>
      </c>
      <c r="I1223" s="103">
        <f t="shared" si="119"/>
        <v>100.679135885371</v>
      </c>
      <c r="J1223" s="104">
        <f t="shared" si="116"/>
        <v>21.041939400042537</v>
      </c>
      <c r="K1223" s="76">
        <f t="shared" si="120"/>
        <v>210.88503112765594</v>
      </c>
      <c r="L1223" s="76">
        <f t="shared" si="117"/>
        <v>158.17721840930673</v>
      </c>
      <c r="M1223" s="103">
        <f t="shared" si="121"/>
        <v>8.0954310993719787</v>
      </c>
      <c r="N1223" s="103">
        <f t="shared" si="118"/>
        <v>252.98222185537435</v>
      </c>
    </row>
    <row r="1224" spans="1:14">
      <c r="A1224" s="102">
        <v>40387</v>
      </c>
      <c r="B1224" t="s">
        <v>318</v>
      </c>
      <c r="C1224">
        <v>23.356000000000002</v>
      </c>
      <c r="D1224">
        <v>100.839</v>
      </c>
      <c r="E1224">
        <v>29.97</v>
      </c>
      <c r="F1224">
        <v>3767</v>
      </c>
      <c r="G1224">
        <v>17.600000000000001</v>
      </c>
      <c r="I1224" s="103">
        <f t="shared" si="119"/>
        <v>100.85570339945555</v>
      </c>
      <c r="J1224" s="104">
        <f t="shared" si="116"/>
        <v>21.078842010486209</v>
      </c>
      <c r="K1224" s="76">
        <f t="shared" si="120"/>
        <v>211.25487385004729</v>
      </c>
      <c r="L1224" s="76">
        <f t="shared" si="117"/>
        <v>158.45462403057806</v>
      </c>
      <c r="M1224" s="103">
        <f t="shared" si="121"/>
        <v>8.1096285806285362</v>
      </c>
      <c r="N1224" s="103">
        <f t="shared" si="118"/>
        <v>253.42589314464175</v>
      </c>
    </row>
    <row r="1225" spans="1:14">
      <c r="A1225" s="102">
        <v>40387</v>
      </c>
      <c r="B1225" t="s">
        <v>319</v>
      </c>
      <c r="C1225">
        <v>23.375</v>
      </c>
      <c r="D1225">
        <v>100.81699999999999</v>
      </c>
      <c r="E1225">
        <v>29.98</v>
      </c>
      <c r="F1225">
        <v>3766</v>
      </c>
      <c r="G1225">
        <v>17.600000000000001</v>
      </c>
      <c r="I1225" s="103">
        <f t="shared" si="119"/>
        <v>100.76737543752409</v>
      </c>
      <c r="J1225" s="104">
        <f t="shared" si="116"/>
        <v>21.060381466442536</v>
      </c>
      <c r="K1225" s="76">
        <f t="shared" si="120"/>
        <v>211.0698598961873</v>
      </c>
      <c r="L1225" s="76">
        <f t="shared" si="117"/>
        <v>158.31585176954087</v>
      </c>
      <c r="M1225" s="103">
        <f t="shared" si="121"/>
        <v>8.1025262855633695</v>
      </c>
      <c r="N1225" s="103">
        <f t="shared" si="118"/>
        <v>253.20394642385529</v>
      </c>
    </row>
    <row r="1226" spans="1:14">
      <c r="A1226" s="102">
        <v>40387</v>
      </c>
      <c r="B1226" t="s">
        <v>320</v>
      </c>
      <c r="C1226">
        <v>23.411999999999999</v>
      </c>
      <c r="D1226">
        <v>100.574</v>
      </c>
      <c r="E1226">
        <v>30</v>
      </c>
      <c r="F1226">
        <v>3773</v>
      </c>
      <c r="G1226">
        <v>17.600000000000001</v>
      </c>
      <c r="I1226" s="103">
        <f t="shared" si="119"/>
        <v>100.5909846255736</v>
      </c>
      <c r="J1226" s="104">
        <f t="shared" si="116"/>
        <v>21.023515786744881</v>
      </c>
      <c r="K1226" s="76">
        <f t="shared" si="120"/>
        <v>210.70038729849671</v>
      </c>
      <c r="L1226" s="76">
        <f t="shared" si="117"/>
        <v>158.03872376539258</v>
      </c>
      <c r="M1226" s="103">
        <f t="shared" si="121"/>
        <v>8.0883430126126221</v>
      </c>
      <c r="N1226" s="103">
        <f t="shared" si="118"/>
        <v>252.76071914414445</v>
      </c>
    </row>
    <row r="1227" spans="1:14">
      <c r="A1227" s="102">
        <v>40387</v>
      </c>
      <c r="B1227" t="s">
        <v>321</v>
      </c>
      <c r="C1227">
        <v>23.431000000000001</v>
      </c>
      <c r="D1227">
        <v>100.66200000000001</v>
      </c>
      <c r="E1227">
        <v>29.99</v>
      </c>
      <c r="F1227">
        <v>3766</v>
      </c>
      <c r="G1227">
        <v>17.600000000000001</v>
      </c>
      <c r="I1227" s="103">
        <f t="shared" si="119"/>
        <v>100.679135885371</v>
      </c>
      <c r="J1227" s="104">
        <f t="shared" si="116"/>
        <v>21.041939400042537</v>
      </c>
      <c r="K1227" s="76">
        <f t="shared" si="120"/>
        <v>210.88503112765594</v>
      </c>
      <c r="L1227" s="76">
        <f t="shared" si="117"/>
        <v>158.17721840930673</v>
      </c>
      <c r="M1227" s="103">
        <f t="shared" si="121"/>
        <v>8.0954310993719787</v>
      </c>
      <c r="N1227" s="103">
        <f t="shared" si="118"/>
        <v>252.98222185537435</v>
      </c>
    </row>
    <row r="1228" spans="1:14">
      <c r="A1228" s="102">
        <v>40387</v>
      </c>
      <c r="B1228" t="s">
        <v>322</v>
      </c>
      <c r="C1228">
        <v>23.45</v>
      </c>
      <c r="D1228">
        <v>100.684</v>
      </c>
      <c r="E1228">
        <v>29.99</v>
      </c>
      <c r="F1228">
        <v>3773</v>
      </c>
      <c r="G1228">
        <v>17.600000000000001</v>
      </c>
      <c r="I1228" s="103">
        <f t="shared" si="119"/>
        <v>100.679135885371</v>
      </c>
      <c r="J1228" s="104">
        <f t="shared" si="116"/>
        <v>21.041939400042537</v>
      </c>
      <c r="K1228" s="76">
        <f t="shared" si="120"/>
        <v>210.88503112765594</v>
      </c>
      <c r="L1228" s="76">
        <f t="shared" si="117"/>
        <v>158.17721840930673</v>
      </c>
      <c r="M1228" s="103">
        <f t="shared" si="121"/>
        <v>8.0954310993719787</v>
      </c>
      <c r="N1228" s="103">
        <f t="shared" si="118"/>
        <v>252.98222185537435</v>
      </c>
    </row>
    <row r="1229" spans="1:14">
      <c r="A1229" s="102">
        <v>40387</v>
      </c>
      <c r="B1229" t="s">
        <v>323</v>
      </c>
      <c r="C1229">
        <v>23.469000000000001</v>
      </c>
      <c r="D1229">
        <v>100.42</v>
      </c>
      <c r="E1229">
        <v>30.02</v>
      </c>
      <c r="F1229">
        <v>3775</v>
      </c>
      <c r="G1229">
        <v>17.600000000000001</v>
      </c>
      <c r="I1229" s="103">
        <f t="shared" si="119"/>
        <v>100.41494651425222</v>
      </c>
      <c r="J1229" s="104">
        <f t="shared" si="116"/>
        <v>20.986723821478712</v>
      </c>
      <c r="K1229" s="76">
        <f t="shared" si="120"/>
        <v>210.33165347634781</v>
      </c>
      <c r="L1229" s="76">
        <f t="shared" si="117"/>
        <v>157.7621498900015</v>
      </c>
      <c r="M1229" s="103">
        <f t="shared" si="121"/>
        <v>8.0741880996951281</v>
      </c>
      <c r="N1229" s="103">
        <f t="shared" si="118"/>
        <v>252.31837811547274</v>
      </c>
    </row>
    <row r="1230" spans="1:14">
      <c r="A1230" s="102">
        <v>40387</v>
      </c>
      <c r="B1230" t="s">
        <v>324</v>
      </c>
      <c r="C1230">
        <v>23.488</v>
      </c>
      <c r="D1230">
        <v>100.773</v>
      </c>
      <c r="E1230">
        <v>29.98</v>
      </c>
      <c r="F1230">
        <v>3773</v>
      </c>
      <c r="G1230">
        <v>17.600000000000001</v>
      </c>
      <c r="I1230" s="103">
        <f t="shared" si="119"/>
        <v>100.76737543752409</v>
      </c>
      <c r="J1230" s="104">
        <f t="shared" si="116"/>
        <v>21.060381466442536</v>
      </c>
      <c r="K1230" s="76">
        <f t="shared" si="120"/>
        <v>211.0698598961873</v>
      </c>
      <c r="L1230" s="76">
        <f t="shared" si="117"/>
        <v>158.31585176954087</v>
      </c>
      <c r="M1230" s="103">
        <f t="shared" si="121"/>
        <v>8.1025262855633695</v>
      </c>
      <c r="N1230" s="103">
        <f t="shared" si="118"/>
        <v>253.20394642385529</v>
      </c>
    </row>
    <row r="1231" spans="1:14">
      <c r="A1231" s="102">
        <v>40387</v>
      </c>
      <c r="B1231" t="s">
        <v>325</v>
      </c>
      <c r="C1231">
        <v>23.506</v>
      </c>
      <c r="D1231">
        <v>100.773</v>
      </c>
      <c r="E1231">
        <v>29.98</v>
      </c>
      <c r="F1231">
        <v>3771</v>
      </c>
      <c r="G1231">
        <v>17.600000000000001</v>
      </c>
      <c r="I1231" s="103">
        <f t="shared" si="119"/>
        <v>100.76737543752409</v>
      </c>
      <c r="J1231" s="104">
        <f t="shared" si="116"/>
        <v>21.060381466442536</v>
      </c>
      <c r="K1231" s="76">
        <f t="shared" si="120"/>
        <v>211.0698598961873</v>
      </c>
      <c r="L1231" s="76">
        <f t="shared" si="117"/>
        <v>158.31585176954087</v>
      </c>
      <c r="M1231" s="103">
        <f t="shared" si="121"/>
        <v>8.1025262855633695</v>
      </c>
      <c r="N1231" s="103">
        <f t="shared" si="118"/>
        <v>253.20394642385529</v>
      </c>
    </row>
    <row r="1232" spans="1:14">
      <c r="A1232" s="102">
        <v>40387</v>
      </c>
      <c r="B1232" t="s">
        <v>326</v>
      </c>
      <c r="C1232">
        <v>23.524999999999999</v>
      </c>
      <c r="D1232">
        <v>101.08199999999999</v>
      </c>
      <c r="E1232">
        <v>29.94</v>
      </c>
      <c r="F1232">
        <v>3777</v>
      </c>
      <c r="G1232">
        <v>17.600000000000001</v>
      </c>
      <c r="I1232" s="103">
        <f t="shared" si="119"/>
        <v>101.1212189208414</v>
      </c>
      <c r="J1232" s="104">
        <f t="shared" si="116"/>
        <v>21.13433475445585</v>
      </c>
      <c r="K1232" s="76">
        <f t="shared" si="120"/>
        <v>211.81102928880753</v>
      </c>
      <c r="L1232" s="76">
        <f t="shared" si="117"/>
        <v>158.87177606757137</v>
      </c>
      <c r="M1232" s="103">
        <f t="shared" si="121"/>
        <v>8.1309782137008764</v>
      </c>
      <c r="N1232" s="103">
        <f t="shared" si="118"/>
        <v>254.09306917815238</v>
      </c>
    </row>
    <row r="1233" spans="1:14">
      <c r="A1233" s="102">
        <v>40387</v>
      </c>
      <c r="B1233" t="s">
        <v>327</v>
      </c>
      <c r="C1233">
        <v>23.544</v>
      </c>
      <c r="D1233">
        <v>101.727</v>
      </c>
      <c r="E1233">
        <v>29.87</v>
      </c>
      <c r="F1233">
        <v>3756</v>
      </c>
      <c r="G1233">
        <v>17.600000000000001</v>
      </c>
      <c r="I1233" s="103">
        <f t="shared" si="119"/>
        <v>101.74387151834297</v>
      </c>
      <c r="J1233" s="104">
        <f t="shared" si="116"/>
        <v>21.264469147333681</v>
      </c>
      <c r="K1233" s="76">
        <f t="shared" si="120"/>
        <v>213.11525296187656</v>
      </c>
      <c r="L1233" s="76">
        <f t="shared" si="117"/>
        <v>159.85002697370018</v>
      </c>
      <c r="M1233" s="103">
        <f t="shared" si="121"/>
        <v>8.1810446068774922</v>
      </c>
      <c r="N1233" s="103">
        <f t="shared" si="118"/>
        <v>255.65764396492165</v>
      </c>
    </row>
    <row r="1234" spans="1:14">
      <c r="A1234" s="102">
        <v>40387</v>
      </c>
      <c r="B1234" t="s">
        <v>328</v>
      </c>
      <c r="C1234">
        <v>23.562999999999999</v>
      </c>
      <c r="D1234">
        <v>101.371</v>
      </c>
      <c r="E1234">
        <v>29.91</v>
      </c>
      <c r="F1234">
        <v>3768</v>
      </c>
      <c r="G1234">
        <v>17.600000000000001</v>
      </c>
      <c r="I1234" s="103">
        <f t="shared" si="119"/>
        <v>101.3875343747207</v>
      </c>
      <c r="J1234" s="104">
        <f t="shared" si="116"/>
        <v>21.189994684316627</v>
      </c>
      <c r="K1234" s="76">
        <f t="shared" si="120"/>
        <v>212.36886028613608</v>
      </c>
      <c r="L1234" s="76">
        <f t="shared" si="117"/>
        <v>159.29018488031687</v>
      </c>
      <c r="M1234" s="103">
        <f t="shared" si="121"/>
        <v>8.1523921679290154</v>
      </c>
      <c r="N1234" s="103">
        <f t="shared" si="118"/>
        <v>254.76225524778172</v>
      </c>
    </row>
    <row r="1235" spans="1:14">
      <c r="A1235" s="102">
        <v>40387</v>
      </c>
      <c r="B1235" t="s">
        <v>329</v>
      </c>
      <c r="C1235">
        <v>23.581</v>
      </c>
      <c r="D1235">
        <v>101.54900000000001</v>
      </c>
      <c r="E1235">
        <v>29.89</v>
      </c>
      <c r="F1235">
        <v>3761</v>
      </c>
      <c r="G1235">
        <v>17.600000000000001</v>
      </c>
      <c r="I1235" s="103">
        <f t="shared" si="119"/>
        <v>101.56552399704221</v>
      </c>
      <c r="J1235" s="104">
        <f t="shared" si="116"/>
        <v>21.227194515381822</v>
      </c>
      <c r="K1235" s="76">
        <f t="shared" si="120"/>
        <v>212.74168179193848</v>
      </c>
      <c r="L1235" s="76">
        <f t="shared" si="117"/>
        <v>159.56982477906007</v>
      </c>
      <c r="M1235" s="103">
        <f t="shared" si="121"/>
        <v>8.1667039983915597</v>
      </c>
      <c r="N1235" s="103">
        <f t="shared" si="118"/>
        <v>255.20949994973623</v>
      </c>
    </row>
    <row r="1236" spans="1:14">
      <c r="A1236" s="102">
        <v>40387</v>
      </c>
      <c r="B1236" t="s">
        <v>330</v>
      </c>
      <c r="C1236">
        <v>23.6</v>
      </c>
      <c r="D1236">
        <v>101.526</v>
      </c>
      <c r="E1236">
        <v>29.89</v>
      </c>
      <c r="F1236">
        <v>3774</v>
      </c>
      <c r="G1236">
        <v>17.600000000000001</v>
      </c>
      <c r="I1236" s="103">
        <f t="shared" si="119"/>
        <v>101.56552399704221</v>
      </c>
      <c r="J1236" s="104">
        <f t="shared" si="116"/>
        <v>21.227194515381822</v>
      </c>
      <c r="K1236" s="76">
        <f t="shared" si="120"/>
        <v>212.74168179193848</v>
      </c>
      <c r="L1236" s="76">
        <f t="shared" si="117"/>
        <v>159.56982477906007</v>
      </c>
      <c r="M1236" s="103">
        <f t="shared" si="121"/>
        <v>8.1667039983915597</v>
      </c>
      <c r="N1236" s="103">
        <f t="shared" si="118"/>
        <v>255.20949994973623</v>
      </c>
    </row>
    <row r="1237" spans="1:14">
      <c r="A1237" s="102">
        <v>40387</v>
      </c>
      <c r="B1237" t="s">
        <v>331</v>
      </c>
      <c r="C1237">
        <v>23.619</v>
      </c>
      <c r="D1237">
        <v>101.282</v>
      </c>
      <c r="E1237">
        <v>29.92</v>
      </c>
      <c r="F1237">
        <v>3760</v>
      </c>
      <c r="G1237">
        <v>17.600000000000001</v>
      </c>
      <c r="I1237" s="103">
        <f t="shared" si="119"/>
        <v>101.29867347816666</v>
      </c>
      <c r="J1237" s="104">
        <f t="shared" ref="J1237:J1300" si="122">I1237*20.9/100</f>
        <v>21.171422756936831</v>
      </c>
      <c r="K1237" s="76">
        <f t="shared" si="120"/>
        <v>212.18273003411275</v>
      </c>
      <c r="L1237" s="76">
        <f t="shared" ref="L1237:L1300" si="123">K1237/1.33322</f>
        <v>159.15057532448714</v>
      </c>
      <c r="M1237" s="103">
        <f t="shared" si="121"/>
        <v>8.1452470205342173</v>
      </c>
      <c r="N1237" s="103">
        <f t="shared" ref="N1237:N1300" si="124">M1237*31.25</f>
        <v>254.53896939169428</v>
      </c>
    </row>
    <row r="1238" spans="1:14">
      <c r="A1238" s="102">
        <v>40387</v>
      </c>
      <c r="B1238" t="s">
        <v>332</v>
      </c>
      <c r="C1238">
        <v>23.638000000000002</v>
      </c>
      <c r="D1238">
        <v>101.459</v>
      </c>
      <c r="E1238">
        <v>29.9</v>
      </c>
      <c r="F1238">
        <v>3756</v>
      </c>
      <c r="G1238">
        <v>17.600000000000001</v>
      </c>
      <c r="I1238" s="103">
        <f t="shared" si="119"/>
        <v>101.4764845080567</v>
      </c>
      <c r="J1238" s="104">
        <f t="shared" si="122"/>
        <v>21.208585262183846</v>
      </c>
      <c r="K1238" s="76">
        <f t="shared" si="120"/>
        <v>212.55517745575031</v>
      </c>
      <c r="L1238" s="76">
        <f t="shared" si="123"/>
        <v>159.4299346362568</v>
      </c>
      <c r="M1238" s="103">
        <f t="shared" si="121"/>
        <v>8.1595444906954846</v>
      </c>
      <c r="N1238" s="103">
        <f t="shared" si="124"/>
        <v>254.98576533423389</v>
      </c>
    </row>
    <row r="1239" spans="1:14">
      <c r="A1239" s="102">
        <v>40387</v>
      </c>
      <c r="B1239" t="s">
        <v>333</v>
      </c>
      <c r="C1239">
        <v>23.657</v>
      </c>
      <c r="D1239">
        <v>101.727</v>
      </c>
      <c r="E1239">
        <v>29.87</v>
      </c>
      <c r="F1239">
        <v>3767</v>
      </c>
      <c r="G1239">
        <v>17.600000000000001</v>
      </c>
      <c r="I1239" s="103">
        <f t="shared" si="119"/>
        <v>101.74387151834297</v>
      </c>
      <c r="J1239" s="104">
        <f t="shared" si="122"/>
        <v>21.264469147333681</v>
      </c>
      <c r="K1239" s="76">
        <f t="shared" si="120"/>
        <v>213.11525296187656</v>
      </c>
      <c r="L1239" s="76">
        <f t="shared" si="123"/>
        <v>159.85002697370018</v>
      </c>
      <c r="M1239" s="103">
        <f t="shared" si="121"/>
        <v>8.1810446068774922</v>
      </c>
      <c r="N1239" s="103">
        <f t="shared" si="124"/>
        <v>255.65764396492165</v>
      </c>
    </row>
    <row r="1240" spans="1:14">
      <c r="A1240" s="102">
        <v>40387</v>
      </c>
      <c r="B1240" t="s">
        <v>334</v>
      </c>
      <c r="C1240">
        <v>23.675000000000001</v>
      </c>
      <c r="D1240">
        <v>101.41500000000001</v>
      </c>
      <c r="E1240">
        <v>29.91</v>
      </c>
      <c r="F1240">
        <v>3760</v>
      </c>
      <c r="G1240">
        <v>17.600000000000001</v>
      </c>
      <c r="I1240" s="103">
        <f t="shared" si="119"/>
        <v>101.3875343747207</v>
      </c>
      <c r="J1240" s="104">
        <f t="shared" si="122"/>
        <v>21.189994684316627</v>
      </c>
      <c r="K1240" s="76">
        <f t="shared" si="120"/>
        <v>212.36886028613608</v>
      </c>
      <c r="L1240" s="76">
        <f t="shared" si="123"/>
        <v>159.29018488031687</v>
      </c>
      <c r="M1240" s="103">
        <f t="shared" si="121"/>
        <v>8.1523921679290154</v>
      </c>
      <c r="N1240" s="103">
        <f t="shared" si="124"/>
        <v>254.76225524778172</v>
      </c>
    </row>
    <row r="1241" spans="1:14">
      <c r="A1241" s="102">
        <v>40387</v>
      </c>
      <c r="B1241" t="s">
        <v>335</v>
      </c>
      <c r="C1241">
        <v>23.693999999999999</v>
      </c>
      <c r="D1241">
        <v>101.61499999999999</v>
      </c>
      <c r="E1241">
        <v>29.88</v>
      </c>
      <c r="F1241">
        <v>3767</v>
      </c>
      <c r="G1241">
        <v>17.600000000000001</v>
      </c>
      <c r="I1241" s="103">
        <f t="shared" si="119"/>
        <v>101.65465296072696</v>
      </c>
      <c r="J1241" s="104">
        <f t="shared" si="122"/>
        <v>21.245822468791935</v>
      </c>
      <c r="K1241" s="76">
        <f t="shared" si="120"/>
        <v>212.92837354406515</v>
      </c>
      <c r="L1241" s="76">
        <f t="shared" si="123"/>
        <v>159.70985549576599</v>
      </c>
      <c r="M1241" s="103">
        <f t="shared" si="121"/>
        <v>8.1738707005898181</v>
      </c>
      <c r="N1241" s="103">
        <f t="shared" si="124"/>
        <v>255.4334593934318</v>
      </c>
    </row>
    <row r="1242" spans="1:14">
      <c r="A1242" s="102">
        <v>40387</v>
      </c>
      <c r="B1242" t="s">
        <v>336</v>
      </c>
      <c r="C1242">
        <v>23.713000000000001</v>
      </c>
      <c r="D1242">
        <v>101.571</v>
      </c>
      <c r="E1242">
        <v>29.89</v>
      </c>
      <c r="F1242">
        <v>3755</v>
      </c>
      <c r="G1242">
        <v>17.600000000000001</v>
      </c>
      <c r="I1242" s="103">
        <f t="shared" si="119"/>
        <v>101.56552399704221</v>
      </c>
      <c r="J1242" s="104">
        <f t="shared" si="122"/>
        <v>21.227194515381822</v>
      </c>
      <c r="K1242" s="76">
        <f t="shared" si="120"/>
        <v>212.74168179193848</v>
      </c>
      <c r="L1242" s="76">
        <f t="shared" si="123"/>
        <v>159.56982477906007</v>
      </c>
      <c r="M1242" s="103">
        <f t="shared" si="121"/>
        <v>8.1667039983915597</v>
      </c>
      <c r="N1242" s="103">
        <f t="shared" si="124"/>
        <v>255.20949994973623</v>
      </c>
    </row>
    <row r="1243" spans="1:14">
      <c r="A1243" s="102">
        <v>40387</v>
      </c>
      <c r="B1243" t="s">
        <v>337</v>
      </c>
      <c r="C1243">
        <v>23.731999999999999</v>
      </c>
      <c r="D1243">
        <v>101.126</v>
      </c>
      <c r="E1243">
        <v>29.94</v>
      </c>
      <c r="F1243">
        <v>3763</v>
      </c>
      <c r="G1243">
        <v>17.600000000000001</v>
      </c>
      <c r="I1243" s="103">
        <f t="shared" si="119"/>
        <v>101.1212189208414</v>
      </c>
      <c r="J1243" s="104">
        <f t="shared" si="122"/>
        <v>21.13433475445585</v>
      </c>
      <c r="K1243" s="76">
        <f t="shared" si="120"/>
        <v>211.81102928880753</v>
      </c>
      <c r="L1243" s="76">
        <f t="shared" si="123"/>
        <v>158.87177606757137</v>
      </c>
      <c r="M1243" s="103">
        <f t="shared" si="121"/>
        <v>8.1309782137008764</v>
      </c>
      <c r="N1243" s="103">
        <f t="shared" si="124"/>
        <v>254.09306917815238</v>
      </c>
    </row>
    <row r="1244" spans="1:14">
      <c r="A1244" s="102">
        <v>40387</v>
      </c>
      <c r="B1244" t="s">
        <v>338</v>
      </c>
      <c r="C1244">
        <v>23.75</v>
      </c>
      <c r="D1244">
        <v>101.23699999999999</v>
      </c>
      <c r="E1244">
        <v>29.93</v>
      </c>
      <c r="F1244">
        <v>3757</v>
      </c>
      <c r="G1244">
        <v>17.600000000000001</v>
      </c>
      <c r="I1244" s="103">
        <f t="shared" si="119"/>
        <v>101.20990169970848</v>
      </c>
      <c r="J1244" s="104">
        <f t="shared" si="122"/>
        <v>21.15286945523907</v>
      </c>
      <c r="K1244" s="76">
        <f t="shared" si="120"/>
        <v>211.99678645107761</v>
      </c>
      <c r="L1244" s="76">
        <f t="shared" si="123"/>
        <v>159.01110578229969</v>
      </c>
      <c r="M1244" s="103">
        <f t="shared" si="121"/>
        <v>8.1381090389677588</v>
      </c>
      <c r="N1244" s="103">
        <f t="shared" si="124"/>
        <v>254.31590746774248</v>
      </c>
    </row>
    <row r="1245" spans="1:14">
      <c r="A1245" s="102">
        <v>40387</v>
      </c>
      <c r="B1245" t="s">
        <v>339</v>
      </c>
      <c r="C1245">
        <v>23.788</v>
      </c>
      <c r="D1245">
        <v>101.26</v>
      </c>
      <c r="E1245">
        <v>29.92</v>
      </c>
      <c r="F1245">
        <v>3761</v>
      </c>
      <c r="G1245">
        <v>17.600000000000001</v>
      </c>
      <c r="I1245" s="103">
        <f t="shared" si="119"/>
        <v>101.29867347816666</v>
      </c>
      <c r="J1245" s="104">
        <f t="shared" si="122"/>
        <v>21.171422756936831</v>
      </c>
      <c r="K1245" s="76">
        <f t="shared" si="120"/>
        <v>212.18273003411275</v>
      </c>
      <c r="L1245" s="76">
        <f t="shared" si="123"/>
        <v>159.15057532448714</v>
      </c>
      <c r="M1245" s="103">
        <f t="shared" si="121"/>
        <v>8.1452470205342173</v>
      </c>
      <c r="N1245" s="103">
        <f t="shared" si="124"/>
        <v>254.53896939169428</v>
      </c>
    </row>
    <row r="1246" spans="1:14">
      <c r="A1246" s="102">
        <v>40387</v>
      </c>
      <c r="B1246" t="s">
        <v>340</v>
      </c>
      <c r="C1246">
        <v>23.806999999999999</v>
      </c>
      <c r="D1246">
        <v>101.571</v>
      </c>
      <c r="E1246">
        <v>29.89</v>
      </c>
      <c r="F1246">
        <v>3762</v>
      </c>
      <c r="G1246">
        <v>17.600000000000001</v>
      </c>
      <c r="I1246" s="103">
        <f t="shared" si="119"/>
        <v>101.56552399704221</v>
      </c>
      <c r="J1246" s="104">
        <f t="shared" si="122"/>
        <v>21.227194515381822</v>
      </c>
      <c r="K1246" s="76">
        <f t="shared" si="120"/>
        <v>212.74168179193848</v>
      </c>
      <c r="L1246" s="76">
        <f t="shared" si="123"/>
        <v>159.56982477906007</v>
      </c>
      <c r="M1246" s="103">
        <f t="shared" si="121"/>
        <v>8.1667039983915597</v>
      </c>
      <c r="N1246" s="103">
        <f t="shared" si="124"/>
        <v>255.20949994973623</v>
      </c>
    </row>
    <row r="1247" spans="1:14">
      <c r="A1247" s="102">
        <v>40387</v>
      </c>
      <c r="B1247" t="s">
        <v>341</v>
      </c>
      <c r="C1247">
        <v>23.826000000000001</v>
      </c>
      <c r="D1247">
        <v>101.749</v>
      </c>
      <c r="E1247">
        <v>29.87</v>
      </c>
      <c r="F1247">
        <v>3761</v>
      </c>
      <c r="G1247">
        <v>17.600000000000001</v>
      </c>
      <c r="I1247" s="103">
        <f t="shared" si="119"/>
        <v>101.74387151834297</v>
      </c>
      <c r="J1247" s="104">
        <f t="shared" si="122"/>
        <v>21.264469147333681</v>
      </c>
      <c r="K1247" s="76">
        <f t="shared" si="120"/>
        <v>213.11525296187656</v>
      </c>
      <c r="L1247" s="76">
        <f t="shared" si="123"/>
        <v>159.85002697370018</v>
      </c>
      <c r="M1247" s="103">
        <f t="shared" si="121"/>
        <v>8.1810446068774922</v>
      </c>
      <c r="N1247" s="103">
        <f t="shared" si="124"/>
        <v>255.65764396492165</v>
      </c>
    </row>
    <row r="1248" spans="1:14">
      <c r="A1248" s="102">
        <v>40387</v>
      </c>
      <c r="B1248" t="s">
        <v>342</v>
      </c>
      <c r="C1248">
        <v>23.844000000000001</v>
      </c>
      <c r="D1248">
        <v>101.571</v>
      </c>
      <c r="E1248">
        <v>29.89</v>
      </c>
      <c r="F1248">
        <v>3748</v>
      </c>
      <c r="G1248">
        <v>17.600000000000001</v>
      </c>
      <c r="I1248" s="103">
        <f t="shared" si="119"/>
        <v>101.56552399704221</v>
      </c>
      <c r="J1248" s="104">
        <f t="shared" si="122"/>
        <v>21.227194515381822</v>
      </c>
      <c r="K1248" s="76">
        <f t="shared" si="120"/>
        <v>212.74168179193848</v>
      </c>
      <c r="L1248" s="76">
        <f t="shared" si="123"/>
        <v>159.56982477906007</v>
      </c>
      <c r="M1248" s="103">
        <f t="shared" si="121"/>
        <v>8.1667039983915597</v>
      </c>
      <c r="N1248" s="103">
        <f t="shared" si="124"/>
        <v>255.20949994973623</v>
      </c>
    </row>
    <row r="1249" spans="1:14">
      <c r="A1249" s="102">
        <v>40387</v>
      </c>
      <c r="B1249" t="s">
        <v>343</v>
      </c>
      <c r="C1249">
        <v>23.863</v>
      </c>
      <c r="D1249">
        <v>101.705</v>
      </c>
      <c r="E1249">
        <v>29.88</v>
      </c>
      <c r="F1249">
        <v>3753</v>
      </c>
      <c r="G1249">
        <v>17.600000000000001</v>
      </c>
      <c r="I1249" s="103">
        <f t="shared" si="119"/>
        <v>101.65465296072696</v>
      </c>
      <c r="J1249" s="104">
        <f t="shared" si="122"/>
        <v>21.245822468791935</v>
      </c>
      <c r="K1249" s="76">
        <f t="shared" si="120"/>
        <v>212.92837354406515</v>
      </c>
      <c r="L1249" s="76">
        <f t="shared" si="123"/>
        <v>159.70985549576599</v>
      </c>
      <c r="M1249" s="103">
        <f t="shared" si="121"/>
        <v>8.1738707005898181</v>
      </c>
      <c r="N1249" s="103">
        <f t="shared" si="124"/>
        <v>255.4334593934318</v>
      </c>
    </row>
    <row r="1250" spans="1:14">
      <c r="A1250" s="102">
        <v>40387</v>
      </c>
      <c r="B1250" t="s">
        <v>344</v>
      </c>
      <c r="C1250">
        <v>23.882000000000001</v>
      </c>
      <c r="D1250">
        <v>101.61499999999999</v>
      </c>
      <c r="E1250">
        <v>29.88</v>
      </c>
      <c r="F1250">
        <v>3756</v>
      </c>
      <c r="G1250">
        <v>17.600000000000001</v>
      </c>
      <c r="I1250" s="103">
        <f t="shared" si="119"/>
        <v>101.65465296072696</v>
      </c>
      <c r="J1250" s="104">
        <f t="shared" si="122"/>
        <v>21.245822468791935</v>
      </c>
      <c r="K1250" s="76">
        <f t="shared" si="120"/>
        <v>212.92837354406515</v>
      </c>
      <c r="L1250" s="76">
        <f t="shared" si="123"/>
        <v>159.70985549576599</v>
      </c>
      <c r="M1250" s="103">
        <f t="shared" si="121"/>
        <v>8.1738707005898181</v>
      </c>
      <c r="N1250" s="103">
        <f t="shared" si="124"/>
        <v>255.4334593934318</v>
      </c>
    </row>
    <row r="1251" spans="1:14">
      <c r="A1251" s="102">
        <v>40387</v>
      </c>
      <c r="B1251" t="s">
        <v>345</v>
      </c>
      <c r="C1251">
        <v>23.901</v>
      </c>
      <c r="D1251">
        <v>101.816</v>
      </c>
      <c r="E1251">
        <v>29.86</v>
      </c>
      <c r="F1251">
        <v>3761</v>
      </c>
      <c r="G1251">
        <v>17.600000000000001</v>
      </c>
      <c r="I1251" s="103">
        <f t="shared" si="119"/>
        <v>101.83317978930471</v>
      </c>
      <c r="J1251" s="104">
        <f t="shared" si="122"/>
        <v>21.283134575964681</v>
      </c>
      <c r="K1251" s="76">
        <f t="shared" si="120"/>
        <v>213.30232029550132</v>
      </c>
      <c r="L1251" s="76">
        <f t="shared" si="123"/>
        <v>159.99033940047502</v>
      </c>
      <c r="M1251" s="103">
        <f t="shared" si="121"/>
        <v>8.1882257268564906</v>
      </c>
      <c r="N1251" s="103">
        <f t="shared" si="124"/>
        <v>255.88205396426534</v>
      </c>
    </row>
    <row r="1252" spans="1:14">
      <c r="A1252" s="102">
        <v>40387</v>
      </c>
      <c r="B1252" t="s">
        <v>346</v>
      </c>
      <c r="C1252">
        <v>23.92</v>
      </c>
      <c r="D1252">
        <v>102.17400000000001</v>
      </c>
      <c r="E1252">
        <v>29.82</v>
      </c>
      <c r="F1252">
        <v>3753</v>
      </c>
      <c r="G1252">
        <v>17.600000000000001</v>
      </c>
      <c r="I1252" s="103">
        <f t="shared" si="119"/>
        <v>102.19131240130621</v>
      </c>
      <c r="J1252" s="104">
        <f t="shared" si="122"/>
        <v>21.357984291872995</v>
      </c>
      <c r="K1252" s="76">
        <f t="shared" si="120"/>
        <v>214.05247380412655</v>
      </c>
      <c r="L1252" s="76">
        <f t="shared" si="123"/>
        <v>160.55300235829534</v>
      </c>
      <c r="M1252" s="103">
        <f t="shared" si="121"/>
        <v>8.2170225362390958</v>
      </c>
      <c r="N1252" s="103">
        <f t="shared" si="124"/>
        <v>256.78195425747174</v>
      </c>
    </row>
    <row r="1253" spans="1:14">
      <c r="A1253" s="102">
        <v>40387</v>
      </c>
      <c r="B1253" t="s">
        <v>347</v>
      </c>
      <c r="C1253">
        <v>23.939</v>
      </c>
      <c r="D1253">
        <v>101.928</v>
      </c>
      <c r="E1253">
        <v>29.85</v>
      </c>
      <c r="F1253">
        <v>3754</v>
      </c>
      <c r="G1253">
        <v>17.600000000000001</v>
      </c>
      <c r="I1253" s="103">
        <f t="shared" si="119"/>
        <v>101.92257789320958</v>
      </c>
      <c r="J1253" s="104">
        <f t="shared" si="122"/>
        <v>21.301818779680801</v>
      </c>
      <c r="K1253" s="76">
        <f t="shared" si="120"/>
        <v>213.48957579545117</v>
      </c>
      <c r="L1253" s="76">
        <f t="shared" si="123"/>
        <v>160.1307929639903</v>
      </c>
      <c r="M1253" s="103">
        <f t="shared" si="121"/>
        <v>8.1954140701434319</v>
      </c>
      <c r="N1253" s="103">
        <f t="shared" si="124"/>
        <v>256.10668969198224</v>
      </c>
    </row>
    <row r="1254" spans="1:14">
      <c r="A1254" s="102">
        <v>40387</v>
      </c>
      <c r="B1254" t="s">
        <v>348</v>
      </c>
      <c r="C1254">
        <v>23.957000000000001</v>
      </c>
      <c r="D1254">
        <v>102.08499999999999</v>
      </c>
      <c r="E1254">
        <v>29.83</v>
      </c>
      <c r="F1254">
        <v>3757</v>
      </c>
      <c r="G1254">
        <v>17.600000000000001</v>
      </c>
      <c r="I1254" s="103">
        <f t="shared" si="119"/>
        <v>102.10164407915455</v>
      </c>
      <c r="J1254" s="104">
        <f t="shared" si="122"/>
        <v>21.339243612543299</v>
      </c>
      <c r="K1254" s="76">
        <f t="shared" si="120"/>
        <v>213.86465229829193</v>
      </c>
      <c r="L1254" s="76">
        <f t="shared" si="123"/>
        <v>160.41212425428054</v>
      </c>
      <c r="M1254" s="103">
        <f t="shared" si="121"/>
        <v>8.2098124651812583</v>
      </c>
      <c r="N1254" s="103">
        <f t="shared" si="124"/>
        <v>256.5566395369143</v>
      </c>
    </row>
    <row r="1255" spans="1:14">
      <c r="A1255" s="102">
        <v>40387</v>
      </c>
      <c r="B1255" t="s">
        <v>349</v>
      </c>
      <c r="C1255">
        <v>23.975999999999999</v>
      </c>
      <c r="D1255">
        <v>102.062</v>
      </c>
      <c r="E1255">
        <v>29.84</v>
      </c>
      <c r="F1255">
        <v>3753</v>
      </c>
      <c r="G1255">
        <v>17.600000000000001</v>
      </c>
      <c r="I1255" s="103">
        <f t="shared" si="119"/>
        <v>102.01206594983822</v>
      </c>
      <c r="J1255" s="104">
        <f t="shared" si="122"/>
        <v>21.320521783516188</v>
      </c>
      <c r="K1255" s="76">
        <f t="shared" si="120"/>
        <v>213.67701971262156</v>
      </c>
      <c r="L1255" s="76">
        <f t="shared" si="123"/>
        <v>160.27138785243361</v>
      </c>
      <c r="M1255" s="103">
        <f t="shared" si="121"/>
        <v>8.2026096463696572</v>
      </c>
      <c r="N1255" s="103">
        <f t="shared" si="124"/>
        <v>256.3315514490518</v>
      </c>
    </row>
    <row r="1256" spans="1:14">
      <c r="A1256" s="102">
        <v>40387</v>
      </c>
      <c r="B1256" t="s">
        <v>350</v>
      </c>
      <c r="C1256">
        <v>23.995000000000001</v>
      </c>
      <c r="D1256">
        <v>102.04</v>
      </c>
      <c r="E1256">
        <v>29.84</v>
      </c>
      <c r="F1256">
        <v>3751</v>
      </c>
      <c r="G1256">
        <v>17.600000000000001</v>
      </c>
      <c r="I1256" s="103">
        <f t="shared" si="119"/>
        <v>102.01206594983822</v>
      </c>
      <c r="J1256" s="104">
        <f t="shared" si="122"/>
        <v>21.320521783516188</v>
      </c>
      <c r="K1256" s="76">
        <f t="shared" si="120"/>
        <v>213.67701971262156</v>
      </c>
      <c r="L1256" s="76">
        <f t="shared" si="123"/>
        <v>160.27138785243361</v>
      </c>
      <c r="M1256" s="103">
        <f t="shared" si="121"/>
        <v>8.2026096463696572</v>
      </c>
      <c r="N1256" s="103">
        <f t="shared" si="124"/>
        <v>256.3315514490518</v>
      </c>
    </row>
    <row r="1257" spans="1:14">
      <c r="A1257" s="102">
        <v>40387</v>
      </c>
      <c r="B1257" t="s">
        <v>351</v>
      </c>
      <c r="C1257">
        <v>24.013999999999999</v>
      </c>
      <c r="D1257">
        <v>101.861</v>
      </c>
      <c r="E1257">
        <v>29.86</v>
      </c>
      <c r="F1257">
        <v>3754</v>
      </c>
      <c r="G1257">
        <v>17.600000000000001</v>
      </c>
      <c r="I1257" s="103">
        <f t="shared" si="119"/>
        <v>101.83317978930471</v>
      </c>
      <c r="J1257" s="104">
        <f t="shared" si="122"/>
        <v>21.283134575964681</v>
      </c>
      <c r="K1257" s="76">
        <f t="shared" si="120"/>
        <v>213.30232029550132</v>
      </c>
      <c r="L1257" s="76">
        <f t="shared" si="123"/>
        <v>159.99033940047502</v>
      </c>
      <c r="M1257" s="103">
        <f t="shared" si="121"/>
        <v>8.1882257268564906</v>
      </c>
      <c r="N1257" s="103">
        <f t="shared" si="124"/>
        <v>255.88205396426534</v>
      </c>
    </row>
    <row r="1258" spans="1:14">
      <c r="A1258" s="102">
        <v>40387</v>
      </c>
      <c r="B1258" t="s">
        <v>352</v>
      </c>
      <c r="C1258">
        <v>24.032</v>
      </c>
      <c r="D1258">
        <v>101.61499999999999</v>
      </c>
      <c r="E1258">
        <v>29.89</v>
      </c>
      <c r="F1258">
        <v>3768</v>
      </c>
      <c r="G1258">
        <v>17.600000000000001</v>
      </c>
      <c r="I1258" s="103">
        <f t="shared" ref="I1258:I1321" si="125">(-((TAN(E1258*PI()/180))/(TAN(($B$7+($B$14*(G1258-$E$7)))*PI()/180))*($H$13+($B$15*(G1258-$E$8)))+(TAN(E1258*PI()/180))/(TAN(($B$7+($B$14*(G1258-$E$7)))*PI()/180))*1/$B$16*($H$13+($B$15*(G1258-$E$8)))-$B$13*1/$B$16*($H$13+($B$15*(G1258-$E$8)))-($H$13+($B$15*(G1258-$E$8)))+$B$13*($H$13+($B$15*(G1258-$E$8))))+(SQRT((POWER(((TAN(E1258*PI()/180))/(TAN(($B$7+($B$14*(G1258-$E$7)))*PI()/180))*($H$13+($B$15*(G1258-$E$8)))+(TAN(E1258*PI()/180))/(TAN(($B$7+($B$14*(G1258-$E$7)))*PI()/180))*1/$B$16*($H$13+($B$15*(G1258-$E$8)))-$B$13*1/$B$16*($H$13+($B$15*(G1258-$E$8)))-($H$13+($B$15*(G1258-$E$8)))+$B$13*($H$13+($B$15*(G1258-$E$8)))),2))-4*((TAN(E1258*PI()/180))/(TAN(($B$7+($B$14*(G1258-$E$7)))*PI()/180))*1/$B$16*POWER(($H$13+($B$15*(G1258-$E$8))),2))*((TAN(E1258*PI()/180))/(TAN(($B$7+($B$14*(G1258-$E$7)))*PI()/180))-1))))/(2*((TAN(E1258*PI()/180))/(TAN(($B$7+($B$14*(G1258-$E$7)))*PI()/180))*1/$B$16*POWER(($H$13+($B$15*(G1258-$E$8))),2)))</f>
        <v>101.56552399704221</v>
      </c>
      <c r="J1258" s="104">
        <f t="shared" si="122"/>
        <v>21.227194515381822</v>
      </c>
      <c r="K1258" s="76">
        <f t="shared" ref="K1258:K1321" si="126">($B$9-EXP(52.57-6690.9/(273.15+G1258)-4.681*LN(273.15+G1258)))*I1258/100*0.2095</f>
        <v>212.74168179193848</v>
      </c>
      <c r="L1258" s="76">
        <f t="shared" si="123"/>
        <v>159.56982477906007</v>
      </c>
      <c r="M1258" s="103">
        <f t="shared" ref="M1258:M1321" si="127">(($B$9-EXP(52.57-6690.9/(273.15+G1258)-4.681*LN(273.15+G1258)))/1013)*I1258/100*0.2095*((49-1.335*G1258+0.02759*POWER(G1258,2)-0.0003235*POWER(G1258,3)+0.000001614*POWER(G1258,4))
-($J$16*(5.516*10^-1-1.759*10^-2*G1258+2.253*10^-4*POWER(G1258,2)-2.654*10^-7*POWER(G1258,3)+5.363*10^-8*POWER(G1258,4))))*32/22.414</f>
        <v>8.1667039983915597</v>
      </c>
      <c r="N1258" s="103">
        <f t="shared" si="124"/>
        <v>255.20949994973623</v>
      </c>
    </row>
    <row r="1259" spans="1:14">
      <c r="A1259" s="102">
        <v>40387</v>
      </c>
      <c r="B1259" t="s">
        <v>353</v>
      </c>
      <c r="C1259">
        <v>24.050999999999998</v>
      </c>
      <c r="D1259">
        <v>101.41500000000001</v>
      </c>
      <c r="E1259">
        <v>29.91</v>
      </c>
      <c r="F1259">
        <v>3758</v>
      </c>
      <c r="G1259">
        <v>17.600000000000001</v>
      </c>
      <c r="I1259" s="103">
        <f t="shared" si="125"/>
        <v>101.3875343747207</v>
      </c>
      <c r="J1259" s="104">
        <f t="shared" si="122"/>
        <v>21.189994684316627</v>
      </c>
      <c r="K1259" s="76">
        <f t="shared" si="126"/>
        <v>212.36886028613608</v>
      </c>
      <c r="L1259" s="76">
        <f t="shared" si="123"/>
        <v>159.29018488031687</v>
      </c>
      <c r="M1259" s="103">
        <f t="shared" si="127"/>
        <v>8.1523921679290154</v>
      </c>
      <c r="N1259" s="103">
        <f t="shared" si="124"/>
        <v>254.76225524778172</v>
      </c>
    </row>
    <row r="1260" spans="1:14">
      <c r="A1260" s="102">
        <v>40387</v>
      </c>
      <c r="B1260" t="s">
        <v>354</v>
      </c>
      <c r="C1260">
        <v>24.07</v>
      </c>
      <c r="D1260">
        <v>101.504</v>
      </c>
      <c r="E1260">
        <v>29.9</v>
      </c>
      <c r="F1260">
        <v>3751</v>
      </c>
      <c r="G1260">
        <v>17.600000000000001</v>
      </c>
      <c r="I1260" s="103">
        <f t="shared" si="125"/>
        <v>101.4764845080567</v>
      </c>
      <c r="J1260" s="104">
        <f t="shared" si="122"/>
        <v>21.208585262183846</v>
      </c>
      <c r="K1260" s="76">
        <f t="shared" si="126"/>
        <v>212.55517745575031</v>
      </c>
      <c r="L1260" s="76">
        <f t="shared" si="123"/>
        <v>159.4299346362568</v>
      </c>
      <c r="M1260" s="103">
        <f t="shared" si="127"/>
        <v>8.1595444906954846</v>
      </c>
      <c r="N1260" s="103">
        <f t="shared" si="124"/>
        <v>254.98576533423389</v>
      </c>
    </row>
    <row r="1261" spans="1:14">
      <c r="A1261" s="102">
        <v>40387</v>
      </c>
      <c r="B1261" t="s">
        <v>355</v>
      </c>
      <c r="C1261">
        <v>24.088999999999999</v>
      </c>
      <c r="D1261">
        <v>101.794</v>
      </c>
      <c r="E1261">
        <v>29.86</v>
      </c>
      <c r="F1261">
        <v>3746</v>
      </c>
      <c r="G1261">
        <v>17.600000000000001</v>
      </c>
      <c r="I1261" s="103">
        <f t="shared" si="125"/>
        <v>101.83317978930471</v>
      </c>
      <c r="J1261" s="104">
        <f t="shared" si="122"/>
        <v>21.283134575964681</v>
      </c>
      <c r="K1261" s="76">
        <f t="shared" si="126"/>
        <v>213.30232029550132</v>
      </c>
      <c r="L1261" s="76">
        <f t="shared" si="123"/>
        <v>159.99033940047502</v>
      </c>
      <c r="M1261" s="103">
        <f t="shared" si="127"/>
        <v>8.1882257268564906</v>
      </c>
      <c r="N1261" s="103">
        <f t="shared" si="124"/>
        <v>255.88205396426534</v>
      </c>
    </row>
    <row r="1262" spans="1:14">
      <c r="A1262" s="102">
        <v>40387</v>
      </c>
      <c r="B1262" t="s">
        <v>356</v>
      </c>
      <c r="C1262">
        <v>24.108000000000001</v>
      </c>
      <c r="D1262">
        <v>102.017</v>
      </c>
      <c r="E1262">
        <v>29.84</v>
      </c>
      <c r="F1262">
        <v>3761</v>
      </c>
      <c r="G1262">
        <v>17.600000000000001</v>
      </c>
      <c r="I1262" s="103">
        <f t="shared" si="125"/>
        <v>102.01206594983822</v>
      </c>
      <c r="J1262" s="104">
        <f t="shared" si="122"/>
        <v>21.320521783516188</v>
      </c>
      <c r="K1262" s="76">
        <f t="shared" si="126"/>
        <v>213.67701971262156</v>
      </c>
      <c r="L1262" s="76">
        <f t="shared" si="123"/>
        <v>160.27138785243361</v>
      </c>
      <c r="M1262" s="103">
        <f t="shared" si="127"/>
        <v>8.2026096463696572</v>
      </c>
      <c r="N1262" s="103">
        <f t="shared" si="124"/>
        <v>256.3315514490518</v>
      </c>
    </row>
    <row r="1263" spans="1:14">
      <c r="A1263" s="102">
        <v>40387</v>
      </c>
      <c r="B1263" t="s">
        <v>357</v>
      </c>
      <c r="C1263">
        <v>24.126000000000001</v>
      </c>
      <c r="D1263">
        <v>102.08499999999999</v>
      </c>
      <c r="E1263">
        <v>29.83</v>
      </c>
      <c r="F1263">
        <v>3748</v>
      </c>
      <c r="G1263">
        <v>17.600000000000001</v>
      </c>
      <c r="I1263" s="103">
        <f t="shared" si="125"/>
        <v>102.10164407915455</v>
      </c>
      <c r="J1263" s="104">
        <f t="shared" si="122"/>
        <v>21.339243612543299</v>
      </c>
      <c r="K1263" s="76">
        <f t="shared" si="126"/>
        <v>213.86465229829193</v>
      </c>
      <c r="L1263" s="76">
        <f t="shared" si="123"/>
        <v>160.41212425428054</v>
      </c>
      <c r="M1263" s="103">
        <f t="shared" si="127"/>
        <v>8.2098124651812583</v>
      </c>
      <c r="N1263" s="103">
        <f t="shared" si="124"/>
        <v>256.5566395369143</v>
      </c>
    </row>
    <row r="1264" spans="1:14">
      <c r="A1264" s="102">
        <v>40387</v>
      </c>
      <c r="B1264" t="s">
        <v>358</v>
      </c>
      <c r="C1264">
        <v>24.145</v>
      </c>
      <c r="D1264">
        <v>101.905</v>
      </c>
      <c r="E1264">
        <v>29.85</v>
      </c>
      <c r="F1264">
        <v>3755</v>
      </c>
      <c r="G1264">
        <v>17.600000000000001</v>
      </c>
      <c r="I1264" s="103">
        <f t="shared" si="125"/>
        <v>101.92257789320958</v>
      </c>
      <c r="J1264" s="104">
        <f t="shared" si="122"/>
        <v>21.301818779680801</v>
      </c>
      <c r="K1264" s="76">
        <f t="shared" si="126"/>
        <v>213.48957579545117</v>
      </c>
      <c r="L1264" s="76">
        <f t="shared" si="123"/>
        <v>160.1307929639903</v>
      </c>
      <c r="M1264" s="103">
        <f t="shared" si="127"/>
        <v>8.1954140701434319</v>
      </c>
      <c r="N1264" s="103">
        <f t="shared" si="124"/>
        <v>256.10668969198224</v>
      </c>
    </row>
    <row r="1265" spans="1:14">
      <c r="A1265" s="102">
        <v>40387</v>
      </c>
      <c r="B1265" t="s">
        <v>359</v>
      </c>
      <c r="C1265">
        <v>24.164000000000001</v>
      </c>
      <c r="D1265">
        <v>101.905</v>
      </c>
      <c r="E1265">
        <v>29.85</v>
      </c>
      <c r="F1265">
        <v>3751</v>
      </c>
      <c r="G1265">
        <v>17.600000000000001</v>
      </c>
      <c r="I1265" s="103">
        <f t="shared" si="125"/>
        <v>101.92257789320958</v>
      </c>
      <c r="J1265" s="104">
        <f t="shared" si="122"/>
        <v>21.301818779680801</v>
      </c>
      <c r="K1265" s="76">
        <f t="shared" si="126"/>
        <v>213.48957579545117</v>
      </c>
      <c r="L1265" s="76">
        <f t="shared" si="123"/>
        <v>160.1307929639903</v>
      </c>
      <c r="M1265" s="103">
        <f t="shared" si="127"/>
        <v>8.1954140701434319</v>
      </c>
      <c r="N1265" s="103">
        <f t="shared" si="124"/>
        <v>256.10668969198224</v>
      </c>
    </row>
    <row r="1266" spans="1:14">
      <c r="A1266" s="102">
        <v>40387</v>
      </c>
      <c r="B1266" t="s">
        <v>360</v>
      </c>
      <c r="C1266">
        <v>24.183</v>
      </c>
      <c r="D1266">
        <v>101.861</v>
      </c>
      <c r="E1266">
        <v>29.86</v>
      </c>
      <c r="F1266">
        <v>3751</v>
      </c>
      <c r="G1266">
        <v>17.600000000000001</v>
      </c>
      <c r="I1266" s="103">
        <f t="shared" si="125"/>
        <v>101.83317978930471</v>
      </c>
      <c r="J1266" s="104">
        <f t="shared" si="122"/>
        <v>21.283134575964681</v>
      </c>
      <c r="K1266" s="76">
        <f t="shared" si="126"/>
        <v>213.30232029550132</v>
      </c>
      <c r="L1266" s="76">
        <f t="shared" si="123"/>
        <v>159.99033940047502</v>
      </c>
      <c r="M1266" s="103">
        <f t="shared" si="127"/>
        <v>8.1882257268564906</v>
      </c>
      <c r="N1266" s="103">
        <f t="shared" si="124"/>
        <v>255.88205396426534</v>
      </c>
    </row>
    <row r="1267" spans="1:14">
      <c r="A1267" s="102">
        <v>40387</v>
      </c>
      <c r="B1267" t="s">
        <v>361</v>
      </c>
      <c r="C1267">
        <v>24.201000000000001</v>
      </c>
      <c r="D1267">
        <v>101.973</v>
      </c>
      <c r="E1267">
        <v>29.85</v>
      </c>
      <c r="F1267">
        <v>3756</v>
      </c>
      <c r="G1267">
        <v>17.600000000000001</v>
      </c>
      <c r="I1267" s="103">
        <f t="shared" si="125"/>
        <v>101.92257789320958</v>
      </c>
      <c r="J1267" s="104">
        <f t="shared" si="122"/>
        <v>21.301818779680801</v>
      </c>
      <c r="K1267" s="76">
        <f t="shared" si="126"/>
        <v>213.48957579545117</v>
      </c>
      <c r="L1267" s="76">
        <f t="shared" si="123"/>
        <v>160.1307929639903</v>
      </c>
      <c r="M1267" s="103">
        <f t="shared" si="127"/>
        <v>8.1954140701434319</v>
      </c>
      <c r="N1267" s="103">
        <f t="shared" si="124"/>
        <v>256.10668969198224</v>
      </c>
    </row>
    <row r="1268" spans="1:14">
      <c r="A1268" s="102">
        <v>40387</v>
      </c>
      <c r="B1268" t="s">
        <v>362</v>
      </c>
      <c r="C1268">
        <v>24.22</v>
      </c>
      <c r="D1268">
        <v>101.569</v>
      </c>
      <c r="E1268">
        <v>29.87</v>
      </c>
      <c r="F1268">
        <v>3750</v>
      </c>
      <c r="G1268">
        <v>17.7</v>
      </c>
      <c r="I1268" s="103">
        <f t="shared" si="125"/>
        <v>101.56270413810707</v>
      </c>
      <c r="J1268" s="104">
        <f t="shared" si="122"/>
        <v>21.226605164864377</v>
      </c>
      <c r="K1268" s="76">
        <f t="shared" si="126"/>
        <v>212.70862969222603</v>
      </c>
      <c r="L1268" s="76">
        <f t="shared" si="123"/>
        <v>159.54503359702525</v>
      </c>
      <c r="M1268" s="103">
        <f t="shared" si="127"/>
        <v>8.1509158502859922</v>
      </c>
      <c r="N1268" s="103">
        <f t="shared" si="124"/>
        <v>254.71612032143724</v>
      </c>
    </row>
    <row r="1269" spans="1:14">
      <c r="A1269" s="102">
        <v>40387</v>
      </c>
      <c r="B1269" t="s">
        <v>363</v>
      </c>
      <c r="C1269">
        <v>24.239000000000001</v>
      </c>
      <c r="D1269">
        <v>101.569</v>
      </c>
      <c r="E1269">
        <v>29.87</v>
      </c>
      <c r="F1269">
        <v>3746</v>
      </c>
      <c r="G1269">
        <v>17.7</v>
      </c>
      <c r="I1269" s="103">
        <f t="shared" si="125"/>
        <v>101.56270413810707</v>
      </c>
      <c r="J1269" s="104">
        <f t="shared" si="122"/>
        <v>21.226605164864377</v>
      </c>
      <c r="K1269" s="76">
        <f t="shared" si="126"/>
        <v>212.70862969222603</v>
      </c>
      <c r="L1269" s="76">
        <f t="shared" si="123"/>
        <v>159.54503359702525</v>
      </c>
      <c r="M1269" s="103">
        <f t="shared" si="127"/>
        <v>8.1509158502859922</v>
      </c>
      <c r="N1269" s="103">
        <f t="shared" si="124"/>
        <v>254.71612032143724</v>
      </c>
    </row>
    <row r="1270" spans="1:14">
      <c r="A1270" s="102">
        <v>40387</v>
      </c>
      <c r="B1270" t="s">
        <v>364</v>
      </c>
      <c r="C1270">
        <v>24.257999999999999</v>
      </c>
      <c r="D1270">
        <v>101.32599999999999</v>
      </c>
      <c r="E1270">
        <v>29.92</v>
      </c>
      <c r="F1270">
        <v>3750</v>
      </c>
      <c r="G1270">
        <v>17.600000000000001</v>
      </c>
      <c r="I1270" s="103">
        <f t="shared" si="125"/>
        <v>101.29867347816666</v>
      </c>
      <c r="J1270" s="104">
        <f t="shared" si="122"/>
        <v>21.171422756936831</v>
      </c>
      <c r="K1270" s="76">
        <f t="shared" si="126"/>
        <v>212.18273003411275</v>
      </c>
      <c r="L1270" s="76">
        <f t="shared" si="123"/>
        <v>159.15057532448714</v>
      </c>
      <c r="M1270" s="103">
        <f t="shared" si="127"/>
        <v>8.1452470205342173</v>
      </c>
      <c r="N1270" s="103">
        <f t="shared" si="124"/>
        <v>254.53896939169428</v>
      </c>
    </row>
    <row r="1271" spans="1:14">
      <c r="A1271" s="102">
        <v>40387</v>
      </c>
      <c r="B1271" t="s">
        <v>365</v>
      </c>
      <c r="C1271">
        <v>24.277000000000001</v>
      </c>
      <c r="D1271">
        <v>101.482</v>
      </c>
      <c r="E1271">
        <v>29.9</v>
      </c>
      <c r="F1271">
        <v>3739</v>
      </c>
      <c r="G1271">
        <v>17.600000000000001</v>
      </c>
      <c r="I1271" s="103">
        <f t="shared" si="125"/>
        <v>101.4764845080567</v>
      </c>
      <c r="J1271" s="104">
        <f t="shared" si="122"/>
        <v>21.208585262183846</v>
      </c>
      <c r="K1271" s="76">
        <f t="shared" si="126"/>
        <v>212.55517745575031</v>
      </c>
      <c r="L1271" s="76">
        <f t="shared" si="123"/>
        <v>159.4299346362568</v>
      </c>
      <c r="M1271" s="103">
        <f t="shared" si="127"/>
        <v>8.1595444906954846</v>
      </c>
      <c r="N1271" s="103">
        <f t="shared" si="124"/>
        <v>254.98576533423389</v>
      </c>
    </row>
    <row r="1272" spans="1:14">
      <c r="A1272" s="102">
        <v>40387</v>
      </c>
      <c r="B1272" t="s">
        <v>366</v>
      </c>
      <c r="C1272">
        <v>24.295000000000002</v>
      </c>
      <c r="D1272">
        <v>101.904</v>
      </c>
      <c r="E1272">
        <v>29.83</v>
      </c>
      <c r="F1272">
        <v>3747</v>
      </c>
      <c r="G1272">
        <v>17.7</v>
      </c>
      <c r="I1272" s="103">
        <f t="shared" si="125"/>
        <v>101.91986077331104</v>
      </c>
      <c r="J1272" s="104">
        <f t="shared" si="122"/>
        <v>21.301250901622005</v>
      </c>
      <c r="K1272" s="76">
        <f t="shared" si="126"/>
        <v>213.45664343510964</v>
      </c>
      <c r="L1272" s="76">
        <f t="shared" si="123"/>
        <v>160.10609159411771</v>
      </c>
      <c r="M1272" s="103">
        <f t="shared" si="127"/>
        <v>8.1795794596652822</v>
      </c>
      <c r="N1272" s="103">
        <f t="shared" si="124"/>
        <v>255.61185811454007</v>
      </c>
    </row>
    <row r="1273" spans="1:14">
      <c r="A1273" s="102">
        <v>40387</v>
      </c>
      <c r="B1273" t="s">
        <v>367</v>
      </c>
      <c r="C1273">
        <v>24.332999999999998</v>
      </c>
      <c r="D1273">
        <v>101.524</v>
      </c>
      <c r="E1273">
        <v>29.88</v>
      </c>
      <c r="F1273">
        <v>3742</v>
      </c>
      <c r="G1273">
        <v>17.7</v>
      </c>
      <c r="I1273" s="103">
        <f t="shared" si="125"/>
        <v>101.47363917490499</v>
      </c>
      <c r="J1273" s="104">
        <f t="shared" si="122"/>
        <v>21.207990587555141</v>
      </c>
      <c r="K1273" s="76">
        <f t="shared" si="126"/>
        <v>212.52209580228018</v>
      </c>
      <c r="L1273" s="76">
        <f t="shared" si="123"/>
        <v>159.40512128701951</v>
      </c>
      <c r="M1273" s="103">
        <f t="shared" si="127"/>
        <v>8.1437679407612347</v>
      </c>
      <c r="N1273" s="103">
        <f t="shared" si="124"/>
        <v>254.49274814878859</v>
      </c>
    </row>
    <row r="1274" spans="1:14">
      <c r="A1274" s="102">
        <v>40387</v>
      </c>
      <c r="B1274" t="s">
        <v>368</v>
      </c>
      <c r="C1274">
        <v>24.352</v>
      </c>
      <c r="D1274">
        <v>101.636</v>
      </c>
      <c r="E1274">
        <v>29.86</v>
      </c>
      <c r="F1274">
        <v>3743</v>
      </c>
      <c r="G1274">
        <v>17.7</v>
      </c>
      <c r="I1274" s="103">
        <f t="shared" si="125"/>
        <v>101.65185866005289</v>
      </c>
      <c r="J1274" s="104">
        <f t="shared" si="122"/>
        <v>21.24523845995105</v>
      </c>
      <c r="K1274" s="76">
        <f t="shared" si="126"/>
        <v>212.89535115021494</v>
      </c>
      <c r="L1274" s="76">
        <f t="shared" si="123"/>
        <v>159.68508659502177</v>
      </c>
      <c r="M1274" s="103">
        <f t="shared" si="127"/>
        <v>8.158070947348639</v>
      </c>
      <c r="N1274" s="103">
        <f t="shared" si="124"/>
        <v>254.93971710464496</v>
      </c>
    </row>
    <row r="1275" spans="1:14">
      <c r="A1275" s="102">
        <v>40387</v>
      </c>
      <c r="B1275" t="s">
        <v>369</v>
      </c>
      <c r="C1275">
        <v>24.370999999999999</v>
      </c>
      <c r="D1275">
        <v>101.72499999999999</v>
      </c>
      <c r="E1275">
        <v>29.85</v>
      </c>
      <c r="F1275">
        <v>3740</v>
      </c>
      <c r="G1275">
        <v>17.7</v>
      </c>
      <c r="I1275" s="103">
        <f t="shared" si="125"/>
        <v>101.74110286014677</v>
      </c>
      <c r="J1275" s="104">
        <f t="shared" si="122"/>
        <v>21.263890497770671</v>
      </c>
      <c r="K1275" s="76">
        <f t="shared" si="126"/>
        <v>213.08226042632216</v>
      </c>
      <c r="L1275" s="76">
        <f t="shared" si="123"/>
        <v>159.82528046858144</v>
      </c>
      <c r="M1275" s="103">
        <f t="shared" si="127"/>
        <v>8.1652332415319666</v>
      </c>
      <c r="N1275" s="103">
        <f t="shared" si="124"/>
        <v>255.16353879787397</v>
      </c>
    </row>
    <row r="1276" spans="1:14">
      <c r="A1276" s="102">
        <v>40387</v>
      </c>
      <c r="B1276" t="s">
        <v>370</v>
      </c>
      <c r="C1276">
        <v>24.388999999999999</v>
      </c>
      <c r="D1276">
        <v>101.369</v>
      </c>
      <c r="E1276">
        <v>29.89</v>
      </c>
      <c r="F1276">
        <v>3745</v>
      </c>
      <c r="G1276">
        <v>17.7</v>
      </c>
      <c r="I1276" s="103">
        <f t="shared" si="125"/>
        <v>101.38466365122487</v>
      </c>
      <c r="J1276" s="104">
        <f t="shared" si="122"/>
        <v>21.189394703105997</v>
      </c>
      <c r="K1276" s="76">
        <f t="shared" si="126"/>
        <v>212.33574923068423</v>
      </c>
      <c r="L1276" s="76">
        <f t="shared" si="123"/>
        <v>159.26534947771876</v>
      </c>
      <c r="M1276" s="103">
        <f t="shared" si="127"/>
        <v>8.1366272092062175</v>
      </c>
      <c r="N1276" s="103">
        <f t="shared" si="124"/>
        <v>254.26960028769429</v>
      </c>
    </row>
    <row r="1277" spans="1:14">
      <c r="A1277" s="102">
        <v>40387</v>
      </c>
      <c r="B1277" t="s">
        <v>371</v>
      </c>
      <c r="C1277">
        <v>24.408000000000001</v>
      </c>
      <c r="D1277">
        <v>102.083</v>
      </c>
      <c r="E1277">
        <v>29.81</v>
      </c>
      <c r="F1277">
        <v>3748</v>
      </c>
      <c r="G1277">
        <v>17.7</v>
      </c>
      <c r="I1277" s="103">
        <f t="shared" si="125"/>
        <v>102.09897883649795</v>
      </c>
      <c r="J1277" s="104">
        <f t="shared" si="122"/>
        <v>21.338686576828067</v>
      </c>
      <c r="K1277" s="76">
        <f t="shared" si="126"/>
        <v>213.83178072686391</v>
      </c>
      <c r="L1277" s="76">
        <f t="shared" si="123"/>
        <v>160.38746847996873</v>
      </c>
      <c r="M1277" s="103">
        <f t="shared" si="127"/>
        <v>8.1939545816423163</v>
      </c>
      <c r="N1277" s="103">
        <f t="shared" si="124"/>
        <v>256.06108067632238</v>
      </c>
    </row>
    <row r="1278" spans="1:14">
      <c r="A1278" s="102">
        <v>40387</v>
      </c>
      <c r="B1278" t="s">
        <v>372</v>
      </c>
      <c r="C1278">
        <v>24.427</v>
      </c>
      <c r="D1278">
        <v>102.419</v>
      </c>
      <c r="E1278">
        <v>29.78</v>
      </c>
      <c r="F1278">
        <v>3743</v>
      </c>
      <c r="G1278">
        <v>17.7</v>
      </c>
      <c r="I1278" s="103">
        <f t="shared" si="125"/>
        <v>102.36833331740031</v>
      </c>
      <c r="J1278" s="104">
        <f t="shared" si="122"/>
        <v>21.394981663336665</v>
      </c>
      <c r="K1278" s="76">
        <f t="shared" si="126"/>
        <v>214.39590535332417</v>
      </c>
      <c r="L1278" s="76">
        <f t="shared" si="123"/>
        <v>160.81059791581595</v>
      </c>
      <c r="M1278" s="103">
        <f t="shared" si="127"/>
        <v>8.2155716282379565</v>
      </c>
      <c r="N1278" s="103">
        <f t="shared" si="124"/>
        <v>256.73661338243613</v>
      </c>
    </row>
    <row r="1279" spans="1:14">
      <c r="A1279" s="102">
        <v>40387</v>
      </c>
      <c r="B1279" t="s">
        <v>373</v>
      </c>
      <c r="C1279">
        <v>24.446000000000002</v>
      </c>
      <c r="D1279">
        <v>101.77</v>
      </c>
      <c r="E1279">
        <v>29.85</v>
      </c>
      <c r="F1279">
        <v>3744</v>
      </c>
      <c r="G1279">
        <v>17.7</v>
      </c>
      <c r="I1279" s="103">
        <f t="shared" si="125"/>
        <v>101.74110286014677</v>
      </c>
      <c r="J1279" s="104">
        <f t="shared" si="122"/>
        <v>21.263890497770671</v>
      </c>
      <c r="K1279" s="76">
        <f t="shared" si="126"/>
        <v>213.08226042632216</v>
      </c>
      <c r="L1279" s="76">
        <f t="shared" si="123"/>
        <v>159.82528046858144</v>
      </c>
      <c r="M1279" s="103">
        <f t="shared" si="127"/>
        <v>8.1652332415319666</v>
      </c>
      <c r="N1279" s="103">
        <f t="shared" si="124"/>
        <v>255.16353879787397</v>
      </c>
    </row>
    <row r="1280" spans="1:14">
      <c r="A1280" s="102">
        <v>40387</v>
      </c>
      <c r="B1280" t="s">
        <v>374</v>
      </c>
      <c r="C1280">
        <v>24.465</v>
      </c>
      <c r="D1280">
        <v>101.703</v>
      </c>
      <c r="E1280">
        <v>29.86</v>
      </c>
      <c r="F1280">
        <v>3746</v>
      </c>
      <c r="G1280">
        <v>17.7</v>
      </c>
      <c r="I1280" s="103">
        <f t="shared" si="125"/>
        <v>101.65185866005289</v>
      </c>
      <c r="J1280" s="104">
        <f t="shared" si="122"/>
        <v>21.24523845995105</v>
      </c>
      <c r="K1280" s="76">
        <f t="shared" si="126"/>
        <v>212.89535115021494</v>
      </c>
      <c r="L1280" s="76">
        <f t="shared" si="123"/>
        <v>159.68508659502177</v>
      </c>
      <c r="M1280" s="103">
        <f t="shared" si="127"/>
        <v>8.158070947348639</v>
      </c>
      <c r="N1280" s="103">
        <f t="shared" si="124"/>
        <v>254.93971710464496</v>
      </c>
    </row>
    <row r="1281" spans="1:14">
      <c r="A1281" s="102">
        <v>40387</v>
      </c>
      <c r="B1281" t="s">
        <v>375</v>
      </c>
      <c r="C1281">
        <v>24.483000000000001</v>
      </c>
      <c r="D1281">
        <v>101.48</v>
      </c>
      <c r="E1281">
        <v>29.88</v>
      </c>
      <c r="F1281">
        <v>3739</v>
      </c>
      <c r="G1281">
        <v>17.7</v>
      </c>
      <c r="I1281" s="103">
        <f t="shared" si="125"/>
        <v>101.47363917490499</v>
      </c>
      <c r="J1281" s="104">
        <f t="shared" si="122"/>
        <v>21.207990587555141</v>
      </c>
      <c r="K1281" s="76">
        <f t="shared" si="126"/>
        <v>212.52209580228018</v>
      </c>
      <c r="L1281" s="76">
        <f t="shared" si="123"/>
        <v>159.40512128701951</v>
      </c>
      <c r="M1281" s="103">
        <f t="shared" si="127"/>
        <v>8.1437679407612347</v>
      </c>
      <c r="N1281" s="103">
        <f t="shared" si="124"/>
        <v>254.49274814878859</v>
      </c>
    </row>
    <row r="1282" spans="1:14">
      <c r="A1282" s="102">
        <v>40387</v>
      </c>
      <c r="B1282" t="s">
        <v>376</v>
      </c>
      <c r="C1282">
        <v>24.501999999999999</v>
      </c>
      <c r="D1282">
        <v>101.48</v>
      </c>
      <c r="E1282">
        <v>29.88</v>
      </c>
      <c r="F1282">
        <v>3750</v>
      </c>
      <c r="G1282">
        <v>17.7</v>
      </c>
      <c r="I1282" s="103">
        <f t="shared" si="125"/>
        <v>101.47363917490499</v>
      </c>
      <c r="J1282" s="104">
        <f t="shared" si="122"/>
        <v>21.207990587555141</v>
      </c>
      <c r="K1282" s="76">
        <f t="shared" si="126"/>
        <v>212.52209580228018</v>
      </c>
      <c r="L1282" s="76">
        <f t="shared" si="123"/>
        <v>159.40512128701951</v>
      </c>
      <c r="M1282" s="103">
        <f t="shared" si="127"/>
        <v>8.1437679407612347</v>
      </c>
      <c r="N1282" s="103">
        <f t="shared" si="124"/>
        <v>254.49274814878859</v>
      </c>
    </row>
    <row r="1283" spans="1:14">
      <c r="A1283" s="102">
        <v>40387</v>
      </c>
      <c r="B1283" t="s">
        <v>377</v>
      </c>
      <c r="C1283">
        <v>24.521000000000001</v>
      </c>
      <c r="D1283">
        <v>101.926</v>
      </c>
      <c r="E1283">
        <v>29.83</v>
      </c>
      <c r="F1283">
        <v>3741</v>
      </c>
      <c r="G1283">
        <v>17.7</v>
      </c>
      <c r="I1283" s="103">
        <f t="shared" si="125"/>
        <v>101.91986077331104</v>
      </c>
      <c r="J1283" s="104">
        <f t="shared" si="122"/>
        <v>21.301250901622005</v>
      </c>
      <c r="K1283" s="76">
        <f t="shared" si="126"/>
        <v>213.45664343510964</v>
      </c>
      <c r="L1283" s="76">
        <f t="shared" si="123"/>
        <v>160.10609159411771</v>
      </c>
      <c r="M1283" s="103">
        <f t="shared" si="127"/>
        <v>8.1795794596652822</v>
      </c>
      <c r="N1283" s="103">
        <f t="shared" si="124"/>
        <v>255.61185811454007</v>
      </c>
    </row>
    <row r="1284" spans="1:14">
      <c r="A1284" s="102">
        <v>40387</v>
      </c>
      <c r="B1284" t="s">
        <v>378</v>
      </c>
      <c r="C1284">
        <v>24.54</v>
      </c>
      <c r="D1284">
        <v>102.128</v>
      </c>
      <c r="E1284">
        <v>29.81</v>
      </c>
      <c r="F1284">
        <v>3742</v>
      </c>
      <c r="G1284">
        <v>17.7</v>
      </c>
      <c r="I1284" s="103">
        <f t="shared" si="125"/>
        <v>102.09897883649795</v>
      </c>
      <c r="J1284" s="104">
        <f t="shared" si="122"/>
        <v>21.338686576828067</v>
      </c>
      <c r="K1284" s="76">
        <f t="shared" si="126"/>
        <v>213.83178072686391</v>
      </c>
      <c r="L1284" s="76">
        <f t="shared" si="123"/>
        <v>160.38746847996873</v>
      </c>
      <c r="M1284" s="103">
        <f t="shared" si="127"/>
        <v>8.1939545816423163</v>
      </c>
      <c r="N1284" s="103">
        <f t="shared" si="124"/>
        <v>256.06108067632238</v>
      </c>
    </row>
    <row r="1285" spans="1:14">
      <c r="A1285" s="102">
        <v>40387</v>
      </c>
      <c r="B1285" t="s">
        <v>379</v>
      </c>
      <c r="C1285">
        <v>24.558</v>
      </c>
      <c r="D1285">
        <v>102.038</v>
      </c>
      <c r="E1285">
        <v>29.82</v>
      </c>
      <c r="F1285">
        <v>3745</v>
      </c>
      <c r="G1285">
        <v>17.7</v>
      </c>
      <c r="I1285" s="103">
        <f t="shared" si="125"/>
        <v>102.00937472610566</v>
      </c>
      <c r="J1285" s="104">
        <f t="shared" si="122"/>
        <v>21.319959317756084</v>
      </c>
      <c r="K1285" s="76">
        <f t="shared" si="126"/>
        <v>213.6441176698581</v>
      </c>
      <c r="L1285" s="76">
        <f t="shared" si="123"/>
        <v>160.24670922267751</v>
      </c>
      <c r="M1285" s="103">
        <f t="shared" si="127"/>
        <v>8.186763402854341</v>
      </c>
      <c r="N1285" s="103">
        <f t="shared" si="124"/>
        <v>255.83635633919815</v>
      </c>
    </row>
    <row r="1286" spans="1:14">
      <c r="A1286" s="102">
        <v>40387</v>
      </c>
      <c r="B1286" t="s">
        <v>380</v>
      </c>
      <c r="C1286">
        <v>24.577000000000002</v>
      </c>
      <c r="D1286">
        <v>102.06</v>
      </c>
      <c r="E1286">
        <v>29.81</v>
      </c>
      <c r="F1286">
        <v>3743</v>
      </c>
      <c r="G1286">
        <v>17.7</v>
      </c>
      <c r="I1286" s="103">
        <f t="shared" si="125"/>
        <v>102.09897883649795</v>
      </c>
      <c r="J1286" s="104">
        <f t="shared" si="122"/>
        <v>21.338686576828067</v>
      </c>
      <c r="K1286" s="76">
        <f t="shared" si="126"/>
        <v>213.83178072686391</v>
      </c>
      <c r="L1286" s="76">
        <f t="shared" si="123"/>
        <v>160.38746847996873</v>
      </c>
      <c r="M1286" s="103">
        <f t="shared" si="127"/>
        <v>8.1939545816423163</v>
      </c>
      <c r="N1286" s="103">
        <f t="shared" si="124"/>
        <v>256.06108067632238</v>
      </c>
    </row>
    <row r="1287" spans="1:14">
      <c r="A1287" s="102">
        <v>40387</v>
      </c>
      <c r="B1287" t="s">
        <v>381</v>
      </c>
      <c r="C1287">
        <v>24.596</v>
      </c>
      <c r="D1287">
        <v>102.105</v>
      </c>
      <c r="E1287">
        <v>29.81</v>
      </c>
      <c r="F1287">
        <v>3741</v>
      </c>
      <c r="G1287">
        <v>17.7</v>
      </c>
      <c r="I1287" s="103">
        <f t="shared" si="125"/>
        <v>102.09897883649795</v>
      </c>
      <c r="J1287" s="104">
        <f t="shared" si="122"/>
        <v>21.338686576828067</v>
      </c>
      <c r="K1287" s="76">
        <f t="shared" si="126"/>
        <v>213.83178072686391</v>
      </c>
      <c r="L1287" s="76">
        <f t="shared" si="123"/>
        <v>160.38746847996873</v>
      </c>
      <c r="M1287" s="103">
        <f t="shared" si="127"/>
        <v>8.1939545816423163</v>
      </c>
      <c r="N1287" s="103">
        <f t="shared" si="124"/>
        <v>256.06108067632238</v>
      </c>
    </row>
    <row r="1288" spans="1:14">
      <c r="A1288" s="102">
        <v>40387</v>
      </c>
      <c r="B1288" t="s">
        <v>382</v>
      </c>
      <c r="C1288">
        <v>24.614999999999998</v>
      </c>
      <c r="D1288">
        <v>101.881</v>
      </c>
      <c r="E1288">
        <v>29.83</v>
      </c>
      <c r="F1288">
        <v>3735</v>
      </c>
      <c r="G1288">
        <v>17.7</v>
      </c>
      <c r="I1288" s="103">
        <f t="shared" si="125"/>
        <v>101.91986077331104</v>
      </c>
      <c r="J1288" s="104">
        <f t="shared" si="122"/>
        <v>21.301250901622005</v>
      </c>
      <c r="K1288" s="76">
        <f t="shared" si="126"/>
        <v>213.45664343510964</v>
      </c>
      <c r="L1288" s="76">
        <f t="shared" si="123"/>
        <v>160.10609159411771</v>
      </c>
      <c r="M1288" s="103">
        <f t="shared" si="127"/>
        <v>8.1795794596652822</v>
      </c>
      <c r="N1288" s="103">
        <f t="shared" si="124"/>
        <v>255.61185811454007</v>
      </c>
    </row>
    <row r="1289" spans="1:14">
      <c r="A1289" s="102">
        <v>40387</v>
      </c>
      <c r="B1289" t="s">
        <v>383</v>
      </c>
      <c r="C1289">
        <v>24.634</v>
      </c>
      <c r="D1289">
        <v>101.881</v>
      </c>
      <c r="E1289">
        <v>29.83</v>
      </c>
      <c r="F1289">
        <v>3743</v>
      </c>
      <c r="G1289">
        <v>17.7</v>
      </c>
      <c r="I1289" s="103">
        <f t="shared" si="125"/>
        <v>101.91986077331104</v>
      </c>
      <c r="J1289" s="104">
        <f t="shared" si="122"/>
        <v>21.301250901622005</v>
      </c>
      <c r="K1289" s="76">
        <f t="shared" si="126"/>
        <v>213.45664343510964</v>
      </c>
      <c r="L1289" s="76">
        <f t="shared" si="123"/>
        <v>160.10609159411771</v>
      </c>
      <c r="M1289" s="103">
        <f t="shared" si="127"/>
        <v>8.1795794596652822</v>
      </c>
      <c r="N1289" s="103">
        <f t="shared" si="124"/>
        <v>255.61185811454007</v>
      </c>
    </row>
    <row r="1290" spans="1:14">
      <c r="A1290" s="102">
        <v>40387</v>
      </c>
      <c r="B1290" t="s">
        <v>384</v>
      </c>
      <c r="C1290">
        <v>24.652000000000001</v>
      </c>
      <c r="D1290">
        <v>101.81399999999999</v>
      </c>
      <c r="E1290">
        <v>29.84</v>
      </c>
      <c r="F1290">
        <v>3739</v>
      </c>
      <c r="G1290">
        <v>17.7</v>
      </c>
      <c r="I1290" s="103">
        <f t="shared" si="125"/>
        <v>101.83043685797604</v>
      </c>
      <c r="J1290" s="104">
        <f t="shared" si="122"/>
        <v>21.282561303316992</v>
      </c>
      <c r="K1290" s="76">
        <f t="shared" si="126"/>
        <v>213.26935777100644</v>
      </c>
      <c r="L1290" s="76">
        <f t="shared" si="123"/>
        <v>159.96561540556431</v>
      </c>
      <c r="M1290" s="103">
        <f t="shared" si="127"/>
        <v>8.1724027424334551</v>
      </c>
      <c r="N1290" s="103">
        <f t="shared" si="124"/>
        <v>255.38758570104548</v>
      </c>
    </row>
    <row r="1291" spans="1:14">
      <c r="A1291" s="102">
        <v>40387</v>
      </c>
      <c r="B1291" t="s">
        <v>385</v>
      </c>
      <c r="C1291">
        <v>24.670999999999999</v>
      </c>
      <c r="D1291">
        <v>101.792</v>
      </c>
      <c r="E1291">
        <v>29.84</v>
      </c>
      <c r="F1291">
        <v>3731</v>
      </c>
      <c r="G1291">
        <v>17.7</v>
      </c>
      <c r="I1291" s="103">
        <f t="shared" si="125"/>
        <v>101.83043685797604</v>
      </c>
      <c r="J1291" s="104">
        <f t="shared" si="122"/>
        <v>21.282561303316992</v>
      </c>
      <c r="K1291" s="76">
        <f t="shared" si="126"/>
        <v>213.26935777100644</v>
      </c>
      <c r="L1291" s="76">
        <f t="shared" si="123"/>
        <v>159.96561540556431</v>
      </c>
      <c r="M1291" s="103">
        <f t="shared" si="127"/>
        <v>8.1724027424334551</v>
      </c>
      <c r="N1291" s="103">
        <f t="shared" si="124"/>
        <v>255.38758570104548</v>
      </c>
    </row>
    <row r="1292" spans="1:14">
      <c r="A1292" s="102">
        <v>40387</v>
      </c>
      <c r="B1292" t="s">
        <v>386</v>
      </c>
      <c r="C1292">
        <v>24.709</v>
      </c>
      <c r="D1292">
        <v>101.85899999999999</v>
      </c>
      <c r="E1292">
        <v>29.84</v>
      </c>
      <c r="F1292">
        <v>3732</v>
      </c>
      <c r="G1292">
        <v>17.7</v>
      </c>
      <c r="I1292" s="103">
        <f t="shared" si="125"/>
        <v>101.83043685797604</v>
      </c>
      <c r="J1292" s="104">
        <f t="shared" si="122"/>
        <v>21.282561303316992</v>
      </c>
      <c r="K1292" s="76">
        <f t="shared" si="126"/>
        <v>213.26935777100644</v>
      </c>
      <c r="L1292" s="76">
        <f t="shared" si="123"/>
        <v>159.96561540556431</v>
      </c>
      <c r="M1292" s="103">
        <f t="shared" si="127"/>
        <v>8.1724027424334551</v>
      </c>
      <c r="N1292" s="103">
        <f t="shared" si="124"/>
        <v>255.38758570104548</v>
      </c>
    </row>
    <row r="1293" spans="1:14">
      <c r="A1293" s="102">
        <v>40387</v>
      </c>
      <c r="B1293" t="s">
        <v>387</v>
      </c>
      <c r="C1293">
        <v>24.727</v>
      </c>
      <c r="D1293">
        <v>101.547</v>
      </c>
      <c r="E1293">
        <v>29.87</v>
      </c>
      <c r="F1293">
        <v>3737</v>
      </c>
      <c r="G1293">
        <v>17.7</v>
      </c>
      <c r="I1293" s="103">
        <f t="shared" si="125"/>
        <v>101.56270413810707</v>
      </c>
      <c r="J1293" s="104">
        <f t="shared" si="122"/>
        <v>21.226605164864377</v>
      </c>
      <c r="K1293" s="76">
        <f t="shared" si="126"/>
        <v>212.70862969222603</v>
      </c>
      <c r="L1293" s="76">
        <f t="shared" si="123"/>
        <v>159.54503359702525</v>
      </c>
      <c r="M1293" s="103">
        <f t="shared" si="127"/>
        <v>8.1509158502859922</v>
      </c>
      <c r="N1293" s="103">
        <f t="shared" si="124"/>
        <v>254.71612032143724</v>
      </c>
    </row>
    <row r="1294" spans="1:14">
      <c r="A1294" s="102">
        <v>40387</v>
      </c>
      <c r="B1294" t="s">
        <v>388</v>
      </c>
      <c r="C1294">
        <v>24.745999999999999</v>
      </c>
      <c r="D1294">
        <v>101.524</v>
      </c>
      <c r="E1294">
        <v>29.88</v>
      </c>
      <c r="F1294">
        <v>3739</v>
      </c>
      <c r="G1294">
        <v>17.7</v>
      </c>
      <c r="I1294" s="103">
        <f t="shared" si="125"/>
        <v>101.47363917490499</v>
      </c>
      <c r="J1294" s="104">
        <f t="shared" si="122"/>
        <v>21.207990587555141</v>
      </c>
      <c r="K1294" s="76">
        <f t="shared" si="126"/>
        <v>212.52209580228018</v>
      </c>
      <c r="L1294" s="76">
        <f t="shared" si="123"/>
        <v>159.40512128701951</v>
      </c>
      <c r="M1294" s="103">
        <f t="shared" si="127"/>
        <v>8.1437679407612347</v>
      </c>
      <c r="N1294" s="103">
        <f t="shared" si="124"/>
        <v>254.49274814878859</v>
      </c>
    </row>
    <row r="1295" spans="1:14">
      <c r="A1295" s="102">
        <v>40387</v>
      </c>
      <c r="B1295" t="s">
        <v>389</v>
      </c>
      <c r="C1295">
        <v>24.765000000000001</v>
      </c>
      <c r="D1295">
        <v>101.45699999999999</v>
      </c>
      <c r="E1295">
        <v>29.88</v>
      </c>
      <c r="F1295">
        <v>3737</v>
      </c>
      <c r="G1295">
        <v>17.7</v>
      </c>
      <c r="I1295" s="103">
        <f t="shared" si="125"/>
        <v>101.47363917490499</v>
      </c>
      <c r="J1295" s="104">
        <f t="shared" si="122"/>
        <v>21.207990587555141</v>
      </c>
      <c r="K1295" s="76">
        <f t="shared" si="126"/>
        <v>212.52209580228018</v>
      </c>
      <c r="L1295" s="76">
        <f t="shared" si="123"/>
        <v>159.40512128701951</v>
      </c>
      <c r="M1295" s="103">
        <f t="shared" si="127"/>
        <v>8.1437679407612347</v>
      </c>
      <c r="N1295" s="103">
        <f t="shared" si="124"/>
        <v>254.49274814878859</v>
      </c>
    </row>
    <row r="1296" spans="1:14">
      <c r="A1296" s="102">
        <v>40387</v>
      </c>
      <c r="B1296" t="s">
        <v>390</v>
      </c>
      <c r="C1296">
        <v>24.783999999999999</v>
      </c>
      <c r="D1296">
        <v>101.636</v>
      </c>
      <c r="E1296">
        <v>29.86</v>
      </c>
      <c r="F1296">
        <v>3738</v>
      </c>
      <c r="G1296">
        <v>17.7</v>
      </c>
      <c r="I1296" s="103">
        <f t="shared" si="125"/>
        <v>101.65185866005289</v>
      </c>
      <c r="J1296" s="104">
        <f t="shared" si="122"/>
        <v>21.24523845995105</v>
      </c>
      <c r="K1296" s="76">
        <f t="shared" si="126"/>
        <v>212.89535115021494</v>
      </c>
      <c r="L1296" s="76">
        <f t="shared" si="123"/>
        <v>159.68508659502177</v>
      </c>
      <c r="M1296" s="103">
        <f t="shared" si="127"/>
        <v>8.158070947348639</v>
      </c>
      <c r="N1296" s="103">
        <f t="shared" si="124"/>
        <v>254.93971710464496</v>
      </c>
    </row>
    <row r="1297" spans="1:14">
      <c r="A1297" s="102">
        <v>40387</v>
      </c>
      <c r="B1297" t="s">
        <v>391</v>
      </c>
      <c r="C1297">
        <v>24.803000000000001</v>
      </c>
      <c r="D1297">
        <v>102.038</v>
      </c>
      <c r="E1297">
        <v>29.82</v>
      </c>
      <c r="F1297">
        <v>3732</v>
      </c>
      <c r="G1297">
        <v>17.7</v>
      </c>
      <c r="I1297" s="103">
        <f t="shared" si="125"/>
        <v>102.00937472610566</v>
      </c>
      <c r="J1297" s="104">
        <f t="shared" si="122"/>
        <v>21.319959317756084</v>
      </c>
      <c r="K1297" s="76">
        <f t="shared" si="126"/>
        <v>213.6441176698581</v>
      </c>
      <c r="L1297" s="76">
        <f t="shared" si="123"/>
        <v>160.24670922267751</v>
      </c>
      <c r="M1297" s="103">
        <f t="shared" si="127"/>
        <v>8.186763402854341</v>
      </c>
      <c r="N1297" s="103">
        <f t="shared" si="124"/>
        <v>255.83635633919815</v>
      </c>
    </row>
    <row r="1298" spans="1:14">
      <c r="A1298" s="102">
        <v>40387</v>
      </c>
      <c r="B1298" t="s">
        <v>392</v>
      </c>
      <c r="C1298">
        <v>24.821999999999999</v>
      </c>
      <c r="D1298">
        <v>102.33</v>
      </c>
      <c r="E1298">
        <v>29.79</v>
      </c>
      <c r="F1298">
        <v>3736</v>
      </c>
      <c r="G1298">
        <v>17.7</v>
      </c>
      <c r="I1298" s="103">
        <f t="shared" si="125"/>
        <v>102.27845801154656</v>
      </c>
      <c r="J1298" s="104">
        <f t="shared" si="122"/>
        <v>21.376197724413228</v>
      </c>
      <c r="K1298" s="76">
        <f t="shared" si="126"/>
        <v>214.20767431602013</v>
      </c>
      <c r="L1298" s="76">
        <f t="shared" si="123"/>
        <v>160.66941263708924</v>
      </c>
      <c r="M1298" s="103">
        <f t="shared" si="127"/>
        <v>8.2083586846554724</v>
      </c>
      <c r="N1298" s="103">
        <f t="shared" si="124"/>
        <v>256.51120889548349</v>
      </c>
    </row>
    <row r="1299" spans="1:14">
      <c r="A1299" s="102">
        <v>40387</v>
      </c>
      <c r="B1299" t="s">
        <v>393</v>
      </c>
      <c r="C1299">
        <v>24.84</v>
      </c>
      <c r="D1299">
        <v>102.44199999999999</v>
      </c>
      <c r="E1299">
        <v>29.77</v>
      </c>
      <c r="F1299">
        <v>3735</v>
      </c>
      <c r="G1299">
        <v>17.7</v>
      </c>
      <c r="I1299" s="103">
        <f t="shared" si="125"/>
        <v>102.45829926324659</v>
      </c>
      <c r="J1299" s="104">
        <f t="shared" si="122"/>
        <v>21.413784546018537</v>
      </c>
      <c r="K1299" s="76">
        <f t="shared" si="126"/>
        <v>214.58432622319293</v>
      </c>
      <c r="L1299" s="76">
        <f t="shared" si="123"/>
        <v>160.95192558106908</v>
      </c>
      <c r="M1299" s="103">
        <f t="shared" si="127"/>
        <v>8.2227918461339584</v>
      </c>
      <c r="N1299" s="103">
        <f t="shared" si="124"/>
        <v>256.96224519168618</v>
      </c>
    </row>
    <row r="1300" spans="1:14">
      <c r="A1300" s="102">
        <v>40387</v>
      </c>
      <c r="B1300" t="s">
        <v>394</v>
      </c>
      <c r="C1300">
        <v>24.859000000000002</v>
      </c>
      <c r="D1300">
        <v>102.48699999999999</v>
      </c>
      <c r="E1300">
        <v>29.77</v>
      </c>
      <c r="F1300">
        <v>3743</v>
      </c>
      <c r="G1300">
        <v>17.7</v>
      </c>
      <c r="I1300" s="103">
        <f t="shared" si="125"/>
        <v>102.45829926324659</v>
      </c>
      <c r="J1300" s="104">
        <f t="shared" si="122"/>
        <v>21.413784546018537</v>
      </c>
      <c r="K1300" s="76">
        <f t="shared" si="126"/>
        <v>214.58432622319293</v>
      </c>
      <c r="L1300" s="76">
        <f t="shared" si="123"/>
        <v>160.95192558106908</v>
      </c>
      <c r="M1300" s="103">
        <f t="shared" si="127"/>
        <v>8.2227918461339584</v>
      </c>
      <c r="N1300" s="103">
        <f t="shared" si="124"/>
        <v>256.96224519168618</v>
      </c>
    </row>
    <row r="1301" spans="1:14">
      <c r="A1301" s="102">
        <v>40387</v>
      </c>
      <c r="B1301" t="s">
        <v>395</v>
      </c>
      <c r="C1301">
        <v>24.878</v>
      </c>
      <c r="D1301">
        <v>102.33</v>
      </c>
      <c r="E1301">
        <v>29.79</v>
      </c>
      <c r="F1301">
        <v>3730</v>
      </c>
      <c r="G1301">
        <v>17.7</v>
      </c>
      <c r="I1301" s="103">
        <f t="shared" si="125"/>
        <v>102.27845801154656</v>
      </c>
      <c r="J1301" s="104">
        <f t="shared" ref="J1301:J1364" si="128">I1301*20.9/100</f>
        <v>21.376197724413228</v>
      </c>
      <c r="K1301" s="76">
        <f t="shared" si="126"/>
        <v>214.20767431602013</v>
      </c>
      <c r="L1301" s="76">
        <f t="shared" ref="L1301:L1364" si="129">K1301/1.33322</f>
        <v>160.66941263708924</v>
      </c>
      <c r="M1301" s="103">
        <f t="shared" si="127"/>
        <v>8.2083586846554724</v>
      </c>
      <c r="N1301" s="103">
        <f t="shared" ref="N1301:N1364" si="130">M1301*31.25</f>
        <v>256.51120889548349</v>
      </c>
    </row>
    <row r="1302" spans="1:14">
      <c r="A1302" s="102">
        <v>40387</v>
      </c>
      <c r="B1302" t="s">
        <v>396</v>
      </c>
      <c r="C1302">
        <v>24.896000000000001</v>
      </c>
      <c r="D1302">
        <v>102.06</v>
      </c>
      <c r="E1302">
        <v>29.81</v>
      </c>
      <c r="F1302">
        <v>3732</v>
      </c>
      <c r="G1302">
        <v>17.7</v>
      </c>
      <c r="I1302" s="103">
        <f t="shared" si="125"/>
        <v>102.09897883649795</v>
      </c>
      <c r="J1302" s="104">
        <f t="shared" si="128"/>
        <v>21.338686576828067</v>
      </c>
      <c r="K1302" s="76">
        <f t="shared" si="126"/>
        <v>213.83178072686391</v>
      </c>
      <c r="L1302" s="76">
        <f t="shared" si="129"/>
        <v>160.38746847996873</v>
      </c>
      <c r="M1302" s="103">
        <f t="shared" si="127"/>
        <v>8.1939545816423163</v>
      </c>
      <c r="N1302" s="103">
        <f t="shared" si="130"/>
        <v>256.06108067632238</v>
      </c>
    </row>
    <row r="1303" spans="1:14">
      <c r="A1303" s="102">
        <v>40387</v>
      </c>
      <c r="B1303" t="s">
        <v>397</v>
      </c>
      <c r="C1303">
        <v>24.914999999999999</v>
      </c>
      <c r="D1303">
        <v>101.99299999999999</v>
      </c>
      <c r="E1303">
        <v>29.82</v>
      </c>
      <c r="F1303">
        <v>3726</v>
      </c>
      <c r="G1303">
        <v>17.7</v>
      </c>
      <c r="I1303" s="103">
        <f t="shared" si="125"/>
        <v>102.00937472610566</v>
      </c>
      <c r="J1303" s="104">
        <f t="shared" si="128"/>
        <v>21.319959317756084</v>
      </c>
      <c r="K1303" s="76">
        <f t="shared" si="126"/>
        <v>213.6441176698581</v>
      </c>
      <c r="L1303" s="76">
        <f t="shared" si="129"/>
        <v>160.24670922267751</v>
      </c>
      <c r="M1303" s="103">
        <f t="shared" si="127"/>
        <v>8.186763402854341</v>
      </c>
      <c r="N1303" s="103">
        <f t="shared" si="130"/>
        <v>255.83635633919815</v>
      </c>
    </row>
    <row r="1304" spans="1:14">
      <c r="A1304" s="102">
        <v>40387</v>
      </c>
      <c r="B1304" t="s">
        <v>398</v>
      </c>
      <c r="C1304">
        <v>24.934000000000001</v>
      </c>
      <c r="D1304">
        <v>101.971</v>
      </c>
      <c r="E1304">
        <v>29.83</v>
      </c>
      <c r="F1304">
        <v>3719</v>
      </c>
      <c r="G1304">
        <v>17.7</v>
      </c>
      <c r="I1304" s="103">
        <f t="shared" si="125"/>
        <v>101.91986077331104</v>
      </c>
      <c r="J1304" s="104">
        <f t="shared" si="128"/>
        <v>21.301250901622005</v>
      </c>
      <c r="K1304" s="76">
        <f t="shared" si="126"/>
        <v>213.45664343510964</v>
      </c>
      <c r="L1304" s="76">
        <f t="shared" si="129"/>
        <v>160.10609159411771</v>
      </c>
      <c r="M1304" s="103">
        <f t="shared" si="127"/>
        <v>8.1795794596652822</v>
      </c>
      <c r="N1304" s="103">
        <f t="shared" si="130"/>
        <v>255.61185811454007</v>
      </c>
    </row>
    <row r="1305" spans="1:14">
      <c r="A1305" s="102">
        <v>40387</v>
      </c>
      <c r="B1305" t="s">
        <v>399</v>
      </c>
      <c r="C1305">
        <v>24.952999999999999</v>
      </c>
      <c r="D1305">
        <v>102.15</v>
      </c>
      <c r="E1305">
        <v>29.8</v>
      </c>
      <c r="F1305">
        <v>3741</v>
      </c>
      <c r="G1305">
        <v>17.7</v>
      </c>
      <c r="I1305" s="103">
        <f t="shared" si="125"/>
        <v>102.18867322480938</v>
      </c>
      <c r="J1305" s="104">
        <f t="shared" si="128"/>
        <v>21.357432703985161</v>
      </c>
      <c r="K1305" s="76">
        <f t="shared" si="126"/>
        <v>214.01963285812329</v>
      </c>
      <c r="L1305" s="76">
        <f t="shared" si="129"/>
        <v>160.52836955500464</v>
      </c>
      <c r="M1305" s="103">
        <f t="shared" si="127"/>
        <v>8.2011530056856046</v>
      </c>
      <c r="N1305" s="103">
        <f t="shared" si="130"/>
        <v>256.28603142767514</v>
      </c>
    </row>
    <row r="1306" spans="1:14">
      <c r="A1306" s="102">
        <v>40387</v>
      </c>
      <c r="B1306" t="s">
        <v>400</v>
      </c>
      <c r="C1306">
        <v>24.972000000000001</v>
      </c>
      <c r="D1306">
        <v>102.464</v>
      </c>
      <c r="E1306">
        <v>29.77</v>
      </c>
      <c r="F1306">
        <v>3733</v>
      </c>
      <c r="G1306">
        <v>17.7</v>
      </c>
      <c r="I1306" s="103">
        <f t="shared" si="125"/>
        <v>102.45829926324659</v>
      </c>
      <c r="J1306" s="104">
        <f t="shared" si="128"/>
        <v>21.413784546018537</v>
      </c>
      <c r="K1306" s="76">
        <f t="shared" si="126"/>
        <v>214.58432622319293</v>
      </c>
      <c r="L1306" s="76">
        <f t="shared" si="129"/>
        <v>160.95192558106908</v>
      </c>
      <c r="M1306" s="103">
        <f t="shared" si="127"/>
        <v>8.2227918461339584</v>
      </c>
      <c r="N1306" s="103">
        <f t="shared" si="130"/>
        <v>256.96224519168618</v>
      </c>
    </row>
    <row r="1307" spans="1:14">
      <c r="A1307" s="102">
        <v>40387</v>
      </c>
      <c r="B1307" t="s">
        <v>401</v>
      </c>
      <c r="C1307">
        <v>24.991</v>
      </c>
      <c r="D1307">
        <v>102.803</v>
      </c>
      <c r="E1307">
        <v>29.73</v>
      </c>
      <c r="F1307">
        <v>3731</v>
      </c>
      <c r="G1307">
        <v>17.7</v>
      </c>
      <c r="I1307" s="103">
        <f t="shared" si="125"/>
        <v>102.81907187056949</v>
      </c>
      <c r="J1307" s="104">
        <f t="shared" si="128"/>
        <v>21.489186020949024</v>
      </c>
      <c r="K1307" s="76">
        <f t="shared" si="126"/>
        <v>215.3399131050644</v>
      </c>
      <c r="L1307" s="76">
        <f t="shared" si="129"/>
        <v>161.51866391523109</v>
      </c>
      <c r="M1307" s="103">
        <f t="shared" si="127"/>
        <v>8.251745655392309</v>
      </c>
      <c r="N1307" s="103">
        <f t="shared" si="130"/>
        <v>257.86705173100967</v>
      </c>
    </row>
    <row r="1308" spans="1:14">
      <c r="A1308" s="102">
        <v>40387</v>
      </c>
      <c r="B1308" t="s">
        <v>402</v>
      </c>
      <c r="C1308">
        <v>25.009</v>
      </c>
      <c r="D1308">
        <v>102.577</v>
      </c>
      <c r="E1308">
        <v>29.76</v>
      </c>
      <c r="F1308">
        <v>3728</v>
      </c>
      <c r="G1308">
        <v>17.7</v>
      </c>
      <c r="I1308" s="103">
        <f t="shared" si="125"/>
        <v>102.54835597014667</v>
      </c>
      <c r="J1308" s="104">
        <f t="shared" si="128"/>
        <v>21.432606397760654</v>
      </c>
      <c r="K1308" s="76">
        <f t="shared" si="126"/>
        <v>214.77293717917206</v>
      </c>
      <c r="L1308" s="76">
        <f t="shared" si="129"/>
        <v>161.093395823024</v>
      </c>
      <c r="M1308" s="103">
        <f t="shared" si="127"/>
        <v>8.2300193480592547</v>
      </c>
      <c r="N1308" s="103">
        <f t="shared" si="130"/>
        <v>257.18810462685173</v>
      </c>
    </row>
    <row r="1309" spans="1:14">
      <c r="A1309" s="102">
        <v>40387</v>
      </c>
      <c r="B1309" t="s">
        <v>403</v>
      </c>
      <c r="C1309">
        <v>25.027999999999999</v>
      </c>
      <c r="D1309">
        <v>102.509</v>
      </c>
      <c r="E1309">
        <v>29.77</v>
      </c>
      <c r="F1309">
        <v>3731</v>
      </c>
      <c r="G1309">
        <v>17.7</v>
      </c>
      <c r="I1309" s="103">
        <f t="shared" si="125"/>
        <v>102.45829926324659</v>
      </c>
      <c r="J1309" s="104">
        <f t="shared" si="128"/>
        <v>21.413784546018537</v>
      </c>
      <c r="K1309" s="76">
        <f t="shared" si="126"/>
        <v>214.58432622319293</v>
      </c>
      <c r="L1309" s="76">
        <f t="shared" si="129"/>
        <v>160.95192558106908</v>
      </c>
      <c r="M1309" s="103">
        <f t="shared" si="127"/>
        <v>8.2227918461339584</v>
      </c>
      <c r="N1309" s="103">
        <f t="shared" si="130"/>
        <v>256.96224519168618</v>
      </c>
    </row>
    <row r="1310" spans="1:14">
      <c r="A1310" s="102">
        <v>40387</v>
      </c>
      <c r="B1310" t="s">
        <v>404</v>
      </c>
      <c r="C1310">
        <v>25.047000000000001</v>
      </c>
      <c r="D1310">
        <v>102.06</v>
      </c>
      <c r="E1310">
        <v>29.82</v>
      </c>
      <c r="F1310">
        <v>3734</v>
      </c>
      <c r="G1310">
        <v>17.7</v>
      </c>
      <c r="I1310" s="103">
        <f t="shared" si="125"/>
        <v>102.00937472610566</v>
      </c>
      <c r="J1310" s="104">
        <f t="shared" si="128"/>
        <v>21.319959317756084</v>
      </c>
      <c r="K1310" s="76">
        <f t="shared" si="126"/>
        <v>213.6441176698581</v>
      </c>
      <c r="L1310" s="76">
        <f t="shared" si="129"/>
        <v>160.24670922267751</v>
      </c>
      <c r="M1310" s="103">
        <f t="shared" si="127"/>
        <v>8.186763402854341</v>
      </c>
      <c r="N1310" s="103">
        <f t="shared" si="130"/>
        <v>255.83635633919815</v>
      </c>
    </row>
    <row r="1311" spans="1:14">
      <c r="A1311" s="102">
        <v>40387</v>
      </c>
      <c r="B1311" t="s">
        <v>405</v>
      </c>
      <c r="C1311">
        <v>25.065999999999999</v>
      </c>
      <c r="D1311">
        <v>101.68</v>
      </c>
      <c r="E1311">
        <v>29.86</v>
      </c>
      <c r="F1311">
        <v>3734</v>
      </c>
      <c r="G1311">
        <v>17.7</v>
      </c>
      <c r="I1311" s="103">
        <f t="shared" si="125"/>
        <v>101.65185866005289</v>
      </c>
      <c r="J1311" s="104">
        <f t="shared" si="128"/>
        <v>21.24523845995105</v>
      </c>
      <c r="K1311" s="76">
        <f t="shared" si="126"/>
        <v>212.89535115021494</v>
      </c>
      <c r="L1311" s="76">
        <f t="shared" si="129"/>
        <v>159.68508659502177</v>
      </c>
      <c r="M1311" s="103">
        <f t="shared" si="127"/>
        <v>8.158070947348639</v>
      </c>
      <c r="N1311" s="103">
        <f t="shared" si="130"/>
        <v>254.93971710464496</v>
      </c>
    </row>
    <row r="1312" spans="1:14">
      <c r="A1312" s="102">
        <v>40387</v>
      </c>
      <c r="B1312" t="s">
        <v>406</v>
      </c>
      <c r="C1312">
        <v>25.084</v>
      </c>
      <c r="D1312">
        <v>101.658</v>
      </c>
      <c r="E1312">
        <v>29.86</v>
      </c>
      <c r="F1312">
        <v>3728</v>
      </c>
      <c r="G1312">
        <v>17.7</v>
      </c>
      <c r="I1312" s="103">
        <f t="shared" si="125"/>
        <v>101.65185866005289</v>
      </c>
      <c r="J1312" s="104">
        <f t="shared" si="128"/>
        <v>21.24523845995105</v>
      </c>
      <c r="K1312" s="76">
        <f t="shared" si="126"/>
        <v>212.89535115021494</v>
      </c>
      <c r="L1312" s="76">
        <f t="shared" si="129"/>
        <v>159.68508659502177</v>
      </c>
      <c r="M1312" s="103">
        <f t="shared" si="127"/>
        <v>8.158070947348639</v>
      </c>
      <c r="N1312" s="103">
        <f t="shared" si="130"/>
        <v>254.93971710464496</v>
      </c>
    </row>
    <row r="1313" spans="1:14">
      <c r="A1313" s="102">
        <v>40387</v>
      </c>
      <c r="B1313" t="s">
        <v>407</v>
      </c>
      <c r="C1313">
        <v>25.103000000000002</v>
      </c>
      <c r="D1313">
        <v>102.01600000000001</v>
      </c>
      <c r="E1313">
        <v>29.82</v>
      </c>
      <c r="F1313">
        <v>3723</v>
      </c>
      <c r="G1313">
        <v>17.7</v>
      </c>
      <c r="I1313" s="103">
        <f t="shared" si="125"/>
        <v>102.00937472610566</v>
      </c>
      <c r="J1313" s="104">
        <f t="shared" si="128"/>
        <v>21.319959317756084</v>
      </c>
      <c r="K1313" s="76">
        <f t="shared" si="126"/>
        <v>213.6441176698581</v>
      </c>
      <c r="L1313" s="76">
        <f t="shared" si="129"/>
        <v>160.24670922267751</v>
      </c>
      <c r="M1313" s="103">
        <f t="shared" si="127"/>
        <v>8.186763402854341</v>
      </c>
      <c r="N1313" s="103">
        <f t="shared" si="130"/>
        <v>255.83635633919815</v>
      </c>
    </row>
    <row r="1314" spans="1:14">
      <c r="A1314" s="102">
        <v>40387</v>
      </c>
      <c r="B1314" t="s">
        <v>408</v>
      </c>
      <c r="C1314">
        <v>25.122</v>
      </c>
      <c r="D1314">
        <v>102.532</v>
      </c>
      <c r="E1314">
        <v>29.76</v>
      </c>
      <c r="F1314">
        <v>3732</v>
      </c>
      <c r="G1314">
        <v>17.7</v>
      </c>
      <c r="I1314" s="103">
        <f t="shared" si="125"/>
        <v>102.54835597014667</v>
      </c>
      <c r="J1314" s="104">
        <f t="shared" si="128"/>
        <v>21.432606397760654</v>
      </c>
      <c r="K1314" s="76">
        <f t="shared" si="126"/>
        <v>214.77293717917206</v>
      </c>
      <c r="L1314" s="76">
        <f t="shared" si="129"/>
        <v>161.093395823024</v>
      </c>
      <c r="M1314" s="103">
        <f t="shared" si="127"/>
        <v>8.2300193480592547</v>
      </c>
      <c r="N1314" s="103">
        <f t="shared" si="130"/>
        <v>257.18810462685173</v>
      </c>
    </row>
    <row r="1315" spans="1:14">
      <c r="A1315" s="102">
        <v>40387</v>
      </c>
      <c r="B1315" t="s">
        <v>409</v>
      </c>
      <c r="C1315">
        <v>25.140999999999998</v>
      </c>
      <c r="D1315">
        <v>102.667</v>
      </c>
      <c r="E1315">
        <v>29.75</v>
      </c>
      <c r="F1315">
        <v>3728</v>
      </c>
      <c r="G1315">
        <v>17.7</v>
      </c>
      <c r="I1315" s="103">
        <f t="shared" si="125"/>
        <v>102.63850355934764</v>
      </c>
      <c r="J1315" s="104">
        <f t="shared" si="128"/>
        <v>21.451447243903655</v>
      </c>
      <c r="K1315" s="76">
        <f t="shared" si="126"/>
        <v>214.96173847519623</v>
      </c>
      <c r="L1315" s="76">
        <f t="shared" si="129"/>
        <v>161.23500883214788</v>
      </c>
      <c r="M1315" s="103">
        <f t="shared" si="127"/>
        <v>8.237254143744531</v>
      </c>
      <c r="N1315" s="103">
        <f t="shared" si="130"/>
        <v>257.41419199201658</v>
      </c>
    </row>
    <row r="1316" spans="1:14">
      <c r="A1316" s="102">
        <v>40387</v>
      </c>
      <c r="B1316" t="s">
        <v>410</v>
      </c>
      <c r="C1316">
        <v>25.16</v>
      </c>
      <c r="D1316">
        <v>103.41500000000001</v>
      </c>
      <c r="E1316">
        <v>29.66</v>
      </c>
      <c r="F1316">
        <v>3729</v>
      </c>
      <c r="G1316">
        <v>17.7</v>
      </c>
      <c r="I1316" s="103">
        <f t="shared" si="125"/>
        <v>103.45394166370204</v>
      </c>
      <c r="J1316" s="104">
        <f t="shared" si="128"/>
        <v>21.621873807713722</v>
      </c>
      <c r="K1316" s="76">
        <f t="shared" si="126"/>
        <v>216.66955753385568</v>
      </c>
      <c r="L1316" s="76">
        <f t="shared" si="129"/>
        <v>162.51598200886249</v>
      </c>
      <c r="M1316" s="103">
        <f t="shared" si="127"/>
        <v>8.30269713707672</v>
      </c>
      <c r="N1316" s="103">
        <f t="shared" si="130"/>
        <v>259.45928553364752</v>
      </c>
    </row>
    <row r="1317" spans="1:14">
      <c r="A1317" s="102">
        <v>40387</v>
      </c>
      <c r="B1317" t="s">
        <v>411</v>
      </c>
      <c r="C1317">
        <v>25.178000000000001</v>
      </c>
      <c r="D1317">
        <v>103.21</v>
      </c>
      <c r="E1317">
        <v>29.69</v>
      </c>
      <c r="F1317">
        <v>3729</v>
      </c>
      <c r="G1317">
        <v>17.7</v>
      </c>
      <c r="I1317" s="103">
        <f t="shared" si="125"/>
        <v>103.18130443616084</v>
      </c>
      <c r="J1317" s="104">
        <f t="shared" si="128"/>
        <v>21.564892627157615</v>
      </c>
      <c r="K1317" s="76">
        <f t="shared" si="126"/>
        <v>216.09855766175187</v>
      </c>
      <c r="L1317" s="76">
        <f t="shared" si="129"/>
        <v>162.08769570044842</v>
      </c>
      <c r="M1317" s="103">
        <f t="shared" si="127"/>
        <v>8.2808166336162987</v>
      </c>
      <c r="N1317" s="103">
        <f t="shared" si="130"/>
        <v>258.77551980050936</v>
      </c>
    </row>
    <row r="1318" spans="1:14">
      <c r="A1318" s="102">
        <v>40387</v>
      </c>
      <c r="B1318" t="s">
        <v>412</v>
      </c>
      <c r="C1318">
        <v>25.196999999999999</v>
      </c>
      <c r="D1318">
        <v>102.87</v>
      </c>
      <c r="E1318">
        <v>29.73</v>
      </c>
      <c r="F1318">
        <v>3726</v>
      </c>
      <c r="G1318">
        <v>17.7</v>
      </c>
      <c r="I1318" s="103">
        <f t="shared" si="125"/>
        <v>102.81907187056949</v>
      </c>
      <c r="J1318" s="104">
        <f t="shared" si="128"/>
        <v>21.489186020949024</v>
      </c>
      <c r="K1318" s="76">
        <f t="shared" si="126"/>
        <v>215.3399131050644</v>
      </c>
      <c r="L1318" s="76">
        <f t="shared" si="129"/>
        <v>161.51866391523109</v>
      </c>
      <c r="M1318" s="103">
        <f t="shared" si="127"/>
        <v>8.251745655392309</v>
      </c>
      <c r="N1318" s="103">
        <f t="shared" si="130"/>
        <v>257.86705173100967</v>
      </c>
    </row>
    <row r="1319" spans="1:14">
      <c r="A1319" s="102">
        <v>40387</v>
      </c>
      <c r="B1319" t="s">
        <v>413</v>
      </c>
      <c r="C1319">
        <v>25.216000000000001</v>
      </c>
      <c r="D1319">
        <v>102.938</v>
      </c>
      <c r="E1319">
        <v>29.72</v>
      </c>
      <c r="F1319">
        <v>3726</v>
      </c>
      <c r="G1319">
        <v>17.7</v>
      </c>
      <c r="I1319" s="103">
        <f t="shared" si="125"/>
        <v>102.909492836015</v>
      </c>
      <c r="J1319" s="104">
        <f t="shared" si="128"/>
        <v>21.508084002727131</v>
      </c>
      <c r="K1319" s="76">
        <f t="shared" si="126"/>
        <v>215.52928694872668</v>
      </c>
      <c r="L1319" s="76">
        <f t="shared" si="129"/>
        <v>161.6607063715866</v>
      </c>
      <c r="M1319" s="103">
        <f t="shared" si="127"/>
        <v>8.2590023908908634</v>
      </c>
      <c r="N1319" s="103">
        <f t="shared" si="130"/>
        <v>258.09382471533951</v>
      </c>
    </row>
    <row r="1320" spans="1:14">
      <c r="A1320" s="102">
        <v>40387</v>
      </c>
      <c r="B1320" t="s">
        <v>414</v>
      </c>
      <c r="C1320">
        <v>25.253</v>
      </c>
      <c r="D1320">
        <v>102.78</v>
      </c>
      <c r="E1320">
        <v>29.73</v>
      </c>
      <c r="F1320">
        <v>3726</v>
      </c>
      <c r="G1320">
        <v>17.7</v>
      </c>
      <c r="I1320" s="103">
        <f t="shared" si="125"/>
        <v>102.81907187056949</v>
      </c>
      <c r="J1320" s="104">
        <f t="shared" si="128"/>
        <v>21.489186020949024</v>
      </c>
      <c r="K1320" s="76">
        <f t="shared" si="126"/>
        <v>215.3399131050644</v>
      </c>
      <c r="L1320" s="76">
        <f t="shared" si="129"/>
        <v>161.51866391523109</v>
      </c>
      <c r="M1320" s="103">
        <f t="shared" si="127"/>
        <v>8.251745655392309</v>
      </c>
      <c r="N1320" s="103">
        <f t="shared" si="130"/>
        <v>257.86705173100967</v>
      </c>
    </row>
    <row r="1321" spans="1:14">
      <c r="A1321" s="102">
        <v>40387</v>
      </c>
      <c r="B1321" t="s">
        <v>415</v>
      </c>
      <c r="C1321">
        <v>25.271999999999998</v>
      </c>
      <c r="D1321">
        <v>102.78</v>
      </c>
      <c r="E1321">
        <v>29.73</v>
      </c>
      <c r="F1321">
        <v>3709</v>
      </c>
      <c r="G1321">
        <v>17.7</v>
      </c>
      <c r="I1321" s="103">
        <f t="shared" si="125"/>
        <v>102.81907187056949</v>
      </c>
      <c r="J1321" s="104">
        <f t="shared" si="128"/>
        <v>21.489186020949024</v>
      </c>
      <c r="K1321" s="76">
        <f t="shared" si="126"/>
        <v>215.3399131050644</v>
      </c>
      <c r="L1321" s="76">
        <f t="shared" si="129"/>
        <v>161.51866391523109</v>
      </c>
      <c r="M1321" s="103">
        <f t="shared" si="127"/>
        <v>8.251745655392309</v>
      </c>
      <c r="N1321" s="103">
        <f t="shared" si="130"/>
        <v>257.86705173100967</v>
      </c>
    </row>
    <row r="1322" spans="1:14">
      <c r="A1322" s="102">
        <v>40387</v>
      </c>
      <c r="B1322" t="s">
        <v>416</v>
      </c>
      <c r="C1322">
        <v>25.291</v>
      </c>
      <c r="D1322">
        <v>102.6</v>
      </c>
      <c r="E1322">
        <v>29.75</v>
      </c>
      <c r="F1322">
        <v>3725</v>
      </c>
      <c r="G1322">
        <v>17.7</v>
      </c>
      <c r="I1322" s="103">
        <f t="shared" ref="I1322:I1385" si="131">(-((TAN(E1322*PI()/180))/(TAN(($B$7+($B$14*(G1322-$E$7)))*PI()/180))*($H$13+($B$15*(G1322-$E$8)))+(TAN(E1322*PI()/180))/(TAN(($B$7+($B$14*(G1322-$E$7)))*PI()/180))*1/$B$16*($H$13+($B$15*(G1322-$E$8)))-$B$13*1/$B$16*($H$13+($B$15*(G1322-$E$8)))-($H$13+($B$15*(G1322-$E$8)))+$B$13*($H$13+($B$15*(G1322-$E$8))))+(SQRT((POWER(((TAN(E1322*PI()/180))/(TAN(($B$7+($B$14*(G1322-$E$7)))*PI()/180))*($H$13+($B$15*(G1322-$E$8)))+(TAN(E1322*PI()/180))/(TAN(($B$7+($B$14*(G1322-$E$7)))*PI()/180))*1/$B$16*($H$13+($B$15*(G1322-$E$8)))-$B$13*1/$B$16*($H$13+($B$15*(G1322-$E$8)))-($H$13+($B$15*(G1322-$E$8)))+$B$13*($H$13+($B$15*(G1322-$E$8)))),2))-4*((TAN(E1322*PI()/180))/(TAN(($B$7+($B$14*(G1322-$E$7)))*PI()/180))*1/$B$16*POWER(($H$13+($B$15*(G1322-$E$8))),2))*((TAN(E1322*PI()/180))/(TAN(($B$7+($B$14*(G1322-$E$7)))*PI()/180))-1))))/(2*((TAN(E1322*PI()/180))/(TAN(($B$7+($B$14*(G1322-$E$7)))*PI()/180))*1/$B$16*POWER(($H$13+($B$15*(G1322-$E$8))),2)))</f>
        <v>102.63850355934764</v>
      </c>
      <c r="J1322" s="104">
        <f t="shared" si="128"/>
        <v>21.451447243903655</v>
      </c>
      <c r="K1322" s="76">
        <f t="shared" ref="K1322:K1385" si="132">($B$9-EXP(52.57-6690.9/(273.15+G1322)-4.681*LN(273.15+G1322)))*I1322/100*0.2095</f>
        <v>214.96173847519623</v>
      </c>
      <c r="L1322" s="76">
        <f t="shared" si="129"/>
        <v>161.23500883214788</v>
      </c>
      <c r="M1322" s="103">
        <f t="shared" ref="M1322:M1385" si="133">(($B$9-EXP(52.57-6690.9/(273.15+G1322)-4.681*LN(273.15+G1322)))/1013)*I1322/100*0.2095*((49-1.335*G1322+0.02759*POWER(G1322,2)-0.0003235*POWER(G1322,3)+0.000001614*POWER(G1322,4))
-($J$16*(5.516*10^-1-1.759*10^-2*G1322+2.253*10^-4*POWER(G1322,2)-2.654*10^-7*POWER(G1322,3)+5.363*10^-8*POWER(G1322,4))))*32/22.414</f>
        <v>8.237254143744531</v>
      </c>
      <c r="N1322" s="103">
        <f t="shared" si="130"/>
        <v>257.41419199201658</v>
      </c>
    </row>
    <row r="1323" spans="1:14">
      <c r="A1323" s="102">
        <v>40387</v>
      </c>
      <c r="B1323" t="s">
        <v>417</v>
      </c>
      <c r="C1323">
        <v>25.31</v>
      </c>
      <c r="D1323">
        <v>102.645</v>
      </c>
      <c r="E1323">
        <v>29.75</v>
      </c>
      <c r="F1323">
        <v>3721</v>
      </c>
      <c r="G1323">
        <v>17.7</v>
      </c>
      <c r="I1323" s="103">
        <f t="shared" si="131"/>
        <v>102.63850355934764</v>
      </c>
      <c r="J1323" s="104">
        <f t="shared" si="128"/>
        <v>21.451447243903655</v>
      </c>
      <c r="K1323" s="76">
        <f t="shared" si="132"/>
        <v>214.96173847519623</v>
      </c>
      <c r="L1323" s="76">
        <f t="shared" si="129"/>
        <v>161.23500883214788</v>
      </c>
      <c r="M1323" s="103">
        <f t="shared" si="133"/>
        <v>8.237254143744531</v>
      </c>
      <c r="N1323" s="103">
        <f t="shared" si="130"/>
        <v>257.41419199201658</v>
      </c>
    </row>
    <row r="1324" spans="1:14">
      <c r="A1324" s="102">
        <v>40387</v>
      </c>
      <c r="B1324" t="s">
        <v>418</v>
      </c>
      <c r="C1324">
        <v>25.329000000000001</v>
      </c>
      <c r="D1324">
        <v>102.712</v>
      </c>
      <c r="E1324">
        <v>29.74</v>
      </c>
      <c r="F1324">
        <v>3727</v>
      </c>
      <c r="G1324">
        <v>17.7</v>
      </c>
      <c r="I1324" s="103">
        <f t="shared" si="131"/>
        <v>102.72874215228231</v>
      </c>
      <c r="J1324" s="104">
        <f t="shared" si="128"/>
        <v>21.470307109827001</v>
      </c>
      <c r="K1324" s="76">
        <f t="shared" si="132"/>
        <v>215.15073036558928</v>
      </c>
      <c r="L1324" s="76">
        <f t="shared" si="129"/>
        <v>161.37676479919989</v>
      </c>
      <c r="M1324" s="103">
        <f t="shared" si="133"/>
        <v>8.2444962429353748</v>
      </c>
      <c r="N1324" s="103">
        <f t="shared" si="130"/>
        <v>257.64050759173045</v>
      </c>
    </row>
    <row r="1325" spans="1:14">
      <c r="A1325" s="102">
        <v>40387</v>
      </c>
      <c r="B1325" t="s">
        <v>419</v>
      </c>
      <c r="C1325">
        <v>25.347000000000001</v>
      </c>
      <c r="D1325">
        <v>102.509</v>
      </c>
      <c r="E1325">
        <v>29.77</v>
      </c>
      <c r="F1325">
        <v>3724</v>
      </c>
      <c r="G1325">
        <v>17.7</v>
      </c>
      <c r="I1325" s="103">
        <f t="shared" si="131"/>
        <v>102.45829926324659</v>
      </c>
      <c r="J1325" s="104">
        <f t="shared" si="128"/>
        <v>21.413784546018537</v>
      </c>
      <c r="K1325" s="76">
        <f t="shared" si="132"/>
        <v>214.58432622319293</v>
      </c>
      <c r="L1325" s="76">
        <f t="shared" si="129"/>
        <v>160.95192558106908</v>
      </c>
      <c r="M1325" s="103">
        <f t="shared" si="133"/>
        <v>8.2227918461339584</v>
      </c>
      <c r="N1325" s="103">
        <f t="shared" si="130"/>
        <v>256.96224519168618</v>
      </c>
    </row>
    <row r="1326" spans="1:14">
      <c r="A1326" s="102">
        <v>40387</v>
      </c>
      <c r="B1326" t="s">
        <v>420</v>
      </c>
      <c r="C1326">
        <v>25.366</v>
      </c>
      <c r="D1326">
        <v>103.006</v>
      </c>
      <c r="E1326">
        <v>29.71</v>
      </c>
      <c r="F1326">
        <v>3720</v>
      </c>
      <c r="G1326">
        <v>17.7</v>
      </c>
      <c r="I1326" s="103">
        <f t="shared" si="131"/>
        <v>103.00000517061109</v>
      </c>
      <c r="J1326" s="104">
        <f t="shared" si="128"/>
        <v>21.527001080657715</v>
      </c>
      <c r="K1326" s="76">
        <f t="shared" si="132"/>
        <v>215.71885215207135</v>
      </c>
      <c r="L1326" s="76">
        <f t="shared" si="129"/>
        <v>161.80289235990409</v>
      </c>
      <c r="M1326" s="103">
        <f t="shared" si="133"/>
        <v>8.2662664592215194</v>
      </c>
      <c r="N1326" s="103">
        <f t="shared" si="130"/>
        <v>258.32082685067246</v>
      </c>
    </row>
    <row r="1327" spans="1:14">
      <c r="A1327" s="102">
        <v>40387</v>
      </c>
      <c r="B1327" t="s">
        <v>421</v>
      </c>
      <c r="C1327">
        <v>25.385000000000002</v>
      </c>
      <c r="D1327">
        <v>102.577</v>
      </c>
      <c r="E1327">
        <v>29.76</v>
      </c>
      <c r="F1327">
        <v>3724</v>
      </c>
      <c r="G1327">
        <v>17.7</v>
      </c>
      <c r="I1327" s="103">
        <f t="shared" si="131"/>
        <v>102.54835597014667</v>
      </c>
      <c r="J1327" s="104">
        <f t="shared" si="128"/>
        <v>21.432606397760654</v>
      </c>
      <c r="K1327" s="76">
        <f t="shared" si="132"/>
        <v>214.77293717917206</v>
      </c>
      <c r="L1327" s="76">
        <f t="shared" si="129"/>
        <v>161.093395823024</v>
      </c>
      <c r="M1327" s="103">
        <f t="shared" si="133"/>
        <v>8.2300193480592547</v>
      </c>
      <c r="N1327" s="103">
        <f t="shared" si="130"/>
        <v>257.18810462685173</v>
      </c>
    </row>
    <row r="1328" spans="1:14">
      <c r="A1328" s="102">
        <v>40387</v>
      </c>
      <c r="B1328" t="s">
        <v>422</v>
      </c>
      <c r="C1328">
        <v>25.404</v>
      </c>
      <c r="D1328">
        <v>102.374</v>
      </c>
      <c r="E1328">
        <v>29.78</v>
      </c>
      <c r="F1328">
        <v>3715</v>
      </c>
      <c r="G1328">
        <v>17.7</v>
      </c>
      <c r="I1328" s="103">
        <f t="shared" si="131"/>
        <v>102.36833331740031</v>
      </c>
      <c r="J1328" s="104">
        <f t="shared" si="128"/>
        <v>21.394981663336665</v>
      </c>
      <c r="K1328" s="76">
        <f t="shared" si="132"/>
        <v>214.39590535332417</v>
      </c>
      <c r="L1328" s="76">
        <f t="shared" si="129"/>
        <v>160.81059791581595</v>
      </c>
      <c r="M1328" s="103">
        <f t="shared" si="133"/>
        <v>8.2155716282379565</v>
      </c>
      <c r="N1328" s="103">
        <f t="shared" si="130"/>
        <v>256.73661338243613</v>
      </c>
    </row>
    <row r="1329" spans="1:14">
      <c r="A1329" s="102">
        <v>40387</v>
      </c>
      <c r="B1329" t="s">
        <v>423</v>
      </c>
      <c r="C1329">
        <v>25.422999999999998</v>
      </c>
      <c r="D1329">
        <v>102.464</v>
      </c>
      <c r="E1329">
        <v>29.77</v>
      </c>
      <c r="F1329">
        <v>3729</v>
      </c>
      <c r="G1329">
        <v>17.7</v>
      </c>
      <c r="I1329" s="103">
        <f t="shared" si="131"/>
        <v>102.45829926324659</v>
      </c>
      <c r="J1329" s="104">
        <f t="shared" si="128"/>
        <v>21.413784546018537</v>
      </c>
      <c r="K1329" s="76">
        <f t="shared" si="132"/>
        <v>214.58432622319293</v>
      </c>
      <c r="L1329" s="76">
        <f t="shared" si="129"/>
        <v>160.95192558106908</v>
      </c>
      <c r="M1329" s="103">
        <f t="shared" si="133"/>
        <v>8.2227918461339584</v>
      </c>
      <c r="N1329" s="103">
        <f t="shared" si="130"/>
        <v>256.96224519168618</v>
      </c>
    </row>
    <row r="1330" spans="1:14">
      <c r="A1330" s="102">
        <v>40387</v>
      </c>
      <c r="B1330" t="s">
        <v>424</v>
      </c>
      <c r="C1330">
        <v>25.440999999999999</v>
      </c>
      <c r="D1330">
        <v>101.881</v>
      </c>
      <c r="E1330">
        <v>29.84</v>
      </c>
      <c r="F1330">
        <v>3717</v>
      </c>
      <c r="G1330">
        <v>17.7</v>
      </c>
      <c r="I1330" s="103">
        <f t="shared" si="131"/>
        <v>101.83043685797604</v>
      </c>
      <c r="J1330" s="104">
        <f t="shared" si="128"/>
        <v>21.282561303316992</v>
      </c>
      <c r="K1330" s="76">
        <f t="shared" si="132"/>
        <v>213.26935777100644</v>
      </c>
      <c r="L1330" s="76">
        <f t="shared" si="129"/>
        <v>159.96561540556431</v>
      </c>
      <c r="M1330" s="103">
        <f t="shared" si="133"/>
        <v>8.1724027424334551</v>
      </c>
      <c r="N1330" s="103">
        <f t="shared" si="130"/>
        <v>255.38758570104548</v>
      </c>
    </row>
    <row r="1331" spans="1:14">
      <c r="A1331" s="102">
        <v>40387</v>
      </c>
      <c r="B1331" t="s">
        <v>425</v>
      </c>
      <c r="C1331">
        <v>25.46</v>
      </c>
      <c r="D1331">
        <v>102.307</v>
      </c>
      <c r="E1331">
        <v>29.79</v>
      </c>
      <c r="F1331">
        <v>3716</v>
      </c>
      <c r="G1331">
        <v>17.7</v>
      </c>
      <c r="I1331" s="103">
        <f t="shared" si="131"/>
        <v>102.27845801154656</v>
      </c>
      <c r="J1331" s="104">
        <f t="shared" si="128"/>
        <v>21.376197724413228</v>
      </c>
      <c r="K1331" s="76">
        <f t="shared" si="132"/>
        <v>214.20767431602013</v>
      </c>
      <c r="L1331" s="76">
        <f t="shared" si="129"/>
        <v>160.66941263708924</v>
      </c>
      <c r="M1331" s="103">
        <f t="shared" si="133"/>
        <v>8.2083586846554724</v>
      </c>
      <c r="N1331" s="103">
        <f t="shared" si="130"/>
        <v>256.51120889548349</v>
      </c>
    </row>
    <row r="1332" spans="1:14">
      <c r="A1332" s="102">
        <v>40387</v>
      </c>
      <c r="B1332" t="s">
        <v>426</v>
      </c>
      <c r="C1332">
        <v>25.478999999999999</v>
      </c>
      <c r="D1332">
        <v>102.262</v>
      </c>
      <c r="E1332">
        <v>29.79</v>
      </c>
      <c r="F1332">
        <v>3714</v>
      </c>
      <c r="G1332">
        <v>17.7</v>
      </c>
      <c r="I1332" s="103">
        <f t="shared" si="131"/>
        <v>102.27845801154656</v>
      </c>
      <c r="J1332" s="104">
        <f t="shared" si="128"/>
        <v>21.376197724413228</v>
      </c>
      <c r="K1332" s="76">
        <f t="shared" si="132"/>
        <v>214.20767431602013</v>
      </c>
      <c r="L1332" s="76">
        <f t="shared" si="129"/>
        <v>160.66941263708924</v>
      </c>
      <c r="M1332" s="103">
        <f t="shared" si="133"/>
        <v>8.2083586846554724</v>
      </c>
      <c r="N1332" s="103">
        <f t="shared" si="130"/>
        <v>256.51120889548349</v>
      </c>
    </row>
    <row r="1333" spans="1:14">
      <c r="A1333" s="102">
        <v>40387</v>
      </c>
      <c r="B1333" t="s">
        <v>427</v>
      </c>
      <c r="C1333">
        <v>25.498000000000001</v>
      </c>
      <c r="D1333">
        <v>102.24</v>
      </c>
      <c r="E1333">
        <v>29.8</v>
      </c>
      <c r="F1333">
        <v>3724</v>
      </c>
      <c r="G1333">
        <v>17.7</v>
      </c>
      <c r="I1333" s="103">
        <f t="shared" si="131"/>
        <v>102.18867322480938</v>
      </c>
      <c r="J1333" s="104">
        <f t="shared" si="128"/>
        <v>21.357432703985161</v>
      </c>
      <c r="K1333" s="76">
        <f t="shared" si="132"/>
        <v>214.01963285812329</v>
      </c>
      <c r="L1333" s="76">
        <f t="shared" si="129"/>
        <v>160.52836955500464</v>
      </c>
      <c r="M1333" s="103">
        <f t="shared" si="133"/>
        <v>8.2011530056856046</v>
      </c>
      <c r="N1333" s="103">
        <f t="shared" si="130"/>
        <v>256.28603142767514</v>
      </c>
    </row>
    <row r="1334" spans="1:14">
      <c r="A1334" s="102">
        <v>40387</v>
      </c>
      <c r="B1334" t="s">
        <v>428</v>
      </c>
      <c r="C1334">
        <v>25.516999999999999</v>
      </c>
      <c r="D1334">
        <v>102.712</v>
      </c>
      <c r="E1334">
        <v>29.74</v>
      </c>
      <c r="F1334">
        <v>3713</v>
      </c>
      <c r="G1334">
        <v>17.7</v>
      </c>
      <c r="I1334" s="103">
        <f t="shared" si="131"/>
        <v>102.72874215228231</v>
      </c>
      <c r="J1334" s="104">
        <f t="shared" si="128"/>
        <v>21.470307109827001</v>
      </c>
      <c r="K1334" s="76">
        <f t="shared" si="132"/>
        <v>215.15073036558928</v>
      </c>
      <c r="L1334" s="76">
        <f t="shared" si="129"/>
        <v>161.37676479919989</v>
      </c>
      <c r="M1334" s="103">
        <f t="shared" si="133"/>
        <v>8.2444962429353748</v>
      </c>
      <c r="N1334" s="103">
        <f t="shared" si="130"/>
        <v>257.64050759173045</v>
      </c>
    </row>
    <row r="1335" spans="1:14">
      <c r="A1335" s="102">
        <v>40387</v>
      </c>
      <c r="B1335" t="s">
        <v>429</v>
      </c>
      <c r="C1335">
        <v>25.535</v>
      </c>
      <c r="D1335">
        <v>102.667</v>
      </c>
      <c r="E1335">
        <v>29.75</v>
      </c>
      <c r="F1335">
        <v>3719</v>
      </c>
      <c r="G1335">
        <v>17.7</v>
      </c>
      <c r="I1335" s="103">
        <f t="shared" si="131"/>
        <v>102.63850355934764</v>
      </c>
      <c r="J1335" s="104">
        <f t="shared" si="128"/>
        <v>21.451447243903655</v>
      </c>
      <c r="K1335" s="76">
        <f t="shared" si="132"/>
        <v>214.96173847519623</v>
      </c>
      <c r="L1335" s="76">
        <f t="shared" si="129"/>
        <v>161.23500883214788</v>
      </c>
      <c r="M1335" s="103">
        <f t="shared" si="133"/>
        <v>8.237254143744531</v>
      </c>
      <c r="N1335" s="103">
        <f t="shared" si="130"/>
        <v>257.41419199201658</v>
      </c>
    </row>
    <row r="1336" spans="1:14">
      <c r="A1336" s="102">
        <v>40387</v>
      </c>
      <c r="B1336" t="s">
        <v>430</v>
      </c>
      <c r="C1336">
        <v>25.553999999999998</v>
      </c>
      <c r="D1336">
        <v>102.39700000000001</v>
      </c>
      <c r="E1336">
        <v>29.78</v>
      </c>
      <c r="F1336">
        <v>3729</v>
      </c>
      <c r="G1336">
        <v>17.7</v>
      </c>
      <c r="I1336" s="103">
        <f t="shared" si="131"/>
        <v>102.36833331740031</v>
      </c>
      <c r="J1336" s="104">
        <f t="shared" si="128"/>
        <v>21.394981663336665</v>
      </c>
      <c r="K1336" s="76">
        <f t="shared" si="132"/>
        <v>214.39590535332417</v>
      </c>
      <c r="L1336" s="76">
        <f t="shared" si="129"/>
        <v>160.81059791581595</v>
      </c>
      <c r="M1336" s="103">
        <f t="shared" si="133"/>
        <v>8.2155716282379565</v>
      </c>
      <c r="N1336" s="103">
        <f t="shared" si="130"/>
        <v>256.73661338243613</v>
      </c>
    </row>
    <row r="1337" spans="1:14">
      <c r="A1337" s="102">
        <v>40387</v>
      </c>
      <c r="B1337" t="s">
        <v>431</v>
      </c>
      <c r="C1337">
        <v>25.573</v>
      </c>
      <c r="D1337">
        <v>102.419</v>
      </c>
      <c r="E1337">
        <v>29.77</v>
      </c>
      <c r="F1337">
        <v>3717</v>
      </c>
      <c r="G1337">
        <v>17.7</v>
      </c>
      <c r="I1337" s="103">
        <f t="shared" si="131"/>
        <v>102.45829926324659</v>
      </c>
      <c r="J1337" s="104">
        <f t="shared" si="128"/>
        <v>21.413784546018537</v>
      </c>
      <c r="K1337" s="76">
        <f t="shared" si="132"/>
        <v>214.58432622319293</v>
      </c>
      <c r="L1337" s="76">
        <f t="shared" si="129"/>
        <v>160.95192558106908</v>
      </c>
      <c r="M1337" s="103">
        <f t="shared" si="133"/>
        <v>8.2227918461339584</v>
      </c>
      <c r="N1337" s="103">
        <f t="shared" si="130"/>
        <v>256.96224519168618</v>
      </c>
    </row>
    <row r="1338" spans="1:14">
      <c r="A1338" s="102">
        <v>40387</v>
      </c>
      <c r="B1338" t="s">
        <v>432</v>
      </c>
      <c r="C1338">
        <v>25.591999999999999</v>
      </c>
      <c r="D1338">
        <v>102.419</v>
      </c>
      <c r="E1338">
        <v>29.77</v>
      </c>
      <c r="F1338">
        <v>3713</v>
      </c>
      <c r="G1338">
        <v>17.7</v>
      </c>
      <c r="I1338" s="103">
        <f t="shared" si="131"/>
        <v>102.45829926324659</v>
      </c>
      <c r="J1338" s="104">
        <f t="shared" si="128"/>
        <v>21.413784546018537</v>
      </c>
      <c r="K1338" s="76">
        <f t="shared" si="132"/>
        <v>214.58432622319293</v>
      </c>
      <c r="L1338" s="76">
        <f t="shared" si="129"/>
        <v>160.95192558106908</v>
      </c>
      <c r="M1338" s="103">
        <f t="shared" si="133"/>
        <v>8.2227918461339584</v>
      </c>
      <c r="N1338" s="103">
        <f t="shared" si="130"/>
        <v>256.96224519168618</v>
      </c>
    </row>
    <row r="1339" spans="1:14">
      <c r="A1339" s="102">
        <v>40387</v>
      </c>
      <c r="B1339" t="s">
        <v>433</v>
      </c>
      <c r="C1339">
        <v>25.629000000000001</v>
      </c>
      <c r="D1339">
        <v>102.419</v>
      </c>
      <c r="E1339">
        <v>29.77</v>
      </c>
      <c r="F1339">
        <v>3712</v>
      </c>
      <c r="G1339">
        <v>17.7</v>
      </c>
      <c r="I1339" s="103">
        <f t="shared" si="131"/>
        <v>102.45829926324659</v>
      </c>
      <c r="J1339" s="104">
        <f t="shared" si="128"/>
        <v>21.413784546018537</v>
      </c>
      <c r="K1339" s="76">
        <f t="shared" si="132"/>
        <v>214.58432622319293</v>
      </c>
      <c r="L1339" s="76">
        <f t="shared" si="129"/>
        <v>160.95192558106908</v>
      </c>
      <c r="M1339" s="103">
        <f t="shared" si="133"/>
        <v>8.2227918461339584</v>
      </c>
      <c r="N1339" s="103">
        <f t="shared" si="130"/>
        <v>256.96224519168618</v>
      </c>
    </row>
    <row r="1340" spans="1:14">
      <c r="A1340" s="102">
        <v>40387</v>
      </c>
      <c r="B1340" t="s">
        <v>434</v>
      </c>
      <c r="C1340">
        <v>25.648</v>
      </c>
      <c r="D1340">
        <v>102.893</v>
      </c>
      <c r="E1340">
        <v>29.72</v>
      </c>
      <c r="F1340">
        <v>3704</v>
      </c>
      <c r="G1340">
        <v>17.7</v>
      </c>
      <c r="I1340" s="103">
        <f t="shared" si="131"/>
        <v>102.909492836015</v>
      </c>
      <c r="J1340" s="104">
        <f t="shared" si="128"/>
        <v>21.508084002727131</v>
      </c>
      <c r="K1340" s="76">
        <f t="shared" si="132"/>
        <v>215.52928694872668</v>
      </c>
      <c r="L1340" s="76">
        <f t="shared" si="129"/>
        <v>161.6607063715866</v>
      </c>
      <c r="M1340" s="103">
        <f t="shared" si="133"/>
        <v>8.2590023908908634</v>
      </c>
      <c r="N1340" s="103">
        <f t="shared" si="130"/>
        <v>258.09382471533951</v>
      </c>
    </row>
    <row r="1341" spans="1:14">
      <c r="A1341" s="102">
        <v>40387</v>
      </c>
      <c r="B1341" t="s">
        <v>435</v>
      </c>
      <c r="C1341">
        <v>25.667000000000002</v>
      </c>
      <c r="D1341">
        <v>103.27800000000001</v>
      </c>
      <c r="E1341">
        <v>29.68</v>
      </c>
      <c r="F1341">
        <v>3714</v>
      </c>
      <c r="G1341">
        <v>17.7</v>
      </c>
      <c r="I1341" s="103">
        <f t="shared" si="131"/>
        <v>103.27209161203626</v>
      </c>
      <c r="J1341" s="104">
        <f t="shared" si="128"/>
        <v>21.583867146915576</v>
      </c>
      <c r="K1341" s="76">
        <f t="shared" si="132"/>
        <v>216.28869848104151</v>
      </c>
      <c r="L1341" s="76">
        <f t="shared" si="129"/>
        <v>162.23031343742329</v>
      </c>
      <c r="M1341" s="103">
        <f t="shared" si="133"/>
        <v>8.288102759336617</v>
      </c>
      <c r="N1341" s="103">
        <f t="shared" si="130"/>
        <v>259.00321122926925</v>
      </c>
    </row>
    <row r="1342" spans="1:14">
      <c r="A1342" s="102">
        <v>40387</v>
      </c>
      <c r="B1342" t="s">
        <v>436</v>
      </c>
      <c r="C1342">
        <v>25.686</v>
      </c>
      <c r="D1342">
        <v>103.256</v>
      </c>
      <c r="E1342">
        <v>29.68</v>
      </c>
      <c r="F1342">
        <v>3706</v>
      </c>
      <c r="G1342">
        <v>17.7</v>
      </c>
      <c r="I1342" s="103">
        <f t="shared" si="131"/>
        <v>103.27209161203626</v>
      </c>
      <c r="J1342" s="104">
        <f t="shared" si="128"/>
        <v>21.583867146915576</v>
      </c>
      <c r="K1342" s="76">
        <f t="shared" si="132"/>
        <v>216.28869848104151</v>
      </c>
      <c r="L1342" s="76">
        <f t="shared" si="129"/>
        <v>162.23031343742329</v>
      </c>
      <c r="M1342" s="103">
        <f t="shared" si="133"/>
        <v>8.288102759336617</v>
      </c>
      <c r="N1342" s="103">
        <f t="shared" si="130"/>
        <v>259.00321122926925</v>
      </c>
    </row>
    <row r="1343" spans="1:14">
      <c r="A1343" s="102">
        <v>40387</v>
      </c>
      <c r="B1343" t="s">
        <v>437</v>
      </c>
      <c r="C1343">
        <v>25.704000000000001</v>
      </c>
      <c r="D1343">
        <v>103.27800000000001</v>
      </c>
      <c r="E1343">
        <v>29.68</v>
      </c>
      <c r="F1343">
        <v>3715</v>
      </c>
      <c r="G1343">
        <v>17.7</v>
      </c>
      <c r="I1343" s="103">
        <f t="shared" si="131"/>
        <v>103.27209161203626</v>
      </c>
      <c r="J1343" s="104">
        <f t="shared" si="128"/>
        <v>21.583867146915576</v>
      </c>
      <c r="K1343" s="76">
        <f t="shared" si="132"/>
        <v>216.28869848104151</v>
      </c>
      <c r="L1343" s="76">
        <f t="shared" si="129"/>
        <v>162.23031343742329</v>
      </c>
      <c r="M1343" s="103">
        <f t="shared" si="133"/>
        <v>8.288102759336617</v>
      </c>
      <c r="N1343" s="103">
        <f t="shared" si="130"/>
        <v>259.00321122926925</v>
      </c>
    </row>
    <row r="1344" spans="1:14">
      <c r="A1344" s="102">
        <v>40387</v>
      </c>
      <c r="B1344" t="s">
        <v>438</v>
      </c>
      <c r="C1344">
        <v>25.722999999999999</v>
      </c>
      <c r="D1344">
        <v>103.324</v>
      </c>
      <c r="E1344">
        <v>29.68</v>
      </c>
      <c r="F1344">
        <v>3709</v>
      </c>
      <c r="G1344">
        <v>17.7</v>
      </c>
      <c r="I1344" s="103">
        <f t="shared" si="131"/>
        <v>103.27209161203626</v>
      </c>
      <c r="J1344" s="104">
        <f t="shared" si="128"/>
        <v>21.583867146915576</v>
      </c>
      <c r="K1344" s="76">
        <f t="shared" si="132"/>
        <v>216.28869848104151</v>
      </c>
      <c r="L1344" s="76">
        <f t="shared" si="129"/>
        <v>162.23031343742329</v>
      </c>
      <c r="M1344" s="103">
        <f t="shared" si="133"/>
        <v>8.288102759336617</v>
      </c>
      <c r="N1344" s="103">
        <f t="shared" si="130"/>
        <v>259.00321122926925</v>
      </c>
    </row>
    <row r="1345" spans="1:14">
      <c r="A1345" s="102">
        <v>40387</v>
      </c>
      <c r="B1345" t="s">
        <v>439</v>
      </c>
      <c r="C1345">
        <v>25.742000000000001</v>
      </c>
      <c r="D1345">
        <v>103.188</v>
      </c>
      <c r="E1345">
        <v>29.69</v>
      </c>
      <c r="F1345">
        <v>3707</v>
      </c>
      <c r="G1345">
        <v>17.7</v>
      </c>
      <c r="I1345" s="103">
        <f t="shared" si="131"/>
        <v>103.18130443616084</v>
      </c>
      <c r="J1345" s="104">
        <f t="shared" si="128"/>
        <v>21.564892627157615</v>
      </c>
      <c r="K1345" s="76">
        <f t="shared" si="132"/>
        <v>216.09855766175187</v>
      </c>
      <c r="L1345" s="76">
        <f t="shared" si="129"/>
        <v>162.08769570044842</v>
      </c>
      <c r="M1345" s="103">
        <f t="shared" si="133"/>
        <v>8.2808166336162987</v>
      </c>
      <c r="N1345" s="103">
        <f t="shared" si="130"/>
        <v>258.77551980050936</v>
      </c>
    </row>
    <row r="1346" spans="1:14">
      <c r="A1346" s="102">
        <v>40387</v>
      </c>
      <c r="B1346" t="s">
        <v>440</v>
      </c>
      <c r="C1346">
        <v>25.760999999999999</v>
      </c>
      <c r="D1346">
        <v>103.346</v>
      </c>
      <c r="E1346">
        <v>29.67</v>
      </c>
      <c r="F1346">
        <v>3708</v>
      </c>
      <c r="G1346">
        <v>17.7</v>
      </c>
      <c r="I1346" s="103">
        <f t="shared" si="131"/>
        <v>103.36297064690622</v>
      </c>
      <c r="J1346" s="104">
        <f t="shared" si="128"/>
        <v>21.602860865203397</v>
      </c>
      <c r="K1346" s="76">
        <f t="shared" si="132"/>
        <v>216.47903168592202</v>
      </c>
      <c r="L1346" s="76">
        <f t="shared" si="129"/>
        <v>162.37307547585695</v>
      </c>
      <c r="M1346" s="103">
        <f t="shared" si="133"/>
        <v>8.295396257201471</v>
      </c>
      <c r="N1346" s="103">
        <f t="shared" si="130"/>
        <v>259.23113303754599</v>
      </c>
    </row>
    <row r="1347" spans="1:14">
      <c r="A1347" s="102">
        <v>40387</v>
      </c>
      <c r="B1347" t="s">
        <v>441</v>
      </c>
      <c r="C1347">
        <v>25.78</v>
      </c>
      <c r="D1347">
        <v>103.21</v>
      </c>
      <c r="E1347">
        <v>29.69</v>
      </c>
      <c r="F1347">
        <v>3703</v>
      </c>
      <c r="G1347">
        <v>17.7</v>
      </c>
      <c r="I1347" s="103">
        <f t="shared" si="131"/>
        <v>103.18130443616084</v>
      </c>
      <c r="J1347" s="104">
        <f t="shared" si="128"/>
        <v>21.564892627157615</v>
      </c>
      <c r="K1347" s="76">
        <f t="shared" si="132"/>
        <v>216.09855766175187</v>
      </c>
      <c r="L1347" s="76">
        <f t="shared" si="129"/>
        <v>162.08769570044842</v>
      </c>
      <c r="M1347" s="103">
        <f t="shared" si="133"/>
        <v>8.2808166336162987</v>
      </c>
      <c r="N1347" s="103">
        <f t="shared" si="130"/>
        <v>258.77551980050936</v>
      </c>
    </row>
    <row r="1348" spans="1:14">
      <c r="A1348" s="102">
        <v>40387</v>
      </c>
      <c r="B1348" t="s">
        <v>442</v>
      </c>
      <c r="C1348">
        <v>25.797999999999998</v>
      </c>
      <c r="D1348">
        <v>102.916</v>
      </c>
      <c r="E1348">
        <v>29.72</v>
      </c>
      <c r="F1348">
        <v>3693</v>
      </c>
      <c r="G1348">
        <v>17.7</v>
      </c>
      <c r="I1348" s="103">
        <f t="shared" si="131"/>
        <v>102.909492836015</v>
      </c>
      <c r="J1348" s="104">
        <f t="shared" si="128"/>
        <v>21.508084002727131</v>
      </c>
      <c r="K1348" s="76">
        <f t="shared" si="132"/>
        <v>215.52928694872668</v>
      </c>
      <c r="L1348" s="76">
        <f t="shared" si="129"/>
        <v>161.6607063715866</v>
      </c>
      <c r="M1348" s="103">
        <f t="shared" si="133"/>
        <v>8.2590023908908634</v>
      </c>
      <c r="N1348" s="103">
        <f t="shared" si="130"/>
        <v>258.09382471533951</v>
      </c>
    </row>
    <row r="1349" spans="1:14">
      <c r="A1349" s="102">
        <v>40387</v>
      </c>
      <c r="B1349" t="s">
        <v>443</v>
      </c>
      <c r="C1349">
        <v>25.817</v>
      </c>
      <c r="D1349">
        <v>102.419</v>
      </c>
      <c r="E1349">
        <v>29.78</v>
      </c>
      <c r="F1349">
        <v>3717</v>
      </c>
      <c r="G1349">
        <v>17.7</v>
      </c>
      <c r="I1349" s="103">
        <f t="shared" si="131"/>
        <v>102.36833331740031</v>
      </c>
      <c r="J1349" s="104">
        <f t="shared" si="128"/>
        <v>21.394981663336665</v>
      </c>
      <c r="K1349" s="76">
        <f t="shared" si="132"/>
        <v>214.39590535332417</v>
      </c>
      <c r="L1349" s="76">
        <f t="shared" si="129"/>
        <v>160.81059791581595</v>
      </c>
      <c r="M1349" s="103">
        <f t="shared" si="133"/>
        <v>8.2155716282379565</v>
      </c>
      <c r="N1349" s="103">
        <f t="shared" si="130"/>
        <v>256.73661338243613</v>
      </c>
    </row>
    <row r="1350" spans="1:14">
      <c r="A1350" s="102">
        <v>40387</v>
      </c>
      <c r="B1350" t="s">
        <v>444</v>
      </c>
      <c r="C1350">
        <v>25.835999999999999</v>
      </c>
      <c r="D1350">
        <v>102.262</v>
      </c>
      <c r="E1350">
        <v>29.79</v>
      </c>
      <c r="F1350">
        <v>3712</v>
      </c>
      <c r="G1350">
        <v>17.7</v>
      </c>
      <c r="I1350" s="103">
        <f t="shared" si="131"/>
        <v>102.27845801154656</v>
      </c>
      <c r="J1350" s="104">
        <f t="shared" si="128"/>
        <v>21.376197724413228</v>
      </c>
      <c r="K1350" s="76">
        <f t="shared" si="132"/>
        <v>214.20767431602013</v>
      </c>
      <c r="L1350" s="76">
        <f t="shared" si="129"/>
        <v>160.66941263708924</v>
      </c>
      <c r="M1350" s="103">
        <f t="shared" si="133"/>
        <v>8.2083586846554724</v>
      </c>
      <c r="N1350" s="103">
        <f t="shared" si="130"/>
        <v>256.51120889548349</v>
      </c>
    </row>
    <row r="1351" spans="1:14">
      <c r="A1351" s="102">
        <v>40387</v>
      </c>
      <c r="B1351" t="s">
        <v>445</v>
      </c>
      <c r="C1351">
        <v>25.855</v>
      </c>
      <c r="D1351">
        <v>102.532</v>
      </c>
      <c r="E1351">
        <v>29.76</v>
      </c>
      <c r="F1351">
        <v>3704</v>
      </c>
      <c r="G1351">
        <v>17.7</v>
      </c>
      <c r="I1351" s="103">
        <f t="shared" si="131"/>
        <v>102.54835597014667</v>
      </c>
      <c r="J1351" s="104">
        <f t="shared" si="128"/>
        <v>21.432606397760654</v>
      </c>
      <c r="K1351" s="76">
        <f t="shared" si="132"/>
        <v>214.77293717917206</v>
      </c>
      <c r="L1351" s="76">
        <f t="shared" si="129"/>
        <v>161.093395823024</v>
      </c>
      <c r="M1351" s="103">
        <f t="shared" si="133"/>
        <v>8.2300193480592547</v>
      </c>
      <c r="N1351" s="103">
        <f t="shared" si="130"/>
        <v>257.18810462685173</v>
      </c>
    </row>
    <row r="1352" spans="1:14">
      <c r="A1352" s="102">
        <v>40387</v>
      </c>
      <c r="B1352" t="s">
        <v>446</v>
      </c>
      <c r="C1352">
        <v>25.873999999999999</v>
      </c>
      <c r="D1352">
        <v>102.758</v>
      </c>
      <c r="E1352">
        <v>29.74</v>
      </c>
      <c r="F1352">
        <v>3705</v>
      </c>
      <c r="G1352">
        <v>17.7</v>
      </c>
      <c r="I1352" s="103">
        <f t="shared" si="131"/>
        <v>102.72874215228231</v>
      </c>
      <c r="J1352" s="104">
        <f t="shared" si="128"/>
        <v>21.470307109827001</v>
      </c>
      <c r="K1352" s="76">
        <f t="shared" si="132"/>
        <v>215.15073036558928</v>
      </c>
      <c r="L1352" s="76">
        <f t="shared" si="129"/>
        <v>161.37676479919989</v>
      </c>
      <c r="M1352" s="103">
        <f t="shared" si="133"/>
        <v>8.2444962429353748</v>
      </c>
      <c r="N1352" s="103">
        <f t="shared" si="130"/>
        <v>257.64050759173045</v>
      </c>
    </row>
    <row r="1353" spans="1:14">
      <c r="A1353" s="102">
        <v>40387</v>
      </c>
      <c r="B1353" t="s">
        <v>447</v>
      </c>
      <c r="C1353">
        <v>25.891999999999999</v>
      </c>
      <c r="D1353">
        <v>103.233</v>
      </c>
      <c r="E1353">
        <v>29.69</v>
      </c>
      <c r="F1353">
        <v>3712</v>
      </c>
      <c r="G1353">
        <v>17.7</v>
      </c>
      <c r="I1353" s="103">
        <f t="shared" si="131"/>
        <v>103.18130443616084</v>
      </c>
      <c r="J1353" s="104">
        <f t="shared" si="128"/>
        <v>21.564892627157615</v>
      </c>
      <c r="K1353" s="76">
        <f t="shared" si="132"/>
        <v>216.09855766175187</v>
      </c>
      <c r="L1353" s="76">
        <f t="shared" si="129"/>
        <v>162.08769570044842</v>
      </c>
      <c r="M1353" s="103">
        <f t="shared" si="133"/>
        <v>8.2808166336162987</v>
      </c>
      <c r="N1353" s="103">
        <f t="shared" si="130"/>
        <v>258.77551980050936</v>
      </c>
    </row>
    <row r="1354" spans="1:14">
      <c r="A1354" s="102">
        <v>40387</v>
      </c>
      <c r="B1354" t="s">
        <v>448</v>
      </c>
      <c r="C1354">
        <v>25.911000000000001</v>
      </c>
      <c r="D1354">
        <v>103.41500000000001</v>
      </c>
      <c r="E1354">
        <v>29.66</v>
      </c>
      <c r="F1354">
        <v>3708</v>
      </c>
      <c r="G1354">
        <v>17.7</v>
      </c>
      <c r="I1354" s="103">
        <f t="shared" si="131"/>
        <v>103.45394166370204</v>
      </c>
      <c r="J1354" s="104">
        <f t="shared" si="128"/>
        <v>21.621873807713722</v>
      </c>
      <c r="K1354" s="76">
        <f t="shared" si="132"/>
        <v>216.66955753385568</v>
      </c>
      <c r="L1354" s="76">
        <f t="shared" si="129"/>
        <v>162.51598200886249</v>
      </c>
      <c r="M1354" s="103">
        <f t="shared" si="133"/>
        <v>8.30269713707672</v>
      </c>
      <c r="N1354" s="103">
        <f t="shared" si="130"/>
        <v>259.45928553364752</v>
      </c>
    </row>
    <row r="1355" spans="1:14">
      <c r="A1355" s="102">
        <v>40387</v>
      </c>
      <c r="B1355" t="s">
        <v>449</v>
      </c>
      <c r="C1355">
        <v>25.93</v>
      </c>
      <c r="D1355">
        <v>103.551</v>
      </c>
      <c r="E1355">
        <v>29.65</v>
      </c>
      <c r="F1355">
        <v>3704</v>
      </c>
      <c r="G1355">
        <v>17.7</v>
      </c>
      <c r="I1355" s="103">
        <f t="shared" si="131"/>
        <v>103.54500478554354</v>
      </c>
      <c r="J1355" s="104">
        <f t="shared" si="128"/>
        <v>21.640906000178596</v>
      </c>
      <c r="K1355" s="76">
        <f t="shared" si="132"/>
        <v>216.86027628269937</v>
      </c>
      <c r="L1355" s="76">
        <f t="shared" si="129"/>
        <v>162.65903322984906</v>
      </c>
      <c r="M1355" s="103">
        <f t="shared" si="133"/>
        <v>8.3100054088433417</v>
      </c>
      <c r="N1355" s="103">
        <f t="shared" si="130"/>
        <v>259.68766902635446</v>
      </c>
    </row>
    <row r="1356" spans="1:14">
      <c r="A1356" s="102">
        <v>40387</v>
      </c>
      <c r="B1356" t="s">
        <v>450</v>
      </c>
      <c r="C1356">
        <v>25.949000000000002</v>
      </c>
      <c r="D1356">
        <v>103.324</v>
      </c>
      <c r="E1356">
        <v>29.68</v>
      </c>
      <c r="F1356">
        <v>3704</v>
      </c>
      <c r="G1356">
        <v>17.7</v>
      </c>
      <c r="I1356" s="103">
        <f t="shared" si="131"/>
        <v>103.27209161203626</v>
      </c>
      <c r="J1356" s="104">
        <f t="shared" si="128"/>
        <v>21.583867146915576</v>
      </c>
      <c r="K1356" s="76">
        <f t="shared" si="132"/>
        <v>216.28869848104151</v>
      </c>
      <c r="L1356" s="76">
        <f t="shared" si="129"/>
        <v>162.23031343742329</v>
      </c>
      <c r="M1356" s="103">
        <f t="shared" si="133"/>
        <v>8.288102759336617</v>
      </c>
      <c r="N1356" s="103">
        <f t="shared" si="130"/>
        <v>259.00321122926925</v>
      </c>
    </row>
    <row r="1357" spans="1:14">
      <c r="A1357" s="102">
        <v>40387</v>
      </c>
      <c r="B1357" t="s">
        <v>451</v>
      </c>
      <c r="C1357">
        <v>25.966999999999999</v>
      </c>
      <c r="D1357">
        <v>103.324</v>
      </c>
      <c r="E1357">
        <v>29.68</v>
      </c>
      <c r="F1357">
        <v>3705</v>
      </c>
      <c r="G1357">
        <v>17.7</v>
      </c>
      <c r="I1357" s="103">
        <f t="shared" si="131"/>
        <v>103.27209161203626</v>
      </c>
      <c r="J1357" s="104">
        <f t="shared" si="128"/>
        <v>21.583867146915576</v>
      </c>
      <c r="K1357" s="76">
        <f t="shared" si="132"/>
        <v>216.28869848104151</v>
      </c>
      <c r="L1357" s="76">
        <f t="shared" si="129"/>
        <v>162.23031343742329</v>
      </c>
      <c r="M1357" s="103">
        <f t="shared" si="133"/>
        <v>8.288102759336617</v>
      </c>
      <c r="N1357" s="103">
        <f t="shared" si="130"/>
        <v>259.00321122926925</v>
      </c>
    </row>
    <row r="1358" spans="1:14">
      <c r="A1358" s="102">
        <v>40387</v>
      </c>
      <c r="B1358" t="s">
        <v>452</v>
      </c>
      <c r="C1358">
        <v>25.986000000000001</v>
      </c>
      <c r="D1358">
        <v>103.369</v>
      </c>
      <c r="E1358">
        <v>29.67</v>
      </c>
      <c r="F1358">
        <v>3716</v>
      </c>
      <c r="G1358">
        <v>17.7</v>
      </c>
      <c r="I1358" s="103">
        <f t="shared" si="131"/>
        <v>103.36297064690622</v>
      </c>
      <c r="J1358" s="104">
        <f t="shared" si="128"/>
        <v>21.602860865203397</v>
      </c>
      <c r="K1358" s="76">
        <f t="shared" si="132"/>
        <v>216.47903168592202</v>
      </c>
      <c r="L1358" s="76">
        <f t="shared" si="129"/>
        <v>162.37307547585695</v>
      </c>
      <c r="M1358" s="103">
        <f t="shared" si="133"/>
        <v>8.295396257201471</v>
      </c>
      <c r="N1358" s="103">
        <f t="shared" si="130"/>
        <v>259.23113303754599</v>
      </c>
    </row>
    <row r="1359" spans="1:14">
      <c r="A1359" s="102">
        <v>40387</v>
      </c>
      <c r="B1359" t="s">
        <v>453</v>
      </c>
      <c r="C1359">
        <v>26.004999999999999</v>
      </c>
      <c r="D1359">
        <v>103.16500000000001</v>
      </c>
      <c r="E1359">
        <v>29.69</v>
      </c>
      <c r="F1359">
        <v>3710</v>
      </c>
      <c r="G1359">
        <v>17.7</v>
      </c>
      <c r="I1359" s="103">
        <f t="shared" si="131"/>
        <v>103.18130443616084</v>
      </c>
      <c r="J1359" s="104">
        <f t="shared" si="128"/>
        <v>21.564892627157615</v>
      </c>
      <c r="K1359" s="76">
        <f t="shared" si="132"/>
        <v>216.09855766175187</v>
      </c>
      <c r="L1359" s="76">
        <f t="shared" si="129"/>
        <v>162.08769570044842</v>
      </c>
      <c r="M1359" s="103">
        <f t="shared" si="133"/>
        <v>8.2808166336162987</v>
      </c>
      <c r="N1359" s="103">
        <f t="shared" si="130"/>
        <v>258.77551980050936</v>
      </c>
    </row>
    <row r="1360" spans="1:14">
      <c r="A1360" s="102">
        <v>40387</v>
      </c>
      <c r="B1360" t="s">
        <v>454</v>
      </c>
      <c r="C1360">
        <v>26.024000000000001</v>
      </c>
      <c r="D1360">
        <v>103.324</v>
      </c>
      <c r="E1360">
        <v>29.68</v>
      </c>
      <c r="F1360">
        <v>3704</v>
      </c>
      <c r="G1360">
        <v>17.7</v>
      </c>
      <c r="I1360" s="103">
        <f t="shared" si="131"/>
        <v>103.27209161203626</v>
      </c>
      <c r="J1360" s="104">
        <f t="shared" si="128"/>
        <v>21.583867146915576</v>
      </c>
      <c r="K1360" s="76">
        <f t="shared" si="132"/>
        <v>216.28869848104151</v>
      </c>
      <c r="L1360" s="76">
        <f t="shared" si="129"/>
        <v>162.23031343742329</v>
      </c>
      <c r="M1360" s="103">
        <f t="shared" si="133"/>
        <v>8.288102759336617</v>
      </c>
      <c r="N1360" s="103">
        <f t="shared" si="130"/>
        <v>259.00321122926925</v>
      </c>
    </row>
    <row r="1361" spans="1:14">
      <c r="A1361" s="102">
        <v>40387</v>
      </c>
      <c r="B1361" t="s">
        <v>455</v>
      </c>
      <c r="C1361">
        <v>26.042999999999999</v>
      </c>
      <c r="D1361">
        <v>103.119</v>
      </c>
      <c r="E1361">
        <v>29.7</v>
      </c>
      <c r="F1361">
        <v>3694</v>
      </c>
      <c r="G1361">
        <v>17.7</v>
      </c>
      <c r="I1361" s="103">
        <f t="shared" si="131"/>
        <v>103.09060899653745</v>
      </c>
      <c r="J1361" s="104">
        <f t="shared" si="128"/>
        <v>21.545937280276327</v>
      </c>
      <c r="K1361" s="76">
        <f t="shared" si="132"/>
        <v>215.90860897098651</v>
      </c>
      <c r="L1361" s="76">
        <f t="shared" si="129"/>
        <v>161.945222072116</v>
      </c>
      <c r="M1361" s="103">
        <f t="shared" si="133"/>
        <v>8.2735378701898199</v>
      </c>
      <c r="N1361" s="103">
        <f t="shared" si="130"/>
        <v>258.5480584434319</v>
      </c>
    </row>
    <row r="1362" spans="1:14">
      <c r="A1362" s="102">
        <v>40387</v>
      </c>
      <c r="B1362" t="s">
        <v>456</v>
      </c>
      <c r="C1362">
        <v>26.061</v>
      </c>
      <c r="D1362">
        <v>103.09699999999999</v>
      </c>
      <c r="E1362">
        <v>29.7</v>
      </c>
      <c r="F1362">
        <v>3700</v>
      </c>
      <c r="G1362">
        <v>17.7</v>
      </c>
      <c r="I1362" s="103">
        <f t="shared" si="131"/>
        <v>103.09060899653745</v>
      </c>
      <c r="J1362" s="104">
        <f t="shared" si="128"/>
        <v>21.545937280276327</v>
      </c>
      <c r="K1362" s="76">
        <f t="shared" si="132"/>
        <v>215.90860897098651</v>
      </c>
      <c r="L1362" s="76">
        <f t="shared" si="129"/>
        <v>161.945222072116</v>
      </c>
      <c r="M1362" s="103">
        <f t="shared" si="133"/>
        <v>8.2735378701898199</v>
      </c>
      <c r="N1362" s="103">
        <f t="shared" si="130"/>
        <v>258.5480584434319</v>
      </c>
    </row>
    <row r="1363" spans="1:14">
      <c r="A1363" s="102">
        <v>40387</v>
      </c>
      <c r="B1363" t="s">
        <v>457</v>
      </c>
      <c r="C1363">
        <v>26.08</v>
      </c>
      <c r="D1363">
        <v>103.16500000000001</v>
      </c>
      <c r="E1363">
        <v>29.69</v>
      </c>
      <c r="F1363">
        <v>3701</v>
      </c>
      <c r="G1363">
        <v>17.7</v>
      </c>
      <c r="I1363" s="103">
        <f t="shared" si="131"/>
        <v>103.18130443616084</v>
      </c>
      <c r="J1363" s="104">
        <f t="shared" si="128"/>
        <v>21.564892627157615</v>
      </c>
      <c r="K1363" s="76">
        <f t="shared" si="132"/>
        <v>216.09855766175187</v>
      </c>
      <c r="L1363" s="76">
        <f t="shared" si="129"/>
        <v>162.08769570044842</v>
      </c>
      <c r="M1363" s="103">
        <f t="shared" si="133"/>
        <v>8.2808166336162987</v>
      </c>
      <c r="N1363" s="103">
        <f t="shared" si="130"/>
        <v>258.77551980050936</v>
      </c>
    </row>
    <row r="1364" spans="1:14">
      <c r="A1364" s="102">
        <v>40387</v>
      </c>
      <c r="B1364" t="s">
        <v>458</v>
      </c>
      <c r="C1364">
        <v>26.099</v>
      </c>
      <c r="D1364">
        <v>103.119</v>
      </c>
      <c r="E1364">
        <v>29.7</v>
      </c>
      <c r="F1364">
        <v>3708</v>
      </c>
      <c r="G1364">
        <v>17.7</v>
      </c>
      <c r="I1364" s="103">
        <f t="shared" si="131"/>
        <v>103.09060899653745</v>
      </c>
      <c r="J1364" s="104">
        <f t="shared" si="128"/>
        <v>21.545937280276327</v>
      </c>
      <c r="K1364" s="76">
        <f t="shared" si="132"/>
        <v>215.90860897098651</v>
      </c>
      <c r="L1364" s="76">
        <f t="shared" si="129"/>
        <v>161.945222072116</v>
      </c>
      <c r="M1364" s="103">
        <f t="shared" si="133"/>
        <v>8.2735378701898199</v>
      </c>
      <c r="N1364" s="103">
        <f t="shared" si="130"/>
        <v>258.5480584434319</v>
      </c>
    </row>
    <row r="1365" spans="1:14">
      <c r="A1365" s="102">
        <v>40387</v>
      </c>
      <c r="B1365" t="s">
        <v>459</v>
      </c>
      <c r="C1365">
        <v>26.117999999999999</v>
      </c>
      <c r="D1365">
        <v>103.369</v>
      </c>
      <c r="E1365">
        <v>29.67</v>
      </c>
      <c r="F1365">
        <v>3702</v>
      </c>
      <c r="G1365">
        <v>17.7</v>
      </c>
      <c r="I1365" s="103">
        <f t="shared" si="131"/>
        <v>103.36297064690622</v>
      </c>
      <c r="J1365" s="104">
        <f t="shared" ref="J1365:J1428" si="134">I1365*20.9/100</f>
        <v>21.602860865203397</v>
      </c>
      <c r="K1365" s="76">
        <f t="shared" si="132"/>
        <v>216.47903168592202</v>
      </c>
      <c r="L1365" s="76">
        <f t="shared" ref="L1365:L1428" si="135">K1365/1.33322</f>
        <v>162.37307547585695</v>
      </c>
      <c r="M1365" s="103">
        <f t="shared" si="133"/>
        <v>8.295396257201471</v>
      </c>
      <c r="N1365" s="103">
        <f t="shared" ref="N1365:N1428" si="136">M1365*31.25</f>
        <v>259.23113303754599</v>
      </c>
    </row>
    <row r="1366" spans="1:14">
      <c r="A1366" s="102">
        <v>40387</v>
      </c>
      <c r="B1366" t="s">
        <v>460</v>
      </c>
      <c r="C1366">
        <v>26.135999999999999</v>
      </c>
      <c r="D1366">
        <v>103.392</v>
      </c>
      <c r="E1366">
        <v>29.67</v>
      </c>
      <c r="F1366">
        <v>3698</v>
      </c>
      <c r="G1366">
        <v>17.7</v>
      </c>
      <c r="I1366" s="103">
        <f t="shared" si="131"/>
        <v>103.36297064690622</v>
      </c>
      <c r="J1366" s="104">
        <f t="shared" si="134"/>
        <v>21.602860865203397</v>
      </c>
      <c r="K1366" s="76">
        <f t="shared" si="132"/>
        <v>216.47903168592202</v>
      </c>
      <c r="L1366" s="76">
        <f t="shared" si="135"/>
        <v>162.37307547585695</v>
      </c>
      <c r="M1366" s="103">
        <f t="shared" si="133"/>
        <v>8.295396257201471</v>
      </c>
      <c r="N1366" s="103">
        <f t="shared" si="136"/>
        <v>259.23113303754599</v>
      </c>
    </row>
    <row r="1367" spans="1:14">
      <c r="A1367" s="102">
        <v>40387</v>
      </c>
      <c r="B1367" t="s">
        <v>461</v>
      </c>
      <c r="C1367">
        <v>26.173999999999999</v>
      </c>
      <c r="D1367">
        <v>103.46</v>
      </c>
      <c r="E1367">
        <v>29.66</v>
      </c>
      <c r="F1367">
        <v>3698</v>
      </c>
      <c r="G1367">
        <v>17.7</v>
      </c>
      <c r="I1367" s="103">
        <f t="shared" si="131"/>
        <v>103.45394166370204</v>
      </c>
      <c r="J1367" s="104">
        <f t="shared" si="134"/>
        <v>21.621873807713722</v>
      </c>
      <c r="K1367" s="76">
        <f t="shared" si="132"/>
        <v>216.66955753385568</v>
      </c>
      <c r="L1367" s="76">
        <f t="shared" si="135"/>
        <v>162.51598200886249</v>
      </c>
      <c r="M1367" s="103">
        <f t="shared" si="133"/>
        <v>8.30269713707672</v>
      </c>
      <c r="N1367" s="103">
        <f t="shared" si="136"/>
        <v>259.45928553364752</v>
      </c>
    </row>
    <row r="1368" spans="1:14">
      <c r="A1368" s="102">
        <v>40387</v>
      </c>
      <c r="B1368" t="s">
        <v>462</v>
      </c>
      <c r="C1368">
        <v>26.193000000000001</v>
      </c>
      <c r="D1368">
        <v>103.756</v>
      </c>
      <c r="E1368">
        <v>29.63</v>
      </c>
      <c r="F1368">
        <v>3695</v>
      </c>
      <c r="G1368">
        <v>17.7</v>
      </c>
      <c r="I1368" s="103">
        <f t="shared" si="131"/>
        <v>103.72740783778765</v>
      </c>
      <c r="J1368" s="104">
        <f t="shared" si="134"/>
        <v>21.679028238097615</v>
      </c>
      <c r="K1368" s="76">
        <f t="shared" si="132"/>
        <v>217.24229351652338</v>
      </c>
      <c r="L1368" s="76">
        <f t="shared" si="135"/>
        <v>162.94557051088594</v>
      </c>
      <c r="M1368" s="103">
        <f t="shared" si="133"/>
        <v>8.324644167650467</v>
      </c>
      <c r="N1368" s="103">
        <f t="shared" si="136"/>
        <v>260.1451302390771</v>
      </c>
    </row>
    <row r="1369" spans="1:14">
      <c r="A1369" s="102">
        <v>40387</v>
      </c>
      <c r="B1369" t="s">
        <v>463</v>
      </c>
      <c r="C1369">
        <v>26.212</v>
      </c>
      <c r="D1369">
        <v>103.551</v>
      </c>
      <c r="E1369">
        <v>29.65</v>
      </c>
      <c r="F1369">
        <v>3705</v>
      </c>
      <c r="G1369">
        <v>17.7</v>
      </c>
      <c r="I1369" s="103">
        <f t="shared" si="131"/>
        <v>103.54500478554354</v>
      </c>
      <c r="J1369" s="104">
        <f t="shared" si="134"/>
        <v>21.640906000178596</v>
      </c>
      <c r="K1369" s="76">
        <f t="shared" si="132"/>
        <v>216.86027628269937</v>
      </c>
      <c r="L1369" s="76">
        <f t="shared" si="135"/>
        <v>162.65903322984906</v>
      </c>
      <c r="M1369" s="103">
        <f t="shared" si="133"/>
        <v>8.3100054088433417</v>
      </c>
      <c r="N1369" s="103">
        <f t="shared" si="136"/>
        <v>259.68766902635446</v>
      </c>
    </row>
    <row r="1370" spans="1:14">
      <c r="A1370" s="102">
        <v>40387</v>
      </c>
      <c r="B1370" t="s">
        <v>464</v>
      </c>
      <c r="C1370">
        <v>26.23</v>
      </c>
      <c r="D1370">
        <v>103.52800000000001</v>
      </c>
      <c r="E1370">
        <v>29.65</v>
      </c>
      <c r="F1370">
        <v>3699</v>
      </c>
      <c r="G1370">
        <v>17.7</v>
      </c>
      <c r="I1370" s="103">
        <f t="shared" si="131"/>
        <v>103.54500478554354</v>
      </c>
      <c r="J1370" s="104">
        <f t="shared" si="134"/>
        <v>21.640906000178596</v>
      </c>
      <c r="K1370" s="76">
        <f t="shared" si="132"/>
        <v>216.86027628269937</v>
      </c>
      <c r="L1370" s="76">
        <f t="shared" si="135"/>
        <v>162.65903322984906</v>
      </c>
      <c r="M1370" s="103">
        <f t="shared" si="133"/>
        <v>8.3100054088433417</v>
      </c>
      <c r="N1370" s="103">
        <f t="shared" si="136"/>
        <v>259.68766902635446</v>
      </c>
    </row>
    <row r="1371" spans="1:14">
      <c r="A1371" s="102">
        <v>40387</v>
      </c>
      <c r="B1371" t="s">
        <v>465</v>
      </c>
      <c r="C1371">
        <v>26.248999999999999</v>
      </c>
      <c r="D1371">
        <v>103.52800000000001</v>
      </c>
      <c r="E1371">
        <v>29.65</v>
      </c>
      <c r="F1371">
        <v>3700</v>
      </c>
      <c r="G1371">
        <v>17.7</v>
      </c>
      <c r="I1371" s="103">
        <f t="shared" si="131"/>
        <v>103.54500478554354</v>
      </c>
      <c r="J1371" s="104">
        <f t="shared" si="134"/>
        <v>21.640906000178596</v>
      </c>
      <c r="K1371" s="76">
        <f t="shared" si="132"/>
        <v>216.86027628269937</v>
      </c>
      <c r="L1371" s="76">
        <f t="shared" si="135"/>
        <v>162.65903322984906</v>
      </c>
      <c r="M1371" s="103">
        <f t="shared" si="133"/>
        <v>8.3100054088433417</v>
      </c>
      <c r="N1371" s="103">
        <f t="shared" si="136"/>
        <v>259.68766902635446</v>
      </c>
    </row>
    <row r="1372" spans="1:14">
      <c r="A1372" s="102">
        <v>40387</v>
      </c>
      <c r="B1372" t="s">
        <v>466</v>
      </c>
      <c r="C1372">
        <v>26.268000000000001</v>
      </c>
      <c r="D1372">
        <v>103.46</v>
      </c>
      <c r="E1372">
        <v>29.66</v>
      </c>
      <c r="F1372">
        <v>3692</v>
      </c>
      <c r="G1372">
        <v>17.7</v>
      </c>
      <c r="I1372" s="103">
        <f t="shared" si="131"/>
        <v>103.45394166370204</v>
      </c>
      <c r="J1372" s="104">
        <f t="shared" si="134"/>
        <v>21.621873807713722</v>
      </c>
      <c r="K1372" s="76">
        <f t="shared" si="132"/>
        <v>216.66955753385568</v>
      </c>
      <c r="L1372" s="76">
        <f t="shared" si="135"/>
        <v>162.51598200886249</v>
      </c>
      <c r="M1372" s="103">
        <f t="shared" si="133"/>
        <v>8.30269713707672</v>
      </c>
      <c r="N1372" s="103">
        <f t="shared" si="136"/>
        <v>259.45928553364752</v>
      </c>
    </row>
    <row r="1373" spans="1:14">
      <c r="A1373" s="102">
        <v>40387</v>
      </c>
      <c r="B1373" t="s">
        <v>467</v>
      </c>
      <c r="C1373">
        <v>26.286999999999999</v>
      </c>
      <c r="D1373">
        <v>103.41500000000001</v>
      </c>
      <c r="E1373">
        <v>29.66</v>
      </c>
      <c r="F1373">
        <v>3702</v>
      </c>
      <c r="G1373">
        <v>17.7</v>
      </c>
      <c r="I1373" s="103">
        <f t="shared" si="131"/>
        <v>103.45394166370204</v>
      </c>
      <c r="J1373" s="104">
        <f t="shared" si="134"/>
        <v>21.621873807713722</v>
      </c>
      <c r="K1373" s="76">
        <f t="shared" si="132"/>
        <v>216.66955753385568</v>
      </c>
      <c r="L1373" s="76">
        <f t="shared" si="135"/>
        <v>162.51598200886249</v>
      </c>
      <c r="M1373" s="103">
        <f t="shared" si="133"/>
        <v>8.30269713707672</v>
      </c>
      <c r="N1373" s="103">
        <f t="shared" si="136"/>
        <v>259.45928553364752</v>
      </c>
    </row>
    <row r="1374" spans="1:14">
      <c r="A1374" s="102">
        <v>40387</v>
      </c>
      <c r="B1374" t="s">
        <v>468</v>
      </c>
      <c r="C1374">
        <v>26.305</v>
      </c>
      <c r="D1374">
        <v>103.41500000000001</v>
      </c>
      <c r="E1374">
        <v>29.66</v>
      </c>
      <c r="F1374">
        <v>3702</v>
      </c>
      <c r="G1374">
        <v>17.7</v>
      </c>
      <c r="I1374" s="103">
        <f t="shared" si="131"/>
        <v>103.45394166370204</v>
      </c>
      <c r="J1374" s="104">
        <f t="shared" si="134"/>
        <v>21.621873807713722</v>
      </c>
      <c r="K1374" s="76">
        <f t="shared" si="132"/>
        <v>216.66955753385568</v>
      </c>
      <c r="L1374" s="76">
        <f t="shared" si="135"/>
        <v>162.51598200886249</v>
      </c>
      <c r="M1374" s="103">
        <f t="shared" si="133"/>
        <v>8.30269713707672</v>
      </c>
      <c r="N1374" s="103">
        <f t="shared" si="136"/>
        <v>259.45928553364752</v>
      </c>
    </row>
    <row r="1375" spans="1:14">
      <c r="A1375" s="102">
        <v>40387</v>
      </c>
      <c r="B1375" t="s">
        <v>469</v>
      </c>
      <c r="C1375">
        <v>26.324999999999999</v>
      </c>
      <c r="D1375">
        <v>103.21</v>
      </c>
      <c r="E1375">
        <v>29.69</v>
      </c>
      <c r="F1375">
        <v>3699</v>
      </c>
      <c r="G1375">
        <v>17.7</v>
      </c>
      <c r="I1375" s="103">
        <f t="shared" si="131"/>
        <v>103.18130443616084</v>
      </c>
      <c r="J1375" s="104">
        <f t="shared" si="134"/>
        <v>21.564892627157615</v>
      </c>
      <c r="K1375" s="76">
        <f t="shared" si="132"/>
        <v>216.09855766175187</v>
      </c>
      <c r="L1375" s="76">
        <f t="shared" si="135"/>
        <v>162.08769570044842</v>
      </c>
      <c r="M1375" s="103">
        <f t="shared" si="133"/>
        <v>8.2808166336162987</v>
      </c>
      <c r="N1375" s="103">
        <f t="shared" si="136"/>
        <v>258.77551980050936</v>
      </c>
    </row>
    <row r="1376" spans="1:14">
      <c r="A1376" s="102">
        <v>40387</v>
      </c>
      <c r="B1376" t="s">
        <v>470</v>
      </c>
      <c r="C1376">
        <v>26.343</v>
      </c>
      <c r="D1376">
        <v>103.05200000000001</v>
      </c>
      <c r="E1376">
        <v>29.7</v>
      </c>
      <c r="F1376">
        <v>3699</v>
      </c>
      <c r="G1376">
        <v>17.7</v>
      </c>
      <c r="I1376" s="103">
        <f t="shared" si="131"/>
        <v>103.09060899653745</v>
      </c>
      <c r="J1376" s="104">
        <f t="shared" si="134"/>
        <v>21.545937280276327</v>
      </c>
      <c r="K1376" s="76">
        <f t="shared" si="132"/>
        <v>215.90860897098651</v>
      </c>
      <c r="L1376" s="76">
        <f t="shared" si="135"/>
        <v>161.945222072116</v>
      </c>
      <c r="M1376" s="103">
        <f t="shared" si="133"/>
        <v>8.2735378701898199</v>
      </c>
      <c r="N1376" s="103">
        <f t="shared" si="136"/>
        <v>258.5480584434319</v>
      </c>
    </row>
    <row r="1377" spans="1:14">
      <c r="A1377" s="102">
        <v>40387</v>
      </c>
      <c r="B1377" t="s">
        <v>471</v>
      </c>
      <c r="C1377">
        <v>26.361999999999998</v>
      </c>
      <c r="D1377">
        <v>103.642</v>
      </c>
      <c r="E1377">
        <v>29.64</v>
      </c>
      <c r="F1377">
        <v>3696</v>
      </c>
      <c r="G1377">
        <v>17.7</v>
      </c>
      <c r="I1377" s="103">
        <f t="shared" si="131"/>
        <v>103.6361601357393</v>
      </c>
      <c r="J1377" s="104">
        <f t="shared" si="134"/>
        <v>21.659957468369512</v>
      </c>
      <c r="K1377" s="76">
        <f t="shared" si="132"/>
        <v>217.0511881907054</v>
      </c>
      <c r="L1377" s="76">
        <f t="shared" si="135"/>
        <v>162.8022293325223</v>
      </c>
      <c r="M1377" s="103">
        <f t="shared" si="133"/>
        <v>8.3173210823974717</v>
      </c>
      <c r="N1377" s="103">
        <f t="shared" si="136"/>
        <v>259.91628382492098</v>
      </c>
    </row>
    <row r="1378" spans="1:14">
      <c r="A1378" s="102">
        <v>40387</v>
      </c>
      <c r="B1378" t="s">
        <v>472</v>
      </c>
      <c r="C1378">
        <v>26.381</v>
      </c>
      <c r="D1378">
        <v>103.688</v>
      </c>
      <c r="E1378">
        <v>29.63</v>
      </c>
      <c r="F1378">
        <v>3703</v>
      </c>
      <c r="G1378">
        <v>17.7</v>
      </c>
      <c r="I1378" s="103">
        <f t="shared" si="131"/>
        <v>103.72740783778765</v>
      </c>
      <c r="J1378" s="104">
        <f t="shared" si="134"/>
        <v>21.679028238097615</v>
      </c>
      <c r="K1378" s="76">
        <f t="shared" si="132"/>
        <v>217.24229351652338</v>
      </c>
      <c r="L1378" s="76">
        <f t="shared" si="135"/>
        <v>162.94557051088594</v>
      </c>
      <c r="M1378" s="103">
        <f t="shared" si="133"/>
        <v>8.324644167650467</v>
      </c>
      <c r="N1378" s="103">
        <f t="shared" si="136"/>
        <v>260.1451302390771</v>
      </c>
    </row>
    <row r="1379" spans="1:14">
      <c r="A1379" s="102">
        <v>40387</v>
      </c>
      <c r="B1379" t="s">
        <v>473</v>
      </c>
      <c r="C1379">
        <v>26.399000000000001</v>
      </c>
      <c r="D1379">
        <v>103.688</v>
      </c>
      <c r="E1379">
        <v>29.63</v>
      </c>
      <c r="F1379">
        <v>3700</v>
      </c>
      <c r="G1379">
        <v>17.7</v>
      </c>
      <c r="I1379" s="103">
        <f t="shared" si="131"/>
        <v>103.72740783778765</v>
      </c>
      <c r="J1379" s="104">
        <f t="shared" si="134"/>
        <v>21.679028238097615</v>
      </c>
      <c r="K1379" s="76">
        <f t="shared" si="132"/>
        <v>217.24229351652338</v>
      </c>
      <c r="L1379" s="76">
        <f t="shared" si="135"/>
        <v>162.94557051088594</v>
      </c>
      <c r="M1379" s="103">
        <f t="shared" si="133"/>
        <v>8.324644167650467</v>
      </c>
      <c r="N1379" s="103">
        <f t="shared" si="136"/>
        <v>260.1451302390771</v>
      </c>
    </row>
    <row r="1380" spans="1:14">
      <c r="A1380" s="102">
        <v>40387</v>
      </c>
      <c r="B1380" t="s">
        <v>474</v>
      </c>
      <c r="C1380">
        <v>26.417999999999999</v>
      </c>
      <c r="D1380">
        <v>103.66500000000001</v>
      </c>
      <c r="E1380">
        <v>29.64</v>
      </c>
      <c r="F1380">
        <v>3697</v>
      </c>
      <c r="G1380">
        <v>17.7</v>
      </c>
      <c r="I1380" s="103">
        <f t="shared" si="131"/>
        <v>103.6361601357393</v>
      </c>
      <c r="J1380" s="104">
        <f t="shared" si="134"/>
        <v>21.659957468369512</v>
      </c>
      <c r="K1380" s="76">
        <f t="shared" si="132"/>
        <v>217.0511881907054</v>
      </c>
      <c r="L1380" s="76">
        <f t="shared" si="135"/>
        <v>162.8022293325223</v>
      </c>
      <c r="M1380" s="103">
        <f t="shared" si="133"/>
        <v>8.3173210823974717</v>
      </c>
      <c r="N1380" s="103">
        <f t="shared" si="136"/>
        <v>259.91628382492098</v>
      </c>
    </row>
    <row r="1381" spans="1:14">
      <c r="A1381" s="102">
        <v>40387</v>
      </c>
      <c r="B1381" t="s">
        <v>475</v>
      </c>
      <c r="C1381">
        <v>26.437000000000001</v>
      </c>
      <c r="D1381">
        <v>103.574</v>
      </c>
      <c r="E1381">
        <v>29.65</v>
      </c>
      <c r="F1381">
        <v>3688</v>
      </c>
      <c r="G1381">
        <v>17.7</v>
      </c>
      <c r="I1381" s="103">
        <f t="shared" si="131"/>
        <v>103.54500478554354</v>
      </c>
      <c r="J1381" s="104">
        <f t="shared" si="134"/>
        <v>21.640906000178596</v>
      </c>
      <c r="K1381" s="76">
        <f t="shared" si="132"/>
        <v>216.86027628269937</v>
      </c>
      <c r="L1381" s="76">
        <f t="shared" si="135"/>
        <v>162.65903322984906</v>
      </c>
      <c r="M1381" s="103">
        <f t="shared" si="133"/>
        <v>8.3100054088433417</v>
      </c>
      <c r="N1381" s="103">
        <f t="shared" si="136"/>
        <v>259.68766902635446</v>
      </c>
    </row>
    <row r="1382" spans="1:14">
      <c r="A1382" s="102">
        <v>40387</v>
      </c>
      <c r="B1382" t="s">
        <v>476</v>
      </c>
      <c r="C1382">
        <v>26.456</v>
      </c>
      <c r="D1382">
        <v>103.59699999999999</v>
      </c>
      <c r="E1382">
        <v>29.64</v>
      </c>
      <c r="F1382">
        <v>3693</v>
      </c>
      <c r="G1382">
        <v>17.7</v>
      </c>
      <c r="I1382" s="103">
        <f t="shared" si="131"/>
        <v>103.6361601357393</v>
      </c>
      <c r="J1382" s="104">
        <f t="shared" si="134"/>
        <v>21.659957468369512</v>
      </c>
      <c r="K1382" s="76">
        <f t="shared" si="132"/>
        <v>217.0511881907054</v>
      </c>
      <c r="L1382" s="76">
        <f t="shared" si="135"/>
        <v>162.8022293325223</v>
      </c>
      <c r="M1382" s="103">
        <f t="shared" si="133"/>
        <v>8.3173210823974717</v>
      </c>
      <c r="N1382" s="103">
        <f t="shared" si="136"/>
        <v>259.91628382492098</v>
      </c>
    </row>
    <row r="1383" spans="1:14">
      <c r="A1383" s="102">
        <v>40387</v>
      </c>
      <c r="B1383" t="s">
        <v>477</v>
      </c>
      <c r="C1383">
        <v>26.475000000000001</v>
      </c>
      <c r="D1383">
        <v>104.123</v>
      </c>
      <c r="E1383">
        <v>29.59</v>
      </c>
      <c r="F1383">
        <v>3682</v>
      </c>
      <c r="G1383">
        <v>17.7</v>
      </c>
      <c r="I1383" s="103">
        <f t="shared" si="131"/>
        <v>104.09332464110913</v>
      </c>
      <c r="J1383" s="104">
        <f t="shared" si="134"/>
        <v>21.755504849991809</v>
      </c>
      <c r="K1383" s="76">
        <f t="shared" si="132"/>
        <v>218.00865418480601</v>
      </c>
      <c r="L1383" s="76">
        <f t="shared" si="135"/>
        <v>163.52038987174359</v>
      </c>
      <c r="M1383" s="103">
        <f t="shared" si="133"/>
        <v>8.3540108244108389</v>
      </c>
      <c r="N1383" s="103">
        <f t="shared" si="136"/>
        <v>261.06283826283874</v>
      </c>
    </row>
    <row r="1384" spans="1:14">
      <c r="A1384" s="102">
        <v>40387</v>
      </c>
      <c r="B1384" t="s">
        <v>478</v>
      </c>
      <c r="C1384">
        <v>26.494</v>
      </c>
      <c r="D1384">
        <v>104.077</v>
      </c>
      <c r="E1384">
        <v>29.59</v>
      </c>
      <c r="F1384">
        <v>3690</v>
      </c>
      <c r="G1384">
        <v>17.7</v>
      </c>
      <c r="I1384" s="103">
        <f t="shared" si="131"/>
        <v>104.09332464110913</v>
      </c>
      <c r="J1384" s="104">
        <f t="shared" si="134"/>
        <v>21.755504849991809</v>
      </c>
      <c r="K1384" s="76">
        <f t="shared" si="132"/>
        <v>218.00865418480601</v>
      </c>
      <c r="L1384" s="76">
        <f t="shared" si="135"/>
        <v>163.52038987174359</v>
      </c>
      <c r="M1384" s="103">
        <f t="shared" si="133"/>
        <v>8.3540108244108389</v>
      </c>
      <c r="N1384" s="103">
        <f t="shared" si="136"/>
        <v>261.06283826283874</v>
      </c>
    </row>
    <row r="1385" spans="1:14">
      <c r="A1385" s="102">
        <v>40387</v>
      </c>
      <c r="B1385" t="s">
        <v>479</v>
      </c>
      <c r="C1385">
        <v>26.512</v>
      </c>
      <c r="D1385">
        <v>103.80200000000001</v>
      </c>
      <c r="E1385">
        <v>29.62</v>
      </c>
      <c r="F1385">
        <v>3685</v>
      </c>
      <c r="G1385">
        <v>17.7</v>
      </c>
      <c r="I1385" s="103">
        <f t="shared" si="131"/>
        <v>103.81874801537603</v>
      </c>
      <c r="J1385" s="104">
        <f t="shared" si="134"/>
        <v>21.698118335213589</v>
      </c>
      <c r="K1385" s="76">
        <f t="shared" si="132"/>
        <v>217.4335925191991</v>
      </c>
      <c r="L1385" s="76">
        <f t="shared" si="135"/>
        <v>163.08905695924085</v>
      </c>
      <c r="M1385" s="103">
        <f t="shared" si="133"/>
        <v>8.3319746745288636</v>
      </c>
      <c r="N1385" s="103">
        <f t="shared" si="136"/>
        <v>260.37420857902697</v>
      </c>
    </row>
    <row r="1386" spans="1:14">
      <c r="A1386" s="102">
        <v>40387</v>
      </c>
      <c r="B1386" t="s">
        <v>480</v>
      </c>
      <c r="C1386">
        <v>26.530999999999999</v>
      </c>
      <c r="D1386">
        <v>103.779</v>
      </c>
      <c r="E1386">
        <v>29.63</v>
      </c>
      <c r="F1386">
        <v>3686</v>
      </c>
      <c r="G1386">
        <v>17.7</v>
      </c>
      <c r="I1386" s="103">
        <f t="shared" ref="I1386:I1449" si="137">(-((TAN(E1386*PI()/180))/(TAN(($B$7+($B$14*(G1386-$E$7)))*PI()/180))*($H$13+($B$15*(G1386-$E$8)))+(TAN(E1386*PI()/180))/(TAN(($B$7+($B$14*(G1386-$E$7)))*PI()/180))*1/$B$16*($H$13+($B$15*(G1386-$E$8)))-$B$13*1/$B$16*($H$13+($B$15*(G1386-$E$8)))-($H$13+($B$15*(G1386-$E$8)))+$B$13*($H$13+($B$15*(G1386-$E$8))))+(SQRT((POWER(((TAN(E1386*PI()/180))/(TAN(($B$7+($B$14*(G1386-$E$7)))*PI()/180))*($H$13+($B$15*(G1386-$E$8)))+(TAN(E1386*PI()/180))/(TAN(($B$7+($B$14*(G1386-$E$7)))*PI()/180))*1/$B$16*($H$13+($B$15*(G1386-$E$8)))-$B$13*1/$B$16*($H$13+($B$15*(G1386-$E$8)))-($H$13+($B$15*(G1386-$E$8)))+$B$13*($H$13+($B$15*(G1386-$E$8)))),2))-4*((TAN(E1386*PI()/180))/(TAN(($B$7+($B$14*(G1386-$E$7)))*PI()/180))*1/$B$16*POWER(($H$13+($B$15*(G1386-$E$8))),2))*((TAN(E1386*PI()/180))/(TAN(($B$7+($B$14*(G1386-$E$7)))*PI()/180))-1))))/(2*((TAN(E1386*PI()/180))/(TAN(($B$7+($B$14*(G1386-$E$7)))*PI()/180))*1/$B$16*POWER(($H$13+($B$15*(G1386-$E$8))),2)))</f>
        <v>103.72740783778765</v>
      </c>
      <c r="J1386" s="104">
        <f t="shared" si="134"/>
        <v>21.679028238097615</v>
      </c>
      <c r="K1386" s="76">
        <f t="shared" ref="K1386:K1449" si="138">($B$9-EXP(52.57-6690.9/(273.15+G1386)-4.681*LN(273.15+G1386)))*I1386/100*0.2095</f>
        <v>217.24229351652338</v>
      </c>
      <c r="L1386" s="76">
        <f t="shared" si="135"/>
        <v>162.94557051088594</v>
      </c>
      <c r="M1386" s="103">
        <f t="shared" ref="M1386:M1449" si="139">(($B$9-EXP(52.57-6690.9/(273.15+G1386)-4.681*LN(273.15+G1386)))/1013)*I1386/100*0.2095*((49-1.335*G1386+0.02759*POWER(G1386,2)-0.0003235*POWER(G1386,3)+0.000001614*POWER(G1386,4))
-($J$16*(5.516*10^-1-1.759*10^-2*G1386+2.253*10^-4*POWER(G1386,2)-2.654*10^-7*POWER(G1386,3)+5.363*10^-8*POWER(G1386,4))))*32/22.414</f>
        <v>8.324644167650467</v>
      </c>
      <c r="N1386" s="103">
        <f t="shared" si="136"/>
        <v>260.1451302390771</v>
      </c>
    </row>
    <row r="1387" spans="1:14">
      <c r="A1387" s="102">
        <v>40387</v>
      </c>
      <c r="B1387" t="s">
        <v>481</v>
      </c>
      <c r="C1387">
        <v>26.55</v>
      </c>
      <c r="D1387">
        <v>103.59699999999999</v>
      </c>
      <c r="E1387">
        <v>29.65</v>
      </c>
      <c r="F1387">
        <v>3683</v>
      </c>
      <c r="G1387">
        <v>17.7</v>
      </c>
      <c r="I1387" s="103">
        <f t="shared" si="137"/>
        <v>103.54500478554354</v>
      </c>
      <c r="J1387" s="104">
        <f t="shared" si="134"/>
        <v>21.640906000178596</v>
      </c>
      <c r="K1387" s="76">
        <f t="shared" si="138"/>
        <v>216.86027628269937</v>
      </c>
      <c r="L1387" s="76">
        <f t="shared" si="135"/>
        <v>162.65903322984906</v>
      </c>
      <c r="M1387" s="103">
        <f t="shared" si="139"/>
        <v>8.3100054088433417</v>
      </c>
      <c r="N1387" s="103">
        <f t="shared" si="136"/>
        <v>259.68766902635446</v>
      </c>
    </row>
    <row r="1388" spans="1:14">
      <c r="A1388" s="102">
        <v>40387</v>
      </c>
      <c r="B1388" t="s">
        <v>482</v>
      </c>
      <c r="C1388">
        <v>26.568999999999999</v>
      </c>
      <c r="D1388">
        <v>103.779</v>
      </c>
      <c r="E1388">
        <v>29.63</v>
      </c>
      <c r="F1388">
        <v>3697</v>
      </c>
      <c r="G1388">
        <v>17.7</v>
      </c>
      <c r="I1388" s="103">
        <f t="shared" si="137"/>
        <v>103.72740783778765</v>
      </c>
      <c r="J1388" s="104">
        <f t="shared" si="134"/>
        <v>21.679028238097615</v>
      </c>
      <c r="K1388" s="76">
        <f t="shared" si="138"/>
        <v>217.24229351652338</v>
      </c>
      <c r="L1388" s="76">
        <f t="shared" si="135"/>
        <v>162.94557051088594</v>
      </c>
      <c r="M1388" s="103">
        <f t="shared" si="139"/>
        <v>8.324644167650467</v>
      </c>
      <c r="N1388" s="103">
        <f t="shared" si="136"/>
        <v>260.1451302390771</v>
      </c>
    </row>
    <row r="1389" spans="1:14">
      <c r="A1389" s="102">
        <v>40387</v>
      </c>
      <c r="B1389" t="s">
        <v>483</v>
      </c>
      <c r="C1389">
        <v>26.587</v>
      </c>
      <c r="D1389">
        <v>103.779</v>
      </c>
      <c r="E1389">
        <v>29.63</v>
      </c>
      <c r="F1389">
        <v>3695</v>
      </c>
      <c r="G1389">
        <v>17.7</v>
      </c>
      <c r="I1389" s="103">
        <f t="shared" si="137"/>
        <v>103.72740783778765</v>
      </c>
      <c r="J1389" s="104">
        <f t="shared" si="134"/>
        <v>21.679028238097615</v>
      </c>
      <c r="K1389" s="76">
        <f t="shared" si="138"/>
        <v>217.24229351652338</v>
      </c>
      <c r="L1389" s="76">
        <f t="shared" si="135"/>
        <v>162.94557051088594</v>
      </c>
      <c r="M1389" s="103">
        <f t="shared" si="139"/>
        <v>8.324644167650467</v>
      </c>
      <c r="N1389" s="103">
        <f t="shared" si="136"/>
        <v>260.1451302390771</v>
      </c>
    </row>
    <row r="1390" spans="1:14">
      <c r="A1390" s="102">
        <v>40387</v>
      </c>
      <c r="B1390" t="s">
        <v>484</v>
      </c>
      <c r="C1390">
        <v>26.606000000000002</v>
      </c>
      <c r="D1390">
        <v>103.574</v>
      </c>
      <c r="E1390">
        <v>29.65</v>
      </c>
      <c r="F1390">
        <v>3679</v>
      </c>
      <c r="G1390">
        <v>17.7</v>
      </c>
      <c r="I1390" s="103">
        <f t="shared" si="137"/>
        <v>103.54500478554354</v>
      </c>
      <c r="J1390" s="104">
        <f t="shared" si="134"/>
        <v>21.640906000178596</v>
      </c>
      <c r="K1390" s="76">
        <f t="shared" si="138"/>
        <v>216.86027628269937</v>
      </c>
      <c r="L1390" s="76">
        <f t="shared" si="135"/>
        <v>162.65903322984906</v>
      </c>
      <c r="M1390" s="103">
        <f t="shared" si="139"/>
        <v>8.3100054088433417</v>
      </c>
      <c r="N1390" s="103">
        <f t="shared" si="136"/>
        <v>259.68766902635446</v>
      </c>
    </row>
    <row r="1391" spans="1:14">
      <c r="A1391" s="102">
        <v>40387</v>
      </c>
      <c r="B1391" t="s">
        <v>485</v>
      </c>
      <c r="C1391">
        <v>26.625</v>
      </c>
      <c r="D1391">
        <v>103.256</v>
      </c>
      <c r="E1391">
        <v>29.68</v>
      </c>
      <c r="F1391">
        <v>3684</v>
      </c>
      <c r="G1391">
        <v>17.7</v>
      </c>
      <c r="I1391" s="103">
        <f t="shared" si="137"/>
        <v>103.27209161203626</v>
      </c>
      <c r="J1391" s="104">
        <f t="shared" si="134"/>
        <v>21.583867146915576</v>
      </c>
      <c r="K1391" s="76">
        <f t="shared" si="138"/>
        <v>216.28869848104151</v>
      </c>
      <c r="L1391" s="76">
        <f t="shared" si="135"/>
        <v>162.23031343742329</v>
      </c>
      <c r="M1391" s="103">
        <f t="shared" si="139"/>
        <v>8.288102759336617</v>
      </c>
      <c r="N1391" s="103">
        <f t="shared" si="136"/>
        <v>259.00321122926925</v>
      </c>
    </row>
    <row r="1392" spans="1:14">
      <c r="A1392" s="102">
        <v>40387</v>
      </c>
      <c r="B1392" t="s">
        <v>486</v>
      </c>
      <c r="C1392">
        <v>26.643999999999998</v>
      </c>
      <c r="D1392">
        <v>103.029</v>
      </c>
      <c r="E1392">
        <v>29.71</v>
      </c>
      <c r="F1392">
        <v>3687</v>
      </c>
      <c r="G1392">
        <v>17.7</v>
      </c>
      <c r="I1392" s="103">
        <f t="shared" si="137"/>
        <v>103.00000517061109</v>
      </c>
      <c r="J1392" s="104">
        <f t="shared" si="134"/>
        <v>21.527001080657715</v>
      </c>
      <c r="K1392" s="76">
        <f t="shared" si="138"/>
        <v>215.71885215207135</v>
      </c>
      <c r="L1392" s="76">
        <f t="shared" si="135"/>
        <v>161.80289235990409</v>
      </c>
      <c r="M1392" s="103">
        <f t="shared" si="139"/>
        <v>8.2662664592215194</v>
      </c>
      <c r="N1392" s="103">
        <f t="shared" si="136"/>
        <v>258.32082685067246</v>
      </c>
    </row>
    <row r="1393" spans="1:14">
      <c r="A1393" s="102">
        <v>40387</v>
      </c>
      <c r="B1393" t="s">
        <v>487</v>
      </c>
      <c r="C1393">
        <v>26.663</v>
      </c>
      <c r="D1393">
        <v>103.324</v>
      </c>
      <c r="E1393">
        <v>29.68</v>
      </c>
      <c r="F1393">
        <v>3686</v>
      </c>
      <c r="G1393">
        <v>17.7</v>
      </c>
      <c r="I1393" s="103">
        <f t="shared" si="137"/>
        <v>103.27209161203626</v>
      </c>
      <c r="J1393" s="104">
        <f t="shared" si="134"/>
        <v>21.583867146915576</v>
      </c>
      <c r="K1393" s="76">
        <f t="shared" si="138"/>
        <v>216.28869848104151</v>
      </c>
      <c r="L1393" s="76">
        <f t="shared" si="135"/>
        <v>162.23031343742329</v>
      </c>
      <c r="M1393" s="103">
        <f t="shared" si="139"/>
        <v>8.288102759336617</v>
      </c>
      <c r="N1393" s="103">
        <f t="shared" si="136"/>
        <v>259.00321122926925</v>
      </c>
    </row>
    <row r="1394" spans="1:14">
      <c r="A1394" s="102">
        <v>40387</v>
      </c>
      <c r="B1394" t="s">
        <v>488</v>
      </c>
      <c r="C1394">
        <v>26.681000000000001</v>
      </c>
      <c r="D1394">
        <v>103.574</v>
      </c>
      <c r="E1394">
        <v>29.65</v>
      </c>
      <c r="F1394">
        <v>3690</v>
      </c>
      <c r="G1394">
        <v>17.7</v>
      </c>
      <c r="I1394" s="103">
        <f t="shared" si="137"/>
        <v>103.54500478554354</v>
      </c>
      <c r="J1394" s="104">
        <f t="shared" si="134"/>
        <v>21.640906000178596</v>
      </c>
      <c r="K1394" s="76">
        <f t="shared" si="138"/>
        <v>216.86027628269937</v>
      </c>
      <c r="L1394" s="76">
        <f t="shared" si="135"/>
        <v>162.65903322984906</v>
      </c>
      <c r="M1394" s="103">
        <f t="shared" si="139"/>
        <v>8.3100054088433417</v>
      </c>
      <c r="N1394" s="103">
        <f t="shared" si="136"/>
        <v>259.68766902635446</v>
      </c>
    </row>
    <row r="1395" spans="1:14">
      <c r="A1395" s="102">
        <v>40387</v>
      </c>
      <c r="B1395" t="s">
        <v>489</v>
      </c>
      <c r="C1395">
        <v>26.7</v>
      </c>
      <c r="D1395">
        <v>103.711</v>
      </c>
      <c r="E1395">
        <v>29.63</v>
      </c>
      <c r="F1395">
        <v>3685</v>
      </c>
      <c r="G1395">
        <v>17.7</v>
      </c>
      <c r="I1395" s="103">
        <f t="shared" si="137"/>
        <v>103.72740783778765</v>
      </c>
      <c r="J1395" s="104">
        <f t="shared" si="134"/>
        <v>21.679028238097615</v>
      </c>
      <c r="K1395" s="76">
        <f t="shared" si="138"/>
        <v>217.24229351652338</v>
      </c>
      <c r="L1395" s="76">
        <f t="shared" si="135"/>
        <v>162.94557051088594</v>
      </c>
      <c r="M1395" s="103">
        <f t="shared" si="139"/>
        <v>8.324644167650467</v>
      </c>
      <c r="N1395" s="103">
        <f t="shared" si="136"/>
        <v>260.1451302390771</v>
      </c>
    </row>
    <row r="1396" spans="1:14">
      <c r="A1396" s="102">
        <v>40387</v>
      </c>
      <c r="B1396" t="s">
        <v>490</v>
      </c>
      <c r="C1396">
        <v>26.719000000000001</v>
      </c>
      <c r="D1396">
        <v>103.848</v>
      </c>
      <c r="E1396">
        <v>29.62</v>
      </c>
      <c r="F1396">
        <v>3686</v>
      </c>
      <c r="G1396">
        <v>17.7</v>
      </c>
      <c r="I1396" s="103">
        <f t="shared" si="137"/>
        <v>103.81874801537603</v>
      </c>
      <c r="J1396" s="104">
        <f t="shared" si="134"/>
        <v>21.698118335213589</v>
      </c>
      <c r="K1396" s="76">
        <f t="shared" si="138"/>
        <v>217.4335925191991</v>
      </c>
      <c r="L1396" s="76">
        <f t="shared" si="135"/>
        <v>163.08905695924085</v>
      </c>
      <c r="M1396" s="103">
        <f t="shared" si="139"/>
        <v>8.3319746745288636</v>
      </c>
      <c r="N1396" s="103">
        <f t="shared" si="136"/>
        <v>260.37420857902697</v>
      </c>
    </row>
    <row r="1397" spans="1:14">
      <c r="A1397" s="102">
        <v>40387</v>
      </c>
      <c r="B1397" t="s">
        <v>491</v>
      </c>
      <c r="C1397">
        <v>26.738</v>
      </c>
      <c r="D1397">
        <v>103.80200000000001</v>
      </c>
      <c r="E1397">
        <v>29.62</v>
      </c>
      <c r="F1397">
        <v>3692</v>
      </c>
      <c r="G1397">
        <v>17.7</v>
      </c>
      <c r="I1397" s="103">
        <f t="shared" si="137"/>
        <v>103.81874801537603</v>
      </c>
      <c r="J1397" s="104">
        <f t="shared" si="134"/>
        <v>21.698118335213589</v>
      </c>
      <c r="K1397" s="76">
        <f t="shared" si="138"/>
        <v>217.4335925191991</v>
      </c>
      <c r="L1397" s="76">
        <f t="shared" si="135"/>
        <v>163.08905695924085</v>
      </c>
      <c r="M1397" s="103">
        <f t="shared" si="139"/>
        <v>8.3319746745288636</v>
      </c>
      <c r="N1397" s="103">
        <f t="shared" si="136"/>
        <v>260.37420857902697</v>
      </c>
    </row>
    <row r="1398" spans="1:14">
      <c r="A1398" s="102">
        <v>40387</v>
      </c>
      <c r="B1398" t="s">
        <v>492</v>
      </c>
      <c r="C1398">
        <v>26.756</v>
      </c>
      <c r="D1398">
        <v>103.916</v>
      </c>
      <c r="E1398">
        <v>29.61</v>
      </c>
      <c r="F1398">
        <v>3678</v>
      </c>
      <c r="G1398">
        <v>17.7</v>
      </c>
      <c r="I1398" s="103">
        <f t="shared" si="137"/>
        <v>103.91018079238214</v>
      </c>
      <c r="J1398" s="104">
        <f t="shared" si="134"/>
        <v>21.717227785607864</v>
      </c>
      <c r="K1398" s="76">
        <f t="shared" si="138"/>
        <v>217.62508545817673</v>
      </c>
      <c r="L1398" s="76">
        <f t="shared" si="135"/>
        <v>163.23268887218669</v>
      </c>
      <c r="M1398" s="103">
        <f t="shared" si="139"/>
        <v>8.3393126129744708</v>
      </c>
      <c r="N1398" s="103">
        <f t="shared" si="136"/>
        <v>260.6035191554522</v>
      </c>
    </row>
    <row r="1399" spans="1:14">
      <c r="A1399" s="102">
        <v>40387</v>
      </c>
      <c r="B1399" t="s">
        <v>493</v>
      </c>
      <c r="C1399">
        <v>26.774999999999999</v>
      </c>
      <c r="D1399">
        <v>103.985</v>
      </c>
      <c r="E1399">
        <v>29.6</v>
      </c>
      <c r="F1399">
        <v>3683</v>
      </c>
      <c r="G1399">
        <v>17.7</v>
      </c>
      <c r="I1399" s="103">
        <f t="shared" si="137"/>
        <v>104.00170629287379</v>
      </c>
      <c r="J1399" s="104">
        <f t="shared" si="134"/>
        <v>21.736356615210621</v>
      </c>
      <c r="K1399" s="76">
        <f t="shared" si="138"/>
        <v>217.81677259329871</v>
      </c>
      <c r="L1399" s="76">
        <f t="shared" si="135"/>
        <v>163.37646644462183</v>
      </c>
      <c r="M1399" s="103">
        <f t="shared" si="139"/>
        <v>8.3466579929443494</v>
      </c>
      <c r="N1399" s="103">
        <f t="shared" si="136"/>
        <v>260.8330622795109</v>
      </c>
    </row>
    <row r="1400" spans="1:14">
      <c r="A1400" s="102">
        <v>40387</v>
      </c>
      <c r="B1400" t="s">
        <v>494</v>
      </c>
      <c r="C1400">
        <v>26.794</v>
      </c>
      <c r="D1400">
        <v>103.80200000000001</v>
      </c>
      <c r="E1400">
        <v>29.62</v>
      </c>
      <c r="F1400">
        <v>3680</v>
      </c>
      <c r="G1400">
        <v>17.7</v>
      </c>
      <c r="I1400" s="103">
        <f t="shared" si="137"/>
        <v>103.81874801537603</v>
      </c>
      <c r="J1400" s="104">
        <f t="shared" si="134"/>
        <v>21.698118335213589</v>
      </c>
      <c r="K1400" s="76">
        <f t="shared" si="138"/>
        <v>217.4335925191991</v>
      </c>
      <c r="L1400" s="76">
        <f t="shared" si="135"/>
        <v>163.08905695924085</v>
      </c>
      <c r="M1400" s="103">
        <f t="shared" si="139"/>
        <v>8.3319746745288636</v>
      </c>
      <c r="N1400" s="103">
        <f t="shared" si="136"/>
        <v>260.37420857902697</v>
      </c>
    </row>
    <row r="1401" spans="1:14">
      <c r="A1401" s="102">
        <v>40387</v>
      </c>
      <c r="B1401" t="s">
        <v>495</v>
      </c>
      <c r="C1401">
        <v>26.812999999999999</v>
      </c>
      <c r="D1401">
        <v>103.779</v>
      </c>
      <c r="E1401">
        <v>29.63</v>
      </c>
      <c r="F1401">
        <v>3681</v>
      </c>
      <c r="G1401">
        <v>17.7</v>
      </c>
      <c r="I1401" s="103">
        <f t="shared" si="137"/>
        <v>103.72740783778765</v>
      </c>
      <c r="J1401" s="104">
        <f t="shared" si="134"/>
        <v>21.679028238097615</v>
      </c>
      <c r="K1401" s="76">
        <f t="shared" si="138"/>
        <v>217.24229351652338</v>
      </c>
      <c r="L1401" s="76">
        <f t="shared" si="135"/>
        <v>162.94557051088594</v>
      </c>
      <c r="M1401" s="103">
        <f t="shared" si="139"/>
        <v>8.324644167650467</v>
      </c>
      <c r="N1401" s="103">
        <f t="shared" si="136"/>
        <v>260.1451302390771</v>
      </c>
    </row>
    <row r="1402" spans="1:14">
      <c r="A1402" s="102">
        <v>40387</v>
      </c>
      <c r="B1402" t="s">
        <v>496</v>
      </c>
      <c r="C1402">
        <v>26.832000000000001</v>
      </c>
      <c r="D1402">
        <v>103.871</v>
      </c>
      <c r="E1402">
        <v>29.61</v>
      </c>
      <c r="F1402">
        <v>3686</v>
      </c>
      <c r="G1402">
        <v>17.7</v>
      </c>
      <c r="I1402" s="103">
        <f t="shared" si="137"/>
        <v>103.91018079238214</v>
      </c>
      <c r="J1402" s="104">
        <f t="shared" si="134"/>
        <v>21.717227785607864</v>
      </c>
      <c r="K1402" s="76">
        <f t="shared" si="138"/>
        <v>217.62508545817673</v>
      </c>
      <c r="L1402" s="76">
        <f t="shared" si="135"/>
        <v>163.23268887218669</v>
      </c>
      <c r="M1402" s="103">
        <f t="shared" si="139"/>
        <v>8.3393126129744708</v>
      </c>
      <c r="N1402" s="103">
        <f t="shared" si="136"/>
        <v>260.6035191554522</v>
      </c>
    </row>
    <row r="1403" spans="1:14">
      <c r="A1403" s="102">
        <v>40387</v>
      </c>
      <c r="B1403" t="s">
        <v>497</v>
      </c>
      <c r="C1403">
        <v>26.85</v>
      </c>
      <c r="D1403">
        <v>103.73399999999999</v>
      </c>
      <c r="E1403">
        <v>29.63</v>
      </c>
      <c r="F1403">
        <v>3683</v>
      </c>
      <c r="G1403">
        <v>17.7</v>
      </c>
      <c r="I1403" s="103">
        <f t="shared" si="137"/>
        <v>103.72740783778765</v>
      </c>
      <c r="J1403" s="104">
        <f t="shared" si="134"/>
        <v>21.679028238097615</v>
      </c>
      <c r="K1403" s="76">
        <f t="shared" si="138"/>
        <v>217.24229351652338</v>
      </c>
      <c r="L1403" s="76">
        <f t="shared" si="135"/>
        <v>162.94557051088594</v>
      </c>
      <c r="M1403" s="103">
        <f t="shared" si="139"/>
        <v>8.324644167650467</v>
      </c>
      <c r="N1403" s="103">
        <f t="shared" si="136"/>
        <v>260.1451302390771</v>
      </c>
    </row>
    <row r="1404" spans="1:14">
      <c r="A1404" s="102">
        <v>40387</v>
      </c>
      <c r="B1404" t="s">
        <v>498</v>
      </c>
      <c r="C1404">
        <v>26.869</v>
      </c>
      <c r="D1404">
        <v>104.16800000000001</v>
      </c>
      <c r="E1404">
        <v>29.58</v>
      </c>
      <c r="F1404">
        <v>3686</v>
      </c>
      <c r="G1404">
        <v>17.7</v>
      </c>
      <c r="I1404" s="103">
        <f t="shared" si="137"/>
        <v>104.18503596153737</v>
      </c>
      <c r="J1404" s="104">
        <f t="shared" si="134"/>
        <v>21.774672515961306</v>
      </c>
      <c r="K1404" s="76">
        <f t="shared" si="138"/>
        <v>218.20073049333976</v>
      </c>
      <c r="L1404" s="76">
        <f t="shared" si="135"/>
        <v>163.66445934904948</v>
      </c>
      <c r="M1404" s="103">
        <f t="shared" si="139"/>
        <v>8.3613711173616121</v>
      </c>
      <c r="N1404" s="103">
        <f t="shared" si="136"/>
        <v>261.29284741755038</v>
      </c>
    </row>
    <row r="1405" spans="1:14">
      <c r="A1405" s="102">
        <v>40387</v>
      </c>
      <c r="B1405" t="s">
        <v>499</v>
      </c>
      <c r="C1405">
        <v>26.888000000000002</v>
      </c>
      <c r="D1405">
        <v>104.26</v>
      </c>
      <c r="E1405">
        <v>29.57</v>
      </c>
      <c r="F1405">
        <v>3676</v>
      </c>
      <c r="G1405">
        <v>17.7</v>
      </c>
      <c r="I1405" s="103">
        <f t="shared" si="137"/>
        <v>104.27684037879887</v>
      </c>
      <c r="J1405" s="104">
        <f t="shared" si="134"/>
        <v>21.793859639168964</v>
      </c>
      <c r="K1405" s="76">
        <f t="shared" si="138"/>
        <v>218.39300177994153</v>
      </c>
      <c r="L1405" s="76">
        <f t="shared" si="135"/>
        <v>163.80867507233728</v>
      </c>
      <c r="M1405" s="103">
        <f t="shared" si="139"/>
        <v>8.3687388817996826</v>
      </c>
      <c r="N1405" s="103">
        <f t="shared" si="136"/>
        <v>261.52309005624011</v>
      </c>
    </row>
    <row r="1406" spans="1:14">
      <c r="A1406" s="102">
        <v>40387</v>
      </c>
      <c r="B1406" t="s">
        <v>500</v>
      </c>
      <c r="C1406">
        <v>26.907</v>
      </c>
      <c r="D1406">
        <v>104.26</v>
      </c>
      <c r="E1406">
        <v>29.57</v>
      </c>
      <c r="F1406">
        <v>3691</v>
      </c>
      <c r="G1406">
        <v>17.7</v>
      </c>
      <c r="I1406" s="103">
        <f t="shared" si="137"/>
        <v>104.27684037879887</v>
      </c>
      <c r="J1406" s="104">
        <f t="shared" si="134"/>
        <v>21.793859639168964</v>
      </c>
      <c r="K1406" s="76">
        <f t="shared" si="138"/>
        <v>218.39300177994153</v>
      </c>
      <c r="L1406" s="76">
        <f t="shared" si="135"/>
        <v>163.80867507233728</v>
      </c>
      <c r="M1406" s="103">
        <f t="shared" si="139"/>
        <v>8.3687388817996826</v>
      </c>
      <c r="N1406" s="103">
        <f t="shared" si="136"/>
        <v>261.52309005624011</v>
      </c>
    </row>
    <row r="1407" spans="1:14">
      <c r="A1407" s="102">
        <v>40387</v>
      </c>
      <c r="B1407" t="s">
        <v>501</v>
      </c>
      <c r="C1407">
        <v>26.925999999999998</v>
      </c>
      <c r="D1407">
        <v>104.559</v>
      </c>
      <c r="E1407">
        <v>29.54</v>
      </c>
      <c r="F1407">
        <v>3680</v>
      </c>
      <c r="G1407">
        <v>17.7</v>
      </c>
      <c r="I1407" s="103">
        <f t="shared" si="137"/>
        <v>104.55281346085945</v>
      </c>
      <c r="J1407" s="104">
        <f t="shared" si="134"/>
        <v>21.851538013319622</v>
      </c>
      <c r="K1407" s="76">
        <f t="shared" si="138"/>
        <v>218.97098812458657</v>
      </c>
      <c r="L1407" s="76">
        <f t="shared" si="135"/>
        <v>164.24220168058278</v>
      </c>
      <c r="M1407" s="103">
        <f t="shared" si="139"/>
        <v>8.3908871042983773</v>
      </c>
      <c r="N1407" s="103">
        <f t="shared" si="136"/>
        <v>262.21522200932429</v>
      </c>
    </row>
    <row r="1408" spans="1:14">
      <c r="A1408" s="102">
        <v>40387</v>
      </c>
      <c r="B1408" t="s">
        <v>502</v>
      </c>
      <c r="C1408">
        <v>26.943999999999999</v>
      </c>
      <c r="D1408">
        <v>104.283</v>
      </c>
      <c r="E1408">
        <v>29.57</v>
      </c>
      <c r="F1408">
        <v>3676</v>
      </c>
      <c r="G1408">
        <v>17.7</v>
      </c>
      <c r="I1408" s="103">
        <f t="shared" si="137"/>
        <v>104.27684037879887</v>
      </c>
      <c r="J1408" s="104">
        <f t="shared" si="134"/>
        <v>21.793859639168964</v>
      </c>
      <c r="K1408" s="76">
        <f t="shared" si="138"/>
        <v>218.39300177994153</v>
      </c>
      <c r="L1408" s="76">
        <f t="shared" si="135"/>
        <v>163.80867507233728</v>
      </c>
      <c r="M1408" s="103">
        <f t="shared" si="139"/>
        <v>8.3687388817996826</v>
      </c>
      <c r="N1408" s="103">
        <f t="shared" si="136"/>
        <v>261.52309005624011</v>
      </c>
    </row>
    <row r="1409" spans="1:14">
      <c r="A1409" s="102">
        <v>40387</v>
      </c>
      <c r="B1409" t="s">
        <v>503</v>
      </c>
      <c r="C1409">
        <v>26.963000000000001</v>
      </c>
      <c r="D1409">
        <v>103.80200000000001</v>
      </c>
      <c r="E1409">
        <v>29.62</v>
      </c>
      <c r="F1409">
        <v>3676</v>
      </c>
      <c r="G1409">
        <v>17.7</v>
      </c>
      <c r="I1409" s="103">
        <f t="shared" si="137"/>
        <v>103.81874801537603</v>
      </c>
      <c r="J1409" s="104">
        <f t="shared" si="134"/>
        <v>21.698118335213589</v>
      </c>
      <c r="K1409" s="76">
        <f t="shared" si="138"/>
        <v>217.4335925191991</v>
      </c>
      <c r="L1409" s="76">
        <f t="shared" si="135"/>
        <v>163.08905695924085</v>
      </c>
      <c r="M1409" s="103">
        <f t="shared" si="139"/>
        <v>8.3319746745288636</v>
      </c>
      <c r="N1409" s="103">
        <f t="shared" si="136"/>
        <v>260.37420857902697</v>
      </c>
    </row>
    <row r="1410" spans="1:14">
      <c r="A1410" s="102">
        <v>40387</v>
      </c>
      <c r="B1410" t="s">
        <v>504</v>
      </c>
      <c r="C1410">
        <v>26.981999999999999</v>
      </c>
      <c r="D1410">
        <v>103.574</v>
      </c>
      <c r="E1410">
        <v>29.65</v>
      </c>
      <c r="F1410">
        <v>3679</v>
      </c>
      <c r="G1410">
        <v>17.7</v>
      </c>
      <c r="I1410" s="103">
        <f t="shared" si="137"/>
        <v>103.54500478554354</v>
      </c>
      <c r="J1410" s="104">
        <f t="shared" si="134"/>
        <v>21.640906000178596</v>
      </c>
      <c r="K1410" s="76">
        <f t="shared" si="138"/>
        <v>216.86027628269937</v>
      </c>
      <c r="L1410" s="76">
        <f t="shared" si="135"/>
        <v>162.65903322984906</v>
      </c>
      <c r="M1410" s="103">
        <f t="shared" si="139"/>
        <v>8.3100054088433417</v>
      </c>
      <c r="N1410" s="103">
        <f t="shared" si="136"/>
        <v>259.68766902635446</v>
      </c>
    </row>
    <row r="1411" spans="1:14">
      <c r="A1411" s="102">
        <v>40387</v>
      </c>
      <c r="B1411" t="s">
        <v>505</v>
      </c>
      <c r="C1411">
        <v>27.001000000000001</v>
      </c>
      <c r="D1411">
        <v>103.59699999999999</v>
      </c>
      <c r="E1411">
        <v>29.64</v>
      </c>
      <c r="F1411">
        <v>3680</v>
      </c>
      <c r="G1411">
        <v>17.7</v>
      </c>
      <c r="I1411" s="103">
        <f t="shared" si="137"/>
        <v>103.6361601357393</v>
      </c>
      <c r="J1411" s="104">
        <f t="shared" si="134"/>
        <v>21.659957468369512</v>
      </c>
      <c r="K1411" s="76">
        <f t="shared" si="138"/>
        <v>217.0511881907054</v>
      </c>
      <c r="L1411" s="76">
        <f t="shared" si="135"/>
        <v>162.8022293325223</v>
      </c>
      <c r="M1411" s="103">
        <f t="shared" si="139"/>
        <v>8.3173210823974717</v>
      </c>
      <c r="N1411" s="103">
        <f t="shared" si="136"/>
        <v>259.91628382492098</v>
      </c>
    </row>
    <row r="1412" spans="1:14">
      <c r="A1412" s="102">
        <v>40387</v>
      </c>
      <c r="B1412" t="s">
        <v>506</v>
      </c>
      <c r="C1412">
        <v>27.018999999999998</v>
      </c>
      <c r="D1412">
        <v>103.871</v>
      </c>
      <c r="E1412">
        <v>29.61</v>
      </c>
      <c r="F1412">
        <v>3673</v>
      </c>
      <c r="G1412">
        <v>17.7</v>
      </c>
      <c r="I1412" s="103">
        <f t="shared" si="137"/>
        <v>103.91018079238214</v>
      </c>
      <c r="J1412" s="104">
        <f t="shared" si="134"/>
        <v>21.717227785607864</v>
      </c>
      <c r="K1412" s="76">
        <f t="shared" si="138"/>
        <v>217.62508545817673</v>
      </c>
      <c r="L1412" s="76">
        <f t="shared" si="135"/>
        <v>163.23268887218669</v>
      </c>
      <c r="M1412" s="103">
        <f t="shared" si="139"/>
        <v>8.3393126129744708</v>
      </c>
      <c r="N1412" s="103">
        <f t="shared" si="136"/>
        <v>260.6035191554522</v>
      </c>
    </row>
    <row r="1413" spans="1:14">
      <c r="A1413" s="102">
        <v>40387</v>
      </c>
      <c r="B1413" t="s">
        <v>507</v>
      </c>
      <c r="C1413">
        <v>27.038</v>
      </c>
      <c r="D1413">
        <v>103.962</v>
      </c>
      <c r="E1413">
        <v>29.61</v>
      </c>
      <c r="F1413">
        <v>3674</v>
      </c>
      <c r="G1413">
        <v>17.7</v>
      </c>
      <c r="I1413" s="103">
        <f t="shared" si="137"/>
        <v>103.91018079238214</v>
      </c>
      <c r="J1413" s="104">
        <f t="shared" si="134"/>
        <v>21.717227785607864</v>
      </c>
      <c r="K1413" s="76">
        <f t="shared" si="138"/>
        <v>217.62508545817673</v>
      </c>
      <c r="L1413" s="76">
        <f t="shared" si="135"/>
        <v>163.23268887218669</v>
      </c>
      <c r="M1413" s="103">
        <f t="shared" si="139"/>
        <v>8.3393126129744708</v>
      </c>
      <c r="N1413" s="103">
        <f t="shared" si="136"/>
        <v>260.6035191554522</v>
      </c>
    </row>
    <row r="1414" spans="1:14">
      <c r="A1414" s="102">
        <v>40387</v>
      </c>
      <c r="B1414" t="s">
        <v>508</v>
      </c>
      <c r="C1414">
        <v>27.056999999999999</v>
      </c>
      <c r="D1414">
        <v>104.123</v>
      </c>
      <c r="E1414">
        <v>29.59</v>
      </c>
      <c r="F1414">
        <v>3672</v>
      </c>
      <c r="G1414">
        <v>17.7</v>
      </c>
      <c r="I1414" s="103">
        <f t="shared" si="137"/>
        <v>104.09332464110913</v>
      </c>
      <c r="J1414" s="104">
        <f t="shared" si="134"/>
        <v>21.755504849991809</v>
      </c>
      <c r="K1414" s="76">
        <f t="shared" si="138"/>
        <v>218.00865418480601</v>
      </c>
      <c r="L1414" s="76">
        <f t="shared" si="135"/>
        <v>163.52038987174359</v>
      </c>
      <c r="M1414" s="103">
        <f t="shared" si="139"/>
        <v>8.3540108244108389</v>
      </c>
      <c r="N1414" s="103">
        <f t="shared" si="136"/>
        <v>261.06283826283874</v>
      </c>
    </row>
    <row r="1415" spans="1:14">
      <c r="A1415" s="102">
        <v>40387</v>
      </c>
      <c r="B1415" t="s">
        <v>509</v>
      </c>
      <c r="C1415">
        <v>27.094999999999999</v>
      </c>
      <c r="D1415">
        <v>103.962</v>
      </c>
      <c r="E1415">
        <v>29.61</v>
      </c>
      <c r="F1415">
        <v>3676</v>
      </c>
      <c r="G1415">
        <v>17.7</v>
      </c>
      <c r="I1415" s="103">
        <f t="shared" si="137"/>
        <v>103.91018079238214</v>
      </c>
      <c r="J1415" s="104">
        <f t="shared" si="134"/>
        <v>21.717227785607864</v>
      </c>
      <c r="K1415" s="76">
        <f t="shared" si="138"/>
        <v>217.62508545817673</v>
      </c>
      <c r="L1415" s="76">
        <f t="shared" si="135"/>
        <v>163.23268887218669</v>
      </c>
      <c r="M1415" s="103">
        <f t="shared" si="139"/>
        <v>8.3393126129744708</v>
      </c>
      <c r="N1415" s="103">
        <f t="shared" si="136"/>
        <v>260.6035191554522</v>
      </c>
    </row>
    <row r="1416" spans="1:14">
      <c r="A1416" s="102">
        <v>40387</v>
      </c>
      <c r="B1416" t="s">
        <v>510</v>
      </c>
      <c r="C1416">
        <v>27.113</v>
      </c>
      <c r="D1416">
        <v>103.871</v>
      </c>
      <c r="E1416">
        <v>29.61</v>
      </c>
      <c r="F1416">
        <v>3675</v>
      </c>
      <c r="G1416">
        <v>17.7</v>
      </c>
      <c r="I1416" s="103">
        <f t="shared" si="137"/>
        <v>103.91018079238214</v>
      </c>
      <c r="J1416" s="104">
        <f t="shared" si="134"/>
        <v>21.717227785607864</v>
      </c>
      <c r="K1416" s="76">
        <f t="shared" si="138"/>
        <v>217.62508545817673</v>
      </c>
      <c r="L1416" s="76">
        <f t="shared" si="135"/>
        <v>163.23268887218669</v>
      </c>
      <c r="M1416" s="103">
        <f t="shared" si="139"/>
        <v>8.3393126129744708</v>
      </c>
      <c r="N1416" s="103">
        <f t="shared" si="136"/>
        <v>260.6035191554522</v>
      </c>
    </row>
    <row r="1417" spans="1:14">
      <c r="A1417" s="102">
        <v>40387</v>
      </c>
      <c r="B1417" t="s">
        <v>511</v>
      </c>
      <c r="C1417">
        <v>27.132000000000001</v>
      </c>
      <c r="D1417">
        <v>104.23699999999999</v>
      </c>
      <c r="E1417">
        <v>29.57</v>
      </c>
      <c r="F1417">
        <v>3671</v>
      </c>
      <c r="G1417">
        <v>17.7</v>
      </c>
      <c r="I1417" s="103">
        <f t="shared" si="137"/>
        <v>104.27684037879887</v>
      </c>
      <c r="J1417" s="104">
        <f t="shared" si="134"/>
        <v>21.793859639168964</v>
      </c>
      <c r="K1417" s="76">
        <f t="shared" si="138"/>
        <v>218.39300177994153</v>
      </c>
      <c r="L1417" s="76">
        <f t="shared" si="135"/>
        <v>163.80867507233728</v>
      </c>
      <c r="M1417" s="103">
        <f t="shared" si="139"/>
        <v>8.3687388817996826</v>
      </c>
      <c r="N1417" s="103">
        <f t="shared" si="136"/>
        <v>261.52309005624011</v>
      </c>
    </row>
    <row r="1418" spans="1:14">
      <c r="A1418" s="102">
        <v>40387</v>
      </c>
      <c r="B1418" t="s">
        <v>512</v>
      </c>
      <c r="C1418">
        <v>27.151</v>
      </c>
      <c r="D1418">
        <v>104.145</v>
      </c>
      <c r="E1418">
        <v>29.59</v>
      </c>
      <c r="F1418">
        <v>3666</v>
      </c>
      <c r="G1418">
        <v>17.7</v>
      </c>
      <c r="I1418" s="103">
        <f t="shared" si="137"/>
        <v>104.09332464110913</v>
      </c>
      <c r="J1418" s="104">
        <f t="shared" si="134"/>
        <v>21.755504849991809</v>
      </c>
      <c r="K1418" s="76">
        <f t="shared" si="138"/>
        <v>218.00865418480601</v>
      </c>
      <c r="L1418" s="76">
        <f t="shared" si="135"/>
        <v>163.52038987174359</v>
      </c>
      <c r="M1418" s="103">
        <f t="shared" si="139"/>
        <v>8.3540108244108389</v>
      </c>
      <c r="N1418" s="103">
        <f t="shared" si="136"/>
        <v>261.06283826283874</v>
      </c>
    </row>
    <row r="1419" spans="1:14">
      <c r="A1419" s="102">
        <v>40387</v>
      </c>
      <c r="B1419" t="s">
        <v>513</v>
      </c>
      <c r="C1419">
        <v>27.17</v>
      </c>
      <c r="D1419">
        <v>104.51300000000001</v>
      </c>
      <c r="E1419">
        <v>29.55</v>
      </c>
      <c r="F1419">
        <v>3671</v>
      </c>
      <c r="G1419">
        <v>17.7</v>
      </c>
      <c r="I1419" s="103">
        <f t="shared" si="137"/>
        <v>104.46072900334035</v>
      </c>
      <c r="J1419" s="104">
        <f t="shared" si="134"/>
        <v>21.832292361698133</v>
      </c>
      <c r="K1419" s="76">
        <f t="shared" si="138"/>
        <v>218.77813033351978</v>
      </c>
      <c r="L1419" s="76">
        <f t="shared" si="135"/>
        <v>164.09754604155336</v>
      </c>
      <c r="M1419" s="103">
        <f t="shared" si="139"/>
        <v>8.3834968652265935</v>
      </c>
      <c r="N1419" s="103">
        <f t="shared" si="136"/>
        <v>261.98427703833107</v>
      </c>
    </row>
    <row r="1420" spans="1:14">
      <c r="A1420" s="102">
        <v>40387</v>
      </c>
      <c r="B1420" t="s">
        <v>514</v>
      </c>
      <c r="C1420">
        <v>27.187999999999999</v>
      </c>
      <c r="D1420">
        <v>104.32899999999999</v>
      </c>
      <c r="E1420">
        <v>29.56</v>
      </c>
      <c r="F1420">
        <v>3665</v>
      </c>
      <c r="G1420">
        <v>17.7</v>
      </c>
      <c r="I1420" s="103">
        <f t="shared" si="137"/>
        <v>104.36873801772535</v>
      </c>
      <c r="J1420" s="104">
        <f t="shared" si="134"/>
        <v>21.813066245704594</v>
      </c>
      <c r="K1420" s="76">
        <f t="shared" si="138"/>
        <v>218.58546830605354</v>
      </c>
      <c r="L1420" s="76">
        <f t="shared" si="135"/>
        <v>163.95303723770536</v>
      </c>
      <c r="M1420" s="103">
        <f t="shared" si="139"/>
        <v>8.3761141277434206</v>
      </c>
      <c r="N1420" s="103">
        <f t="shared" si="136"/>
        <v>261.75356649198187</v>
      </c>
    </row>
    <row r="1421" spans="1:14">
      <c r="A1421" s="102">
        <v>40387</v>
      </c>
      <c r="B1421" t="s">
        <v>515</v>
      </c>
      <c r="C1421">
        <v>27.207000000000001</v>
      </c>
      <c r="D1421">
        <v>104.351</v>
      </c>
      <c r="E1421">
        <v>29.54</v>
      </c>
      <c r="F1421">
        <v>3680</v>
      </c>
      <c r="G1421">
        <v>17.8</v>
      </c>
      <c r="I1421" s="103">
        <f t="shared" si="137"/>
        <v>104.36695314355175</v>
      </c>
      <c r="J1421" s="104">
        <f t="shared" si="134"/>
        <v>21.812693207002315</v>
      </c>
      <c r="K1421" s="76">
        <f t="shared" si="138"/>
        <v>218.55368053776775</v>
      </c>
      <c r="L1421" s="76">
        <f t="shared" si="135"/>
        <v>163.9291943848485</v>
      </c>
      <c r="M1421" s="103">
        <f t="shared" si="139"/>
        <v>8.3600288361389747</v>
      </c>
      <c r="N1421" s="103">
        <f t="shared" si="136"/>
        <v>261.25090112934294</v>
      </c>
    </row>
    <row r="1422" spans="1:14">
      <c r="A1422" s="102">
        <v>40387</v>
      </c>
      <c r="B1422" t="s">
        <v>516</v>
      </c>
      <c r="C1422">
        <v>27.225999999999999</v>
      </c>
      <c r="D1422">
        <v>104.952</v>
      </c>
      <c r="E1422">
        <v>29.5</v>
      </c>
      <c r="F1422">
        <v>3672</v>
      </c>
      <c r="G1422">
        <v>17.7</v>
      </c>
      <c r="I1422" s="103">
        <f t="shared" si="137"/>
        <v>104.92208852102951</v>
      </c>
      <c r="J1422" s="104">
        <f t="shared" si="134"/>
        <v>21.928716500895167</v>
      </c>
      <c r="K1422" s="76">
        <f t="shared" si="138"/>
        <v>219.74438218390065</v>
      </c>
      <c r="L1422" s="76">
        <f t="shared" si="135"/>
        <v>164.82229653313081</v>
      </c>
      <c r="M1422" s="103">
        <f t="shared" si="139"/>
        <v>8.4205232779961783</v>
      </c>
      <c r="N1422" s="103">
        <f t="shared" si="136"/>
        <v>263.14135243738059</v>
      </c>
    </row>
    <row r="1423" spans="1:14">
      <c r="A1423" s="102">
        <v>40387</v>
      </c>
      <c r="B1423" t="s">
        <v>517</v>
      </c>
      <c r="C1423">
        <v>27.245000000000001</v>
      </c>
      <c r="D1423">
        <v>104.928</v>
      </c>
      <c r="E1423">
        <v>29.5</v>
      </c>
      <c r="F1423">
        <v>3681</v>
      </c>
      <c r="G1423">
        <v>17.7</v>
      </c>
      <c r="I1423" s="103">
        <f t="shared" si="137"/>
        <v>104.92208852102951</v>
      </c>
      <c r="J1423" s="104">
        <f t="shared" si="134"/>
        <v>21.928716500895167</v>
      </c>
      <c r="K1423" s="76">
        <f t="shared" si="138"/>
        <v>219.74438218390065</v>
      </c>
      <c r="L1423" s="76">
        <f t="shared" si="135"/>
        <v>164.82229653313081</v>
      </c>
      <c r="M1423" s="103">
        <f t="shared" si="139"/>
        <v>8.4205232779961783</v>
      </c>
      <c r="N1423" s="103">
        <f t="shared" si="136"/>
        <v>263.14135243738059</v>
      </c>
    </row>
    <row r="1424" spans="1:14">
      <c r="A1424" s="102">
        <v>40387</v>
      </c>
      <c r="B1424" t="s">
        <v>518</v>
      </c>
      <c r="C1424">
        <v>27.263999999999999</v>
      </c>
      <c r="D1424">
        <v>105.044</v>
      </c>
      <c r="E1424">
        <v>29.49</v>
      </c>
      <c r="F1424">
        <v>3669</v>
      </c>
      <c r="G1424">
        <v>17.7</v>
      </c>
      <c r="I1424" s="103">
        <f t="shared" si="137"/>
        <v>105.01464222304827</v>
      </c>
      <c r="J1424" s="104">
        <f t="shared" si="134"/>
        <v>21.948060224617087</v>
      </c>
      <c r="K1424" s="76">
        <f t="shared" si="138"/>
        <v>219.93822274079031</v>
      </c>
      <c r="L1424" s="76">
        <f t="shared" si="135"/>
        <v>164.96768930918401</v>
      </c>
      <c r="M1424" s="103">
        <f t="shared" si="139"/>
        <v>8.4279511762900405</v>
      </c>
      <c r="N1424" s="103">
        <f t="shared" si="136"/>
        <v>263.37347425906376</v>
      </c>
    </row>
    <row r="1425" spans="1:14">
      <c r="A1425" s="102">
        <v>40387</v>
      </c>
      <c r="B1425" t="s">
        <v>519</v>
      </c>
      <c r="C1425">
        <v>27.282</v>
      </c>
      <c r="D1425">
        <v>104.374</v>
      </c>
      <c r="E1425">
        <v>29.54</v>
      </c>
      <c r="F1425">
        <v>3666</v>
      </c>
      <c r="G1425">
        <v>17.8</v>
      </c>
      <c r="I1425" s="103">
        <f t="shared" si="137"/>
        <v>104.36695314355175</v>
      </c>
      <c r="J1425" s="104">
        <f t="shared" si="134"/>
        <v>21.812693207002315</v>
      </c>
      <c r="K1425" s="76">
        <f t="shared" si="138"/>
        <v>218.55368053776775</v>
      </c>
      <c r="L1425" s="76">
        <f t="shared" si="135"/>
        <v>163.9291943848485</v>
      </c>
      <c r="M1425" s="103">
        <f t="shared" si="139"/>
        <v>8.3600288361389747</v>
      </c>
      <c r="N1425" s="103">
        <f t="shared" si="136"/>
        <v>261.25090112934294</v>
      </c>
    </row>
    <row r="1426" spans="1:14">
      <c r="A1426" s="102">
        <v>40387</v>
      </c>
      <c r="B1426" t="s">
        <v>520</v>
      </c>
      <c r="C1426">
        <v>27.300999999999998</v>
      </c>
      <c r="D1426">
        <v>104.1</v>
      </c>
      <c r="E1426">
        <v>29.59</v>
      </c>
      <c r="F1426">
        <v>3672</v>
      </c>
      <c r="G1426">
        <v>17.7</v>
      </c>
      <c r="I1426" s="103">
        <f t="shared" si="137"/>
        <v>104.09332464110913</v>
      </c>
      <c r="J1426" s="104">
        <f t="shared" si="134"/>
        <v>21.755504849991809</v>
      </c>
      <c r="K1426" s="76">
        <f t="shared" si="138"/>
        <v>218.00865418480601</v>
      </c>
      <c r="L1426" s="76">
        <f t="shared" si="135"/>
        <v>163.52038987174359</v>
      </c>
      <c r="M1426" s="103">
        <f t="shared" si="139"/>
        <v>8.3540108244108389</v>
      </c>
      <c r="N1426" s="103">
        <f t="shared" si="136"/>
        <v>261.06283826283874</v>
      </c>
    </row>
    <row r="1427" spans="1:14">
      <c r="A1427" s="102">
        <v>40387</v>
      </c>
      <c r="B1427" t="s">
        <v>521</v>
      </c>
      <c r="C1427">
        <v>27.32</v>
      </c>
      <c r="D1427">
        <v>103.505</v>
      </c>
      <c r="E1427">
        <v>29.64</v>
      </c>
      <c r="F1427">
        <v>3671</v>
      </c>
      <c r="G1427">
        <v>17.8</v>
      </c>
      <c r="I1427" s="103">
        <f t="shared" si="137"/>
        <v>103.45187669159019</v>
      </c>
      <c r="J1427" s="104">
        <f t="shared" si="134"/>
        <v>21.621442228542346</v>
      </c>
      <c r="K1427" s="76">
        <f t="shared" si="138"/>
        <v>216.63742907573109</v>
      </c>
      <c r="L1427" s="76">
        <f t="shared" si="135"/>
        <v>162.49188361690574</v>
      </c>
      <c r="M1427" s="103">
        <f t="shared" si="139"/>
        <v>8.2867291440884809</v>
      </c>
      <c r="N1427" s="103">
        <f t="shared" si="136"/>
        <v>258.960285752765</v>
      </c>
    </row>
    <row r="1428" spans="1:14">
      <c r="A1428" s="102">
        <v>40387</v>
      </c>
      <c r="B1428" t="s">
        <v>522</v>
      </c>
      <c r="C1428">
        <v>27.338999999999999</v>
      </c>
      <c r="D1428">
        <v>103.527</v>
      </c>
      <c r="E1428">
        <v>29.63</v>
      </c>
      <c r="F1428">
        <v>3670</v>
      </c>
      <c r="G1428">
        <v>17.8</v>
      </c>
      <c r="I1428" s="103">
        <f t="shared" si="137"/>
        <v>103.54296742387375</v>
      </c>
      <c r="J1428" s="104">
        <f t="shared" si="134"/>
        <v>21.640480191589614</v>
      </c>
      <c r="K1428" s="76">
        <f t="shared" si="138"/>
        <v>216.82818116922249</v>
      </c>
      <c r="L1428" s="76">
        <f t="shared" si="135"/>
        <v>162.63495984850397</v>
      </c>
      <c r="M1428" s="103">
        <f t="shared" si="139"/>
        <v>8.2940257176269281</v>
      </c>
      <c r="N1428" s="103">
        <f t="shared" si="136"/>
        <v>259.1883036758415</v>
      </c>
    </row>
    <row r="1429" spans="1:14">
      <c r="A1429" s="102">
        <v>40387</v>
      </c>
      <c r="B1429" t="s">
        <v>523</v>
      </c>
      <c r="C1429">
        <v>27.358000000000001</v>
      </c>
      <c r="D1429">
        <v>104.03</v>
      </c>
      <c r="E1429">
        <v>29.58</v>
      </c>
      <c r="F1429">
        <v>3668</v>
      </c>
      <c r="G1429">
        <v>17.8</v>
      </c>
      <c r="I1429" s="103">
        <f t="shared" si="137"/>
        <v>103.99980831095466</v>
      </c>
      <c r="J1429" s="104">
        <f t="shared" ref="J1429:J1492" si="140">I1429*20.9/100</f>
        <v>21.735959936989524</v>
      </c>
      <c r="K1429" s="76">
        <f t="shared" si="138"/>
        <v>217.78484661057485</v>
      </c>
      <c r="L1429" s="76">
        <f t="shared" ref="L1429:L1492" si="141">K1429/1.33322</f>
        <v>163.35251992212451</v>
      </c>
      <c r="M1429" s="103">
        <f t="shared" si="139"/>
        <v>8.3306197052301734</v>
      </c>
      <c r="N1429" s="103">
        <f t="shared" ref="N1429:N1492" si="142">M1429*31.25</f>
        <v>260.33186578844294</v>
      </c>
    </row>
    <row r="1430" spans="1:14">
      <c r="A1430" s="102">
        <v>40387</v>
      </c>
      <c r="B1430" t="s">
        <v>524</v>
      </c>
      <c r="C1430">
        <v>27.376999999999999</v>
      </c>
      <c r="D1430">
        <v>104.122</v>
      </c>
      <c r="E1430">
        <v>29.57</v>
      </c>
      <c r="F1430">
        <v>3665</v>
      </c>
      <c r="G1430">
        <v>17.8</v>
      </c>
      <c r="I1430" s="103">
        <f t="shared" si="137"/>
        <v>104.09145480191762</v>
      </c>
      <c r="J1430" s="104">
        <f t="shared" si="140"/>
        <v>21.755114053600781</v>
      </c>
      <c r="K1430" s="76">
        <f t="shared" si="138"/>
        <v>217.9767625121608</v>
      </c>
      <c r="L1430" s="76">
        <f t="shared" si="141"/>
        <v>163.49646908399274</v>
      </c>
      <c r="M1430" s="103">
        <f t="shared" si="139"/>
        <v>8.3379607962949631</v>
      </c>
      <c r="N1430" s="103">
        <f t="shared" si="142"/>
        <v>260.5612748842176</v>
      </c>
    </row>
    <row r="1431" spans="1:14">
      <c r="A1431" s="102">
        <v>40387</v>
      </c>
      <c r="B1431" t="s">
        <v>525</v>
      </c>
      <c r="C1431">
        <v>27.395</v>
      </c>
      <c r="D1431">
        <v>104.328</v>
      </c>
      <c r="E1431">
        <v>29.55</v>
      </c>
      <c r="F1431">
        <v>3658</v>
      </c>
      <c r="G1431">
        <v>17.8</v>
      </c>
      <c r="I1431" s="103">
        <f t="shared" si="137"/>
        <v>104.27502709329714</v>
      </c>
      <c r="J1431" s="104">
        <f t="shared" si="140"/>
        <v>21.7934806624991</v>
      </c>
      <c r="K1431" s="76">
        <f t="shared" si="138"/>
        <v>218.36117921416573</v>
      </c>
      <c r="L1431" s="76">
        <f t="shared" si="141"/>
        <v>163.78480611914441</v>
      </c>
      <c r="M1431" s="103">
        <f t="shared" si="139"/>
        <v>8.3526653517430649</v>
      </c>
      <c r="N1431" s="103">
        <f t="shared" si="142"/>
        <v>261.02079224197075</v>
      </c>
    </row>
    <row r="1432" spans="1:14">
      <c r="A1432" s="102">
        <v>40387</v>
      </c>
      <c r="B1432" t="s">
        <v>526</v>
      </c>
      <c r="C1432">
        <v>27.414000000000001</v>
      </c>
      <c r="D1432">
        <v>104.351</v>
      </c>
      <c r="E1432">
        <v>29.54</v>
      </c>
      <c r="F1432">
        <v>3665</v>
      </c>
      <c r="G1432">
        <v>17.8</v>
      </c>
      <c r="I1432" s="103">
        <f t="shared" si="137"/>
        <v>104.36695314355175</v>
      </c>
      <c r="J1432" s="104">
        <f t="shared" si="140"/>
        <v>21.812693207002315</v>
      </c>
      <c r="K1432" s="76">
        <f t="shared" si="138"/>
        <v>218.55368053776775</v>
      </c>
      <c r="L1432" s="76">
        <f t="shared" si="141"/>
        <v>163.9291943848485</v>
      </c>
      <c r="M1432" s="103">
        <f t="shared" si="139"/>
        <v>8.3600288361389747</v>
      </c>
      <c r="N1432" s="103">
        <f t="shared" si="142"/>
        <v>261.25090112934294</v>
      </c>
    </row>
    <row r="1433" spans="1:14">
      <c r="A1433" s="102">
        <v>40387</v>
      </c>
      <c r="B1433" t="s">
        <v>527</v>
      </c>
      <c r="C1433">
        <v>27.433</v>
      </c>
      <c r="D1433">
        <v>103.801</v>
      </c>
      <c r="E1433">
        <v>29.6</v>
      </c>
      <c r="F1433">
        <v>3668</v>
      </c>
      <c r="G1433">
        <v>17.8</v>
      </c>
      <c r="I1433" s="103">
        <f t="shared" si="137"/>
        <v>103.81679401532435</v>
      </c>
      <c r="J1433" s="104">
        <f t="shared" si="140"/>
        <v>21.697709949202785</v>
      </c>
      <c r="K1433" s="76">
        <f t="shared" si="138"/>
        <v>217.4015984012876</v>
      </c>
      <c r="L1433" s="76">
        <f t="shared" si="141"/>
        <v>163.06505933100883</v>
      </c>
      <c r="M1433" s="103">
        <f t="shared" si="139"/>
        <v>8.3159598465027624</v>
      </c>
      <c r="N1433" s="103">
        <f t="shared" si="142"/>
        <v>259.87374520321134</v>
      </c>
    </row>
    <row r="1434" spans="1:14">
      <c r="A1434" s="102">
        <v>40387</v>
      </c>
      <c r="B1434" t="s">
        <v>528</v>
      </c>
      <c r="C1434">
        <v>27.451000000000001</v>
      </c>
      <c r="D1434">
        <v>103.824</v>
      </c>
      <c r="E1434">
        <v>29.6</v>
      </c>
      <c r="F1434">
        <v>3674</v>
      </c>
      <c r="G1434">
        <v>17.8</v>
      </c>
      <c r="I1434" s="103">
        <f t="shared" si="137"/>
        <v>103.81679401532435</v>
      </c>
      <c r="J1434" s="104">
        <f t="shared" si="140"/>
        <v>21.697709949202785</v>
      </c>
      <c r="K1434" s="76">
        <f t="shared" si="138"/>
        <v>217.4015984012876</v>
      </c>
      <c r="L1434" s="76">
        <f t="shared" si="141"/>
        <v>163.06505933100883</v>
      </c>
      <c r="M1434" s="103">
        <f t="shared" si="139"/>
        <v>8.3159598465027624</v>
      </c>
      <c r="N1434" s="103">
        <f t="shared" si="142"/>
        <v>259.87374520321134</v>
      </c>
    </row>
    <row r="1435" spans="1:14">
      <c r="A1435" s="102">
        <v>40387</v>
      </c>
      <c r="B1435" t="s">
        <v>529</v>
      </c>
      <c r="C1435">
        <v>27.47</v>
      </c>
      <c r="D1435">
        <v>103.755</v>
      </c>
      <c r="E1435">
        <v>29.61</v>
      </c>
      <c r="F1435">
        <v>3666</v>
      </c>
      <c r="G1435">
        <v>17.8</v>
      </c>
      <c r="I1435" s="103">
        <f t="shared" si="137"/>
        <v>103.72542596196702</v>
      </c>
      <c r="J1435" s="104">
        <f t="shared" si="140"/>
        <v>21.678614026051104</v>
      </c>
      <c r="K1435" s="76">
        <f t="shared" si="138"/>
        <v>217.21026557280737</v>
      </c>
      <c r="L1435" s="76">
        <f t="shared" si="141"/>
        <v>162.92154751114396</v>
      </c>
      <c r="M1435" s="103">
        <f t="shared" si="139"/>
        <v>8.3086410589195054</v>
      </c>
      <c r="N1435" s="103">
        <f t="shared" si="142"/>
        <v>259.64503309123455</v>
      </c>
    </row>
    <row r="1436" spans="1:14">
      <c r="A1436" s="102">
        <v>40387</v>
      </c>
      <c r="B1436" t="s">
        <v>530</v>
      </c>
      <c r="C1436">
        <v>27.489000000000001</v>
      </c>
      <c r="D1436">
        <v>104.053</v>
      </c>
      <c r="E1436">
        <v>29.57</v>
      </c>
      <c r="F1436">
        <v>3671</v>
      </c>
      <c r="G1436">
        <v>17.8</v>
      </c>
      <c r="I1436" s="103">
        <f t="shared" si="137"/>
        <v>104.09145480191762</v>
      </c>
      <c r="J1436" s="104">
        <f t="shared" si="140"/>
        <v>21.755114053600781</v>
      </c>
      <c r="K1436" s="76">
        <f t="shared" si="138"/>
        <v>217.9767625121608</v>
      </c>
      <c r="L1436" s="76">
        <f t="shared" si="141"/>
        <v>163.49646908399274</v>
      </c>
      <c r="M1436" s="103">
        <f t="shared" si="139"/>
        <v>8.3379607962949631</v>
      </c>
      <c r="N1436" s="103">
        <f t="shared" si="142"/>
        <v>260.5612748842176</v>
      </c>
    </row>
    <row r="1437" spans="1:14">
      <c r="A1437" s="102">
        <v>40387</v>
      </c>
      <c r="B1437" t="s">
        <v>531</v>
      </c>
      <c r="C1437">
        <v>27.507999999999999</v>
      </c>
      <c r="D1437">
        <v>104.07599999999999</v>
      </c>
      <c r="E1437">
        <v>29.57</v>
      </c>
      <c r="F1437">
        <v>3661</v>
      </c>
      <c r="G1437">
        <v>17.8</v>
      </c>
      <c r="I1437" s="103">
        <f t="shared" si="137"/>
        <v>104.09145480191762</v>
      </c>
      <c r="J1437" s="104">
        <f t="shared" si="140"/>
        <v>21.755114053600781</v>
      </c>
      <c r="K1437" s="76">
        <f t="shared" si="138"/>
        <v>217.9767625121608</v>
      </c>
      <c r="L1437" s="76">
        <f t="shared" si="141"/>
        <v>163.49646908399274</v>
      </c>
      <c r="M1437" s="103">
        <f t="shared" si="139"/>
        <v>8.3379607962949631</v>
      </c>
      <c r="N1437" s="103">
        <f t="shared" si="142"/>
        <v>260.5612748842176</v>
      </c>
    </row>
    <row r="1438" spans="1:14">
      <c r="A1438" s="102">
        <v>40387</v>
      </c>
      <c r="B1438" t="s">
        <v>532</v>
      </c>
      <c r="C1438">
        <v>27.527000000000001</v>
      </c>
      <c r="D1438">
        <v>104.30500000000001</v>
      </c>
      <c r="E1438">
        <v>29.55</v>
      </c>
      <c r="F1438">
        <v>3667</v>
      </c>
      <c r="G1438">
        <v>17.8</v>
      </c>
      <c r="I1438" s="103">
        <f t="shared" si="137"/>
        <v>104.27502709329714</v>
      </c>
      <c r="J1438" s="104">
        <f t="shared" si="140"/>
        <v>21.7934806624991</v>
      </c>
      <c r="K1438" s="76">
        <f t="shared" si="138"/>
        <v>218.36117921416573</v>
      </c>
      <c r="L1438" s="76">
        <f t="shared" si="141"/>
        <v>163.78480611914441</v>
      </c>
      <c r="M1438" s="103">
        <f t="shared" si="139"/>
        <v>8.3526653517430649</v>
      </c>
      <c r="N1438" s="103">
        <f t="shared" si="142"/>
        <v>261.02079224197075</v>
      </c>
    </row>
    <row r="1439" spans="1:14">
      <c r="A1439" s="102">
        <v>40387</v>
      </c>
      <c r="B1439" t="s">
        <v>533</v>
      </c>
      <c r="C1439">
        <v>27.545999999999999</v>
      </c>
      <c r="D1439">
        <v>104.30500000000001</v>
      </c>
      <c r="E1439">
        <v>29.55</v>
      </c>
      <c r="F1439">
        <v>3669</v>
      </c>
      <c r="G1439">
        <v>17.8</v>
      </c>
      <c r="I1439" s="103">
        <f t="shared" si="137"/>
        <v>104.27502709329714</v>
      </c>
      <c r="J1439" s="104">
        <f t="shared" si="140"/>
        <v>21.7934806624991</v>
      </c>
      <c r="K1439" s="76">
        <f t="shared" si="138"/>
        <v>218.36117921416573</v>
      </c>
      <c r="L1439" s="76">
        <f t="shared" si="141"/>
        <v>163.78480611914441</v>
      </c>
      <c r="M1439" s="103">
        <f t="shared" si="139"/>
        <v>8.3526653517430649</v>
      </c>
      <c r="N1439" s="103">
        <f t="shared" si="142"/>
        <v>261.02079224197075</v>
      </c>
    </row>
    <row r="1440" spans="1:14">
      <c r="A1440" s="102">
        <v>40387</v>
      </c>
      <c r="B1440" t="s">
        <v>534</v>
      </c>
      <c r="C1440">
        <v>27.564</v>
      </c>
      <c r="D1440">
        <v>103.98399999999999</v>
      </c>
      <c r="E1440">
        <v>29.58</v>
      </c>
      <c r="F1440">
        <v>3669</v>
      </c>
      <c r="G1440">
        <v>17.8</v>
      </c>
      <c r="I1440" s="103">
        <f t="shared" si="137"/>
        <v>103.99980831095466</v>
      </c>
      <c r="J1440" s="104">
        <f t="shared" si="140"/>
        <v>21.735959936989524</v>
      </c>
      <c r="K1440" s="76">
        <f t="shared" si="138"/>
        <v>217.78484661057485</v>
      </c>
      <c r="L1440" s="76">
        <f t="shared" si="141"/>
        <v>163.35251992212451</v>
      </c>
      <c r="M1440" s="103">
        <f t="shared" si="139"/>
        <v>8.3306197052301734</v>
      </c>
      <c r="N1440" s="103">
        <f t="shared" si="142"/>
        <v>260.33186578844294</v>
      </c>
    </row>
    <row r="1441" spans="1:14">
      <c r="A1441" s="102">
        <v>40387</v>
      </c>
      <c r="B1441" t="s">
        <v>535</v>
      </c>
      <c r="C1441">
        <v>27.582999999999998</v>
      </c>
      <c r="D1441">
        <v>104.167</v>
      </c>
      <c r="E1441">
        <v>29.56</v>
      </c>
      <c r="F1441">
        <v>3667</v>
      </c>
      <c r="G1441">
        <v>17.8</v>
      </c>
      <c r="I1441" s="103">
        <f t="shared" si="137"/>
        <v>104.18319435442415</v>
      </c>
      <c r="J1441" s="104">
        <f t="shared" si="140"/>
        <v>21.774287620074645</v>
      </c>
      <c r="K1441" s="76">
        <f t="shared" si="138"/>
        <v>218.16887329289435</v>
      </c>
      <c r="L1441" s="76">
        <f t="shared" si="141"/>
        <v>163.64056441764626</v>
      </c>
      <c r="M1441" s="103">
        <f t="shared" si="139"/>
        <v>8.3453093417997266</v>
      </c>
      <c r="N1441" s="103">
        <f t="shared" si="142"/>
        <v>260.79091693124144</v>
      </c>
    </row>
    <row r="1442" spans="1:14">
      <c r="A1442" s="102">
        <v>40387</v>
      </c>
      <c r="B1442" t="s">
        <v>536</v>
      </c>
      <c r="C1442">
        <v>27.602</v>
      </c>
      <c r="D1442">
        <v>103.961</v>
      </c>
      <c r="E1442">
        <v>29.59</v>
      </c>
      <c r="F1442">
        <v>3654</v>
      </c>
      <c r="G1442">
        <v>17.8</v>
      </c>
      <c r="I1442" s="103">
        <f t="shared" si="137"/>
        <v>103.90825475690377</v>
      </c>
      <c r="J1442" s="104">
        <f t="shared" si="140"/>
        <v>21.716825244192886</v>
      </c>
      <c r="K1442" s="76">
        <f t="shared" si="138"/>
        <v>217.59312532714702</v>
      </c>
      <c r="L1442" s="76">
        <f t="shared" si="141"/>
        <v>163.20871673628284</v>
      </c>
      <c r="M1442" s="103">
        <f t="shared" si="139"/>
        <v>8.3232860586220987</v>
      </c>
      <c r="N1442" s="103">
        <f t="shared" si="142"/>
        <v>260.10268933194061</v>
      </c>
    </row>
    <row r="1443" spans="1:14">
      <c r="A1443" s="102">
        <v>40387</v>
      </c>
      <c r="B1443" t="s">
        <v>537</v>
      </c>
      <c r="C1443">
        <v>27.638999999999999</v>
      </c>
      <c r="D1443">
        <v>104.328</v>
      </c>
      <c r="E1443">
        <v>29.54</v>
      </c>
      <c r="F1443">
        <v>3663</v>
      </c>
      <c r="G1443">
        <v>17.8</v>
      </c>
      <c r="I1443" s="103">
        <f t="shared" si="137"/>
        <v>104.36695314355175</v>
      </c>
      <c r="J1443" s="104">
        <f t="shared" si="140"/>
        <v>21.812693207002315</v>
      </c>
      <c r="K1443" s="76">
        <f t="shared" si="138"/>
        <v>218.55368053776775</v>
      </c>
      <c r="L1443" s="76">
        <f t="shared" si="141"/>
        <v>163.9291943848485</v>
      </c>
      <c r="M1443" s="103">
        <f t="shared" si="139"/>
        <v>8.3600288361389747</v>
      </c>
      <c r="N1443" s="103">
        <f t="shared" si="142"/>
        <v>261.25090112934294</v>
      </c>
    </row>
    <row r="1444" spans="1:14">
      <c r="A1444" s="102">
        <v>40387</v>
      </c>
      <c r="B1444" t="s">
        <v>538</v>
      </c>
      <c r="C1444">
        <v>27.658000000000001</v>
      </c>
      <c r="D1444">
        <v>104.67400000000001</v>
      </c>
      <c r="E1444">
        <v>29.51</v>
      </c>
      <c r="F1444">
        <v>3663</v>
      </c>
      <c r="G1444">
        <v>17.8</v>
      </c>
      <c r="I1444" s="103">
        <f t="shared" si="137"/>
        <v>104.64329241563638</v>
      </c>
      <c r="J1444" s="104">
        <f t="shared" si="140"/>
        <v>21.870448114868005</v>
      </c>
      <c r="K1444" s="76">
        <f t="shared" si="138"/>
        <v>219.13235954651634</v>
      </c>
      <c r="L1444" s="76">
        <f t="shared" si="141"/>
        <v>164.36324053533275</v>
      </c>
      <c r="M1444" s="103">
        <f t="shared" si="139"/>
        <v>8.3821642364127324</v>
      </c>
      <c r="N1444" s="103">
        <f t="shared" si="142"/>
        <v>261.9426323878979</v>
      </c>
    </row>
    <row r="1445" spans="1:14">
      <c r="A1445" s="102">
        <v>40387</v>
      </c>
      <c r="B1445" t="s">
        <v>539</v>
      </c>
      <c r="C1445">
        <v>27.677</v>
      </c>
      <c r="D1445">
        <v>104.65</v>
      </c>
      <c r="E1445">
        <v>29.51</v>
      </c>
      <c r="F1445">
        <v>3664</v>
      </c>
      <c r="G1445">
        <v>17.8</v>
      </c>
      <c r="I1445" s="103">
        <f t="shared" si="137"/>
        <v>104.64329241563638</v>
      </c>
      <c r="J1445" s="104">
        <f t="shared" si="140"/>
        <v>21.870448114868005</v>
      </c>
      <c r="K1445" s="76">
        <f t="shared" si="138"/>
        <v>219.13235954651634</v>
      </c>
      <c r="L1445" s="76">
        <f t="shared" si="141"/>
        <v>164.36324053533275</v>
      </c>
      <c r="M1445" s="103">
        <f t="shared" si="139"/>
        <v>8.3821642364127324</v>
      </c>
      <c r="N1445" s="103">
        <f t="shared" si="142"/>
        <v>261.9426323878979</v>
      </c>
    </row>
    <row r="1446" spans="1:14">
      <c r="A1446" s="102">
        <v>40387</v>
      </c>
      <c r="B1446" t="s">
        <v>540</v>
      </c>
      <c r="C1446">
        <v>27.696000000000002</v>
      </c>
      <c r="D1446">
        <v>105.04300000000001</v>
      </c>
      <c r="E1446">
        <v>29.47</v>
      </c>
      <c r="F1446">
        <v>3659</v>
      </c>
      <c r="G1446">
        <v>17.8</v>
      </c>
      <c r="I1446" s="103">
        <f t="shared" si="137"/>
        <v>105.01305875568997</v>
      </c>
      <c r="J1446" s="104">
        <f t="shared" si="140"/>
        <v>21.947729279939203</v>
      </c>
      <c r="K1446" s="76">
        <f t="shared" si="138"/>
        <v>219.90668314343634</v>
      </c>
      <c r="L1446" s="76">
        <f t="shared" si="141"/>
        <v>164.94403260034827</v>
      </c>
      <c r="M1446" s="103">
        <f t="shared" si="139"/>
        <v>8.4117833559939061</v>
      </c>
      <c r="N1446" s="103">
        <f t="shared" si="142"/>
        <v>262.86822987480957</v>
      </c>
    </row>
    <row r="1447" spans="1:14">
      <c r="A1447" s="102">
        <v>40387</v>
      </c>
      <c r="B1447" t="s">
        <v>541</v>
      </c>
      <c r="C1447">
        <v>27.715</v>
      </c>
      <c r="D1447">
        <v>104.928</v>
      </c>
      <c r="E1447">
        <v>29.48</v>
      </c>
      <c r="F1447">
        <v>3652</v>
      </c>
      <c r="G1447">
        <v>17.8</v>
      </c>
      <c r="I1447" s="103">
        <f t="shared" si="137"/>
        <v>104.92047600917009</v>
      </c>
      <c r="J1447" s="104">
        <f t="shared" si="140"/>
        <v>21.928379485916548</v>
      </c>
      <c r="K1447" s="76">
        <f t="shared" si="138"/>
        <v>219.71280663945919</v>
      </c>
      <c r="L1447" s="76">
        <f t="shared" si="141"/>
        <v>164.79861286168762</v>
      </c>
      <c r="M1447" s="103">
        <f t="shared" si="139"/>
        <v>8.4043672687428899</v>
      </c>
      <c r="N1447" s="103">
        <f t="shared" si="142"/>
        <v>262.63647714821531</v>
      </c>
    </row>
    <row r="1448" spans="1:14">
      <c r="A1448" s="102">
        <v>40387</v>
      </c>
      <c r="B1448" t="s">
        <v>542</v>
      </c>
      <c r="C1448">
        <v>27.733000000000001</v>
      </c>
      <c r="D1448">
        <v>105.06699999999999</v>
      </c>
      <c r="E1448">
        <v>29.46</v>
      </c>
      <c r="F1448">
        <v>3657</v>
      </c>
      <c r="G1448">
        <v>17.8</v>
      </c>
      <c r="I1448" s="103">
        <f t="shared" si="137"/>
        <v>105.10573582065341</v>
      </c>
      <c r="J1448" s="104">
        <f t="shared" si="140"/>
        <v>21.967098786516562</v>
      </c>
      <c r="K1448" s="76">
        <f t="shared" si="138"/>
        <v>220.10075715862132</v>
      </c>
      <c r="L1448" s="76">
        <f t="shared" si="141"/>
        <v>165.0896004850072</v>
      </c>
      <c r="M1448" s="103">
        <f t="shared" si="139"/>
        <v>8.4192069983654267</v>
      </c>
      <c r="N1448" s="103">
        <f t="shared" si="142"/>
        <v>263.1002186989196</v>
      </c>
    </row>
    <row r="1449" spans="1:14">
      <c r="A1449" s="102">
        <v>40387</v>
      </c>
      <c r="B1449" t="s">
        <v>543</v>
      </c>
      <c r="C1449">
        <v>27.751999999999999</v>
      </c>
      <c r="D1449">
        <v>105.02</v>
      </c>
      <c r="E1449">
        <v>29.47</v>
      </c>
      <c r="F1449">
        <v>3658</v>
      </c>
      <c r="G1449">
        <v>17.8</v>
      </c>
      <c r="I1449" s="103">
        <f t="shared" si="137"/>
        <v>105.01305875568997</v>
      </c>
      <c r="J1449" s="104">
        <f t="shared" si="140"/>
        <v>21.947729279939203</v>
      </c>
      <c r="K1449" s="76">
        <f t="shared" si="138"/>
        <v>219.90668314343634</v>
      </c>
      <c r="L1449" s="76">
        <f t="shared" si="141"/>
        <v>164.94403260034827</v>
      </c>
      <c r="M1449" s="103">
        <f t="shared" si="139"/>
        <v>8.4117833559939061</v>
      </c>
      <c r="N1449" s="103">
        <f t="shared" si="142"/>
        <v>262.86822987480957</v>
      </c>
    </row>
    <row r="1450" spans="1:14">
      <c r="A1450" s="102">
        <v>40387</v>
      </c>
      <c r="B1450" t="s">
        <v>544</v>
      </c>
      <c r="C1450">
        <v>27.771000000000001</v>
      </c>
      <c r="D1450">
        <v>104.76600000000001</v>
      </c>
      <c r="E1450">
        <v>29.5</v>
      </c>
      <c r="F1450">
        <v>3646</v>
      </c>
      <c r="G1450">
        <v>17.8</v>
      </c>
      <c r="I1450" s="103">
        <f t="shared" ref="I1450:I1513" si="143">(-((TAN(E1450*PI()/180))/(TAN(($B$7+($B$14*(G1450-$E$7)))*PI()/180))*($H$13+($B$15*(G1450-$E$8)))+(TAN(E1450*PI()/180))/(TAN(($B$7+($B$14*(G1450-$E$7)))*PI()/180))*1/$B$16*($H$13+($B$15*(G1450-$E$8)))-$B$13*1/$B$16*($H$13+($B$15*(G1450-$E$8)))-($H$13+($B$15*(G1450-$E$8)))+$B$13*($H$13+($B$15*(G1450-$E$8))))+(SQRT((POWER(((TAN(E1450*PI()/180))/(TAN(($B$7+($B$14*(G1450-$E$7)))*PI()/180))*($H$13+($B$15*(G1450-$E$8)))+(TAN(E1450*PI()/180))/(TAN(($B$7+($B$14*(G1450-$E$7)))*PI()/180))*1/$B$16*($H$13+($B$15*(G1450-$E$8)))-$B$13*1/$B$16*($H$13+($B$15*(G1450-$E$8)))-($H$13+($B$15*(G1450-$E$8)))+$B$13*($H$13+($B$15*(G1450-$E$8)))),2))-4*((TAN(E1450*PI()/180))/(TAN(($B$7+($B$14*(G1450-$E$7)))*PI()/180))*1/$B$16*POWER(($H$13+($B$15*(G1450-$E$8))),2))*((TAN(E1450*PI()/180))/(TAN(($B$7+($B$14*(G1450-$E$7)))*PI()/180))-1))))/(2*((TAN(E1450*PI()/180))/(TAN(($B$7+($B$14*(G1450-$E$7)))*PI()/180))*1/$B$16*POWER(($H$13+($B$15*(G1450-$E$8))),2)))</f>
        <v>104.73559296541279</v>
      </c>
      <c r="J1450" s="104">
        <f t="shared" si="140"/>
        <v>21.889738929771269</v>
      </c>
      <c r="K1450" s="76">
        <f t="shared" ref="K1450:K1513" si="144">($B$9-EXP(52.57-6690.9/(273.15+G1450)-4.681*LN(273.15+G1450)))*I1450/100*0.2095</f>
        <v>219.32564510541874</v>
      </c>
      <c r="L1450" s="76">
        <f t="shared" si="141"/>
        <v>164.50821702751139</v>
      </c>
      <c r="M1450" s="103">
        <f t="shared" ref="M1450:M1513" si="145">(($B$9-EXP(52.57-6690.9/(273.15+G1450)-4.681*LN(273.15+G1450)))/1013)*I1450/100*0.2095*((49-1.335*G1450+0.02759*POWER(G1450,2)-0.0003235*POWER(G1450,3)+0.000001614*POWER(G1450,4))
-($J$16*(5.516*10^-1-1.759*10^-2*G1450+2.253*10^-4*POWER(G1450,2)-2.654*10^-7*POWER(G1450,3)+5.363*10^-8*POWER(G1450,4))))*32/22.414</f>
        <v>8.3895577190667758</v>
      </c>
      <c r="N1450" s="103">
        <f t="shared" si="142"/>
        <v>262.17367872083673</v>
      </c>
    </row>
    <row r="1451" spans="1:14">
      <c r="A1451" s="102">
        <v>40387</v>
      </c>
      <c r="B1451" t="s">
        <v>545</v>
      </c>
      <c r="C1451">
        <v>27.79</v>
      </c>
      <c r="D1451">
        <v>104.858</v>
      </c>
      <c r="E1451">
        <v>29.49</v>
      </c>
      <c r="F1451">
        <v>3647</v>
      </c>
      <c r="G1451">
        <v>17.8</v>
      </c>
      <c r="I1451" s="103">
        <f t="shared" si="143"/>
        <v>104.82798745453317</v>
      </c>
      <c r="J1451" s="104">
        <f t="shared" si="140"/>
        <v>21.90904937799743</v>
      </c>
      <c r="K1451" s="76">
        <f t="shared" si="144"/>
        <v>219.51912738166087</v>
      </c>
      <c r="L1451" s="76">
        <f t="shared" si="141"/>
        <v>164.65334107023662</v>
      </c>
      <c r="M1451" s="103">
        <f t="shared" si="145"/>
        <v>8.3969587264745922</v>
      </c>
      <c r="N1451" s="103">
        <f t="shared" si="142"/>
        <v>262.40496020233098</v>
      </c>
    </row>
    <row r="1452" spans="1:14">
      <c r="A1452" s="102">
        <v>40387</v>
      </c>
      <c r="B1452" t="s">
        <v>546</v>
      </c>
      <c r="C1452">
        <v>27.808</v>
      </c>
      <c r="D1452">
        <v>104.259</v>
      </c>
      <c r="E1452">
        <v>29.55</v>
      </c>
      <c r="F1452">
        <v>3651</v>
      </c>
      <c r="G1452">
        <v>17.8</v>
      </c>
      <c r="I1452" s="103">
        <f t="shared" si="143"/>
        <v>104.27502709329714</v>
      </c>
      <c r="J1452" s="104">
        <f t="shared" si="140"/>
        <v>21.7934806624991</v>
      </c>
      <c r="K1452" s="76">
        <f t="shared" si="144"/>
        <v>218.36117921416573</v>
      </c>
      <c r="L1452" s="76">
        <f t="shared" si="141"/>
        <v>163.78480611914441</v>
      </c>
      <c r="M1452" s="103">
        <f t="shared" si="145"/>
        <v>8.3526653517430649</v>
      </c>
      <c r="N1452" s="103">
        <f t="shared" si="142"/>
        <v>261.02079224197075</v>
      </c>
    </row>
    <row r="1453" spans="1:14">
      <c r="A1453" s="102">
        <v>40387</v>
      </c>
      <c r="B1453" t="s">
        <v>547</v>
      </c>
      <c r="C1453">
        <v>27.827000000000002</v>
      </c>
      <c r="D1453">
        <v>104.328</v>
      </c>
      <c r="E1453">
        <v>29.55</v>
      </c>
      <c r="F1453">
        <v>3646</v>
      </c>
      <c r="G1453">
        <v>17.8</v>
      </c>
      <c r="I1453" s="103">
        <f t="shared" si="143"/>
        <v>104.27502709329714</v>
      </c>
      <c r="J1453" s="104">
        <f t="shared" si="140"/>
        <v>21.7934806624991</v>
      </c>
      <c r="K1453" s="76">
        <f t="shared" si="144"/>
        <v>218.36117921416573</v>
      </c>
      <c r="L1453" s="76">
        <f t="shared" si="141"/>
        <v>163.78480611914441</v>
      </c>
      <c r="M1453" s="103">
        <f t="shared" si="145"/>
        <v>8.3526653517430649</v>
      </c>
      <c r="N1453" s="103">
        <f t="shared" si="142"/>
        <v>261.02079224197075</v>
      </c>
    </row>
    <row r="1454" spans="1:14">
      <c r="A1454" s="102">
        <v>40387</v>
      </c>
      <c r="B1454" t="s">
        <v>548</v>
      </c>
      <c r="C1454">
        <v>27.846</v>
      </c>
      <c r="D1454">
        <v>104.72</v>
      </c>
      <c r="E1454">
        <v>29.5</v>
      </c>
      <c r="F1454">
        <v>3661</v>
      </c>
      <c r="G1454">
        <v>17.8</v>
      </c>
      <c r="I1454" s="103">
        <f t="shared" si="143"/>
        <v>104.73559296541279</v>
      </c>
      <c r="J1454" s="104">
        <f t="shared" si="140"/>
        <v>21.889738929771269</v>
      </c>
      <c r="K1454" s="76">
        <f t="shared" si="144"/>
        <v>219.32564510541874</v>
      </c>
      <c r="L1454" s="76">
        <f t="shared" si="141"/>
        <v>164.50821702751139</v>
      </c>
      <c r="M1454" s="103">
        <f t="shared" si="145"/>
        <v>8.3895577190667758</v>
      </c>
      <c r="N1454" s="103">
        <f t="shared" si="142"/>
        <v>262.17367872083673</v>
      </c>
    </row>
    <row r="1455" spans="1:14">
      <c r="A1455" s="102">
        <v>40387</v>
      </c>
      <c r="B1455" t="s">
        <v>549</v>
      </c>
      <c r="C1455">
        <v>27.864999999999998</v>
      </c>
      <c r="D1455">
        <v>104.39700000000001</v>
      </c>
      <c r="E1455">
        <v>29.54</v>
      </c>
      <c r="F1455">
        <v>3641</v>
      </c>
      <c r="G1455">
        <v>17.8</v>
      </c>
      <c r="I1455" s="103">
        <f t="shared" si="143"/>
        <v>104.36695314355175</v>
      </c>
      <c r="J1455" s="104">
        <f t="shared" si="140"/>
        <v>21.812693207002315</v>
      </c>
      <c r="K1455" s="76">
        <f t="shared" si="144"/>
        <v>218.55368053776775</v>
      </c>
      <c r="L1455" s="76">
        <f t="shared" si="141"/>
        <v>163.9291943848485</v>
      </c>
      <c r="M1455" s="103">
        <f t="shared" si="145"/>
        <v>8.3600288361389747</v>
      </c>
      <c r="N1455" s="103">
        <f t="shared" si="142"/>
        <v>261.25090112934294</v>
      </c>
    </row>
    <row r="1456" spans="1:14">
      <c r="A1456" s="102">
        <v>40387</v>
      </c>
      <c r="B1456" t="s">
        <v>550</v>
      </c>
      <c r="C1456">
        <v>27.884</v>
      </c>
      <c r="D1456">
        <v>104.997</v>
      </c>
      <c r="E1456">
        <v>29.47</v>
      </c>
      <c r="F1456">
        <v>3653</v>
      </c>
      <c r="G1456">
        <v>17.8</v>
      </c>
      <c r="I1456" s="103">
        <f t="shared" si="143"/>
        <v>105.01305875568997</v>
      </c>
      <c r="J1456" s="104">
        <f t="shared" si="140"/>
        <v>21.947729279939203</v>
      </c>
      <c r="K1456" s="76">
        <f t="shared" si="144"/>
        <v>219.90668314343634</v>
      </c>
      <c r="L1456" s="76">
        <f t="shared" si="141"/>
        <v>164.94403260034827</v>
      </c>
      <c r="M1456" s="103">
        <f t="shared" si="145"/>
        <v>8.4117833559939061</v>
      </c>
      <c r="N1456" s="103">
        <f t="shared" si="142"/>
        <v>262.86822987480957</v>
      </c>
    </row>
    <row r="1457" spans="1:14">
      <c r="A1457" s="102">
        <v>40387</v>
      </c>
      <c r="B1457" t="s">
        <v>551</v>
      </c>
      <c r="C1457">
        <v>27.902000000000001</v>
      </c>
      <c r="D1457">
        <v>105.229</v>
      </c>
      <c r="E1457">
        <v>29.45</v>
      </c>
      <c r="F1457">
        <v>3646</v>
      </c>
      <c r="G1457">
        <v>17.8</v>
      </c>
      <c r="I1457" s="103">
        <f t="shared" si="143"/>
        <v>105.19850733081596</v>
      </c>
      <c r="J1457" s="104">
        <f t="shared" si="140"/>
        <v>21.986488032140532</v>
      </c>
      <c r="K1457" s="76">
        <f t="shared" si="144"/>
        <v>220.29502895045169</v>
      </c>
      <c r="L1457" s="76">
        <f t="shared" si="141"/>
        <v>165.23531671475951</v>
      </c>
      <c r="M1457" s="103">
        <f t="shared" si="145"/>
        <v>8.4266382060108587</v>
      </c>
      <c r="N1457" s="103">
        <f t="shared" si="142"/>
        <v>263.33244393783934</v>
      </c>
    </row>
    <row r="1458" spans="1:14">
      <c r="A1458" s="102">
        <v>40387</v>
      </c>
      <c r="B1458" t="s">
        <v>552</v>
      </c>
      <c r="C1458">
        <v>27.920999999999999</v>
      </c>
      <c r="D1458">
        <v>104.95099999999999</v>
      </c>
      <c r="E1458">
        <v>29.48</v>
      </c>
      <c r="F1458">
        <v>3653</v>
      </c>
      <c r="G1458">
        <v>17.8</v>
      </c>
      <c r="I1458" s="103">
        <f t="shared" si="143"/>
        <v>104.92047600917009</v>
      </c>
      <c r="J1458" s="104">
        <f t="shared" si="140"/>
        <v>21.928379485916548</v>
      </c>
      <c r="K1458" s="76">
        <f t="shared" si="144"/>
        <v>219.71280663945919</v>
      </c>
      <c r="L1458" s="76">
        <f t="shared" si="141"/>
        <v>164.79861286168762</v>
      </c>
      <c r="M1458" s="103">
        <f t="shared" si="145"/>
        <v>8.4043672687428899</v>
      </c>
      <c r="N1458" s="103">
        <f t="shared" si="142"/>
        <v>262.63647714821531</v>
      </c>
    </row>
    <row r="1459" spans="1:14">
      <c r="A1459" s="102">
        <v>40387</v>
      </c>
      <c r="B1459" t="s">
        <v>553</v>
      </c>
      <c r="C1459">
        <v>27.94</v>
      </c>
      <c r="D1459">
        <v>105.206</v>
      </c>
      <c r="E1459">
        <v>29.45</v>
      </c>
      <c r="F1459">
        <v>3650</v>
      </c>
      <c r="G1459">
        <v>17.8</v>
      </c>
      <c r="I1459" s="103">
        <f t="shared" si="143"/>
        <v>105.19850733081596</v>
      </c>
      <c r="J1459" s="104">
        <f t="shared" si="140"/>
        <v>21.986488032140532</v>
      </c>
      <c r="K1459" s="76">
        <f t="shared" si="144"/>
        <v>220.29502895045169</v>
      </c>
      <c r="L1459" s="76">
        <f t="shared" si="141"/>
        <v>165.23531671475951</v>
      </c>
      <c r="M1459" s="103">
        <f t="shared" si="145"/>
        <v>8.4266382060108587</v>
      </c>
      <c r="N1459" s="103">
        <f t="shared" si="142"/>
        <v>263.33244393783934</v>
      </c>
    </row>
    <row r="1460" spans="1:14">
      <c r="A1460" s="102">
        <v>40387</v>
      </c>
      <c r="B1460" t="s">
        <v>554</v>
      </c>
      <c r="C1460">
        <v>27.959</v>
      </c>
      <c r="D1460">
        <v>105.206</v>
      </c>
      <c r="E1460">
        <v>29.45</v>
      </c>
      <c r="F1460">
        <v>3660</v>
      </c>
      <c r="G1460">
        <v>17.8</v>
      </c>
      <c r="I1460" s="103">
        <f t="shared" si="143"/>
        <v>105.19850733081596</v>
      </c>
      <c r="J1460" s="104">
        <f t="shared" si="140"/>
        <v>21.986488032140532</v>
      </c>
      <c r="K1460" s="76">
        <f t="shared" si="144"/>
        <v>220.29502895045169</v>
      </c>
      <c r="L1460" s="76">
        <f t="shared" si="141"/>
        <v>165.23531671475951</v>
      </c>
      <c r="M1460" s="103">
        <f t="shared" si="145"/>
        <v>8.4266382060108587</v>
      </c>
      <c r="N1460" s="103">
        <f t="shared" si="142"/>
        <v>263.33244393783934</v>
      </c>
    </row>
    <row r="1461" spans="1:14">
      <c r="A1461" s="102">
        <v>40387</v>
      </c>
      <c r="B1461" t="s">
        <v>555</v>
      </c>
      <c r="C1461">
        <v>27.978000000000002</v>
      </c>
      <c r="D1461">
        <v>105.81100000000001</v>
      </c>
      <c r="E1461">
        <v>29.39</v>
      </c>
      <c r="F1461">
        <v>3646</v>
      </c>
      <c r="G1461">
        <v>17.8</v>
      </c>
      <c r="I1461" s="103">
        <f t="shared" si="143"/>
        <v>105.75712686388312</v>
      </c>
      <c r="J1461" s="104">
        <f t="shared" si="140"/>
        <v>22.103239514551568</v>
      </c>
      <c r="K1461" s="76">
        <f t="shared" si="144"/>
        <v>221.46482792699354</v>
      </c>
      <c r="L1461" s="76">
        <f t="shared" si="141"/>
        <v>166.11274052819005</v>
      </c>
      <c r="M1461" s="103">
        <f t="shared" si="145"/>
        <v>8.4713848931968752</v>
      </c>
      <c r="N1461" s="103">
        <f t="shared" si="142"/>
        <v>264.73077791240235</v>
      </c>
    </row>
    <row r="1462" spans="1:14">
      <c r="A1462" s="102">
        <v>40387</v>
      </c>
      <c r="B1462" t="s">
        <v>556</v>
      </c>
      <c r="C1462">
        <v>28.015000000000001</v>
      </c>
      <c r="D1462">
        <v>105.485</v>
      </c>
      <c r="E1462">
        <v>29.42</v>
      </c>
      <c r="F1462">
        <v>3644</v>
      </c>
      <c r="G1462">
        <v>17.8</v>
      </c>
      <c r="I1462" s="103">
        <f t="shared" si="143"/>
        <v>105.47738980297893</v>
      </c>
      <c r="J1462" s="104">
        <f t="shared" si="140"/>
        <v>22.044774468822599</v>
      </c>
      <c r="K1462" s="76">
        <f t="shared" si="144"/>
        <v>220.87903364631413</v>
      </c>
      <c r="L1462" s="76">
        <f t="shared" si="141"/>
        <v>165.67335747012055</v>
      </c>
      <c r="M1462" s="103">
        <f t="shared" si="145"/>
        <v>8.4489773223590152</v>
      </c>
      <c r="N1462" s="103">
        <f t="shared" si="142"/>
        <v>264.03054132371921</v>
      </c>
    </row>
    <row r="1463" spans="1:14">
      <c r="A1463" s="102">
        <v>40387</v>
      </c>
      <c r="B1463" t="s">
        <v>557</v>
      </c>
      <c r="C1463">
        <v>28.033999999999999</v>
      </c>
      <c r="D1463">
        <v>105.718</v>
      </c>
      <c r="E1463">
        <v>29.39</v>
      </c>
      <c r="F1463">
        <v>3657</v>
      </c>
      <c r="G1463">
        <v>17.8</v>
      </c>
      <c r="I1463" s="103">
        <f t="shared" si="143"/>
        <v>105.75712686388312</v>
      </c>
      <c r="J1463" s="104">
        <f t="shared" si="140"/>
        <v>22.103239514551568</v>
      </c>
      <c r="K1463" s="76">
        <f t="shared" si="144"/>
        <v>221.46482792699354</v>
      </c>
      <c r="L1463" s="76">
        <f t="shared" si="141"/>
        <v>166.11274052819005</v>
      </c>
      <c r="M1463" s="103">
        <f t="shared" si="145"/>
        <v>8.4713848931968752</v>
      </c>
      <c r="N1463" s="103">
        <f t="shared" si="142"/>
        <v>264.73077791240235</v>
      </c>
    </row>
    <row r="1464" spans="1:14">
      <c r="A1464" s="102">
        <v>40387</v>
      </c>
      <c r="B1464" t="s">
        <v>558</v>
      </c>
      <c r="C1464">
        <v>28.053000000000001</v>
      </c>
      <c r="D1464">
        <v>105.345</v>
      </c>
      <c r="E1464">
        <v>29.43</v>
      </c>
      <c r="F1464">
        <v>3646</v>
      </c>
      <c r="G1464">
        <v>17.8</v>
      </c>
      <c r="I1464" s="103">
        <f t="shared" si="143"/>
        <v>105.38433419473522</v>
      </c>
      <c r="J1464" s="104">
        <f t="shared" si="140"/>
        <v>22.025325846699658</v>
      </c>
      <c r="K1464" s="76">
        <f t="shared" si="144"/>
        <v>220.68416692783887</v>
      </c>
      <c r="L1464" s="76">
        <f t="shared" si="141"/>
        <v>165.52719500745479</v>
      </c>
      <c r="M1464" s="103">
        <f t="shared" si="145"/>
        <v>8.4415233578151643</v>
      </c>
      <c r="N1464" s="103">
        <f t="shared" si="142"/>
        <v>263.79760493172387</v>
      </c>
    </row>
    <row r="1465" spans="1:14">
      <c r="A1465" s="102">
        <v>40387</v>
      </c>
      <c r="B1465" t="s">
        <v>559</v>
      </c>
      <c r="C1465">
        <v>28.071999999999999</v>
      </c>
      <c r="D1465">
        <v>104.512</v>
      </c>
      <c r="E1465">
        <v>29.52</v>
      </c>
      <c r="F1465">
        <v>3631</v>
      </c>
      <c r="G1465">
        <v>17.8</v>
      </c>
      <c r="I1465" s="103">
        <f t="shared" si="143"/>
        <v>104.55108567922542</v>
      </c>
      <c r="J1465" s="104">
        <f t="shared" si="140"/>
        <v>21.851176906958113</v>
      </c>
      <c r="K1465" s="76">
        <f t="shared" si="144"/>
        <v>218.93927044114341</v>
      </c>
      <c r="L1465" s="76">
        <f t="shared" si="141"/>
        <v>164.21841139582619</v>
      </c>
      <c r="M1465" s="103">
        <f t="shared" si="145"/>
        <v>8.374778268421295</v>
      </c>
      <c r="N1465" s="103">
        <f t="shared" si="142"/>
        <v>261.71182088816545</v>
      </c>
    </row>
    <row r="1466" spans="1:14">
      <c r="A1466" s="102">
        <v>40387</v>
      </c>
      <c r="B1466" t="s">
        <v>560</v>
      </c>
      <c r="C1466">
        <v>28.09</v>
      </c>
      <c r="D1466">
        <v>104.905</v>
      </c>
      <c r="E1466">
        <v>29.48</v>
      </c>
      <c r="F1466">
        <v>3642</v>
      </c>
      <c r="G1466">
        <v>17.8</v>
      </c>
      <c r="I1466" s="103">
        <f t="shared" si="143"/>
        <v>104.92047600917009</v>
      </c>
      <c r="J1466" s="104">
        <f t="shared" si="140"/>
        <v>21.928379485916548</v>
      </c>
      <c r="K1466" s="76">
        <f t="shared" si="144"/>
        <v>219.71280663945919</v>
      </c>
      <c r="L1466" s="76">
        <f t="shared" si="141"/>
        <v>164.79861286168762</v>
      </c>
      <c r="M1466" s="103">
        <f t="shared" si="145"/>
        <v>8.4043672687428899</v>
      </c>
      <c r="N1466" s="103">
        <f t="shared" si="142"/>
        <v>262.63647714821531</v>
      </c>
    </row>
    <row r="1467" spans="1:14">
      <c r="A1467" s="102">
        <v>40387</v>
      </c>
      <c r="B1467" t="s">
        <v>561</v>
      </c>
      <c r="C1467">
        <v>28.109000000000002</v>
      </c>
      <c r="D1467">
        <v>104.997</v>
      </c>
      <c r="E1467">
        <v>29.47</v>
      </c>
      <c r="F1467">
        <v>3653</v>
      </c>
      <c r="G1467">
        <v>17.8</v>
      </c>
      <c r="I1467" s="103">
        <f t="shared" si="143"/>
        <v>105.01305875568997</v>
      </c>
      <c r="J1467" s="104">
        <f t="shared" si="140"/>
        <v>21.947729279939203</v>
      </c>
      <c r="K1467" s="76">
        <f t="shared" si="144"/>
        <v>219.90668314343634</v>
      </c>
      <c r="L1467" s="76">
        <f t="shared" si="141"/>
        <v>164.94403260034827</v>
      </c>
      <c r="M1467" s="103">
        <f t="shared" si="145"/>
        <v>8.4117833559939061</v>
      </c>
      <c r="N1467" s="103">
        <f t="shared" si="142"/>
        <v>262.86822987480957</v>
      </c>
    </row>
    <row r="1468" spans="1:14">
      <c r="A1468" s="102">
        <v>40387</v>
      </c>
      <c r="B1468" t="s">
        <v>562</v>
      </c>
      <c r="C1468">
        <v>28.128</v>
      </c>
      <c r="D1468">
        <v>105.113</v>
      </c>
      <c r="E1468">
        <v>29.46</v>
      </c>
      <c r="F1468">
        <v>3649</v>
      </c>
      <c r="G1468">
        <v>17.8</v>
      </c>
      <c r="I1468" s="103">
        <f t="shared" si="143"/>
        <v>105.10573582065341</v>
      </c>
      <c r="J1468" s="104">
        <f t="shared" si="140"/>
        <v>21.967098786516562</v>
      </c>
      <c r="K1468" s="76">
        <f t="shared" si="144"/>
        <v>220.10075715862132</v>
      </c>
      <c r="L1468" s="76">
        <f t="shared" si="141"/>
        <v>165.0896004850072</v>
      </c>
      <c r="M1468" s="103">
        <f t="shared" si="145"/>
        <v>8.4192069983654267</v>
      </c>
      <c r="N1468" s="103">
        <f t="shared" si="142"/>
        <v>263.1002186989196</v>
      </c>
    </row>
    <row r="1469" spans="1:14">
      <c r="A1469" s="102">
        <v>40387</v>
      </c>
      <c r="B1469" t="s">
        <v>563</v>
      </c>
      <c r="C1469">
        <v>28.146999999999998</v>
      </c>
      <c r="D1469">
        <v>105.322</v>
      </c>
      <c r="E1469">
        <v>29.44</v>
      </c>
      <c r="F1469">
        <v>3653</v>
      </c>
      <c r="G1469">
        <v>17.8</v>
      </c>
      <c r="I1469" s="103">
        <f t="shared" si="143"/>
        <v>105.29137341312806</v>
      </c>
      <c r="J1469" s="104">
        <f t="shared" si="140"/>
        <v>22.005897043343762</v>
      </c>
      <c r="K1469" s="76">
        <f t="shared" si="144"/>
        <v>220.48949878477288</v>
      </c>
      <c r="L1469" s="76">
        <f t="shared" si="141"/>
        <v>165.38118148900622</v>
      </c>
      <c r="M1469" s="103">
        <f t="shared" si="145"/>
        <v>8.4340769890992249</v>
      </c>
      <c r="N1469" s="103">
        <f t="shared" si="142"/>
        <v>263.56490590935078</v>
      </c>
    </row>
    <row r="1470" spans="1:14">
      <c r="A1470" s="102">
        <v>40387</v>
      </c>
      <c r="B1470" t="s">
        <v>564</v>
      </c>
      <c r="C1470">
        <v>28.166</v>
      </c>
      <c r="D1470">
        <v>105.41500000000001</v>
      </c>
      <c r="E1470">
        <v>29.43</v>
      </c>
      <c r="F1470">
        <v>3640</v>
      </c>
      <c r="G1470">
        <v>17.8</v>
      </c>
      <c r="I1470" s="103">
        <f t="shared" si="143"/>
        <v>105.38433419473522</v>
      </c>
      <c r="J1470" s="104">
        <f t="shared" si="140"/>
        <v>22.025325846699658</v>
      </c>
      <c r="K1470" s="76">
        <f t="shared" si="144"/>
        <v>220.68416692783887</v>
      </c>
      <c r="L1470" s="76">
        <f t="shared" si="141"/>
        <v>165.52719500745479</v>
      </c>
      <c r="M1470" s="103">
        <f t="shared" si="145"/>
        <v>8.4415233578151643</v>
      </c>
      <c r="N1470" s="103">
        <f t="shared" si="142"/>
        <v>263.79760493172387</v>
      </c>
    </row>
    <row r="1471" spans="1:14">
      <c r="A1471" s="102">
        <v>40387</v>
      </c>
      <c r="B1471" t="s">
        <v>565</v>
      </c>
      <c r="C1471">
        <v>28.184000000000001</v>
      </c>
      <c r="D1471">
        <v>105.136</v>
      </c>
      <c r="E1471">
        <v>29.46</v>
      </c>
      <c r="F1471">
        <v>3650</v>
      </c>
      <c r="G1471">
        <v>17.8</v>
      </c>
      <c r="I1471" s="103">
        <f t="shared" si="143"/>
        <v>105.10573582065341</v>
      </c>
      <c r="J1471" s="104">
        <f t="shared" si="140"/>
        <v>21.967098786516562</v>
      </c>
      <c r="K1471" s="76">
        <f t="shared" si="144"/>
        <v>220.10075715862132</v>
      </c>
      <c r="L1471" s="76">
        <f t="shared" si="141"/>
        <v>165.0896004850072</v>
      </c>
      <c r="M1471" s="103">
        <f t="shared" si="145"/>
        <v>8.4192069983654267</v>
      </c>
      <c r="N1471" s="103">
        <f t="shared" si="142"/>
        <v>263.1002186989196</v>
      </c>
    </row>
    <row r="1472" spans="1:14">
      <c r="A1472" s="102">
        <v>40387</v>
      </c>
      <c r="B1472" t="s">
        <v>566</v>
      </c>
      <c r="C1472">
        <v>28.202999999999999</v>
      </c>
      <c r="D1472">
        <v>105.206</v>
      </c>
      <c r="E1472">
        <v>29.45</v>
      </c>
      <c r="F1472">
        <v>3643</v>
      </c>
      <c r="G1472">
        <v>17.8</v>
      </c>
      <c r="I1472" s="103">
        <f t="shared" si="143"/>
        <v>105.19850733081596</v>
      </c>
      <c r="J1472" s="104">
        <f t="shared" si="140"/>
        <v>21.986488032140532</v>
      </c>
      <c r="K1472" s="76">
        <f t="shared" si="144"/>
        <v>220.29502895045169</v>
      </c>
      <c r="L1472" s="76">
        <f t="shared" si="141"/>
        <v>165.23531671475951</v>
      </c>
      <c r="M1472" s="103">
        <f t="shared" si="145"/>
        <v>8.4266382060108587</v>
      </c>
      <c r="N1472" s="103">
        <f t="shared" si="142"/>
        <v>263.33244393783934</v>
      </c>
    </row>
    <row r="1473" spans="1:14">
      <c r="A1473" s="102">
        <v>40387</v>
      </c>
      <c r="B1473" t="s">
        <v>567</v>
      </c>
      <c r="C1473">
        <v>28.222000000000001</v>
      </c>
      <c r="D1473">
        <v>105.601</v>
      </c>
      <c r="E1473">
        <v>29.41</v>
      </c>
      <c r="F1473">
        <v>3650</v>
      </c>
      <c r="G1473">
        <v>17.8</v>
      </c>
      <c r="I1473" s="103">
        <f t="shared" si="143"/>
        <v>105.57054036539644</v>
      </c>
      <c r="J1473" s="104">
        <f t="shared" si="140"/>
        <v>22.064242936367854</v>
      </c>
      <c r="K1473" s="76">
        <f t="shared" si="144"/>
        <v>221.07409920727295</v>
      </c>
      <c r="L1473" s="76">
        <f t="shared" si="141"/>
        <v>165.81966907732627</v>
      </c>
      <c r="M1473" s="103">
        <f t="shared" si="145"/>
        <v>8.4564388929468031</v>
      </c>
      <c r="N1473" s="103">
        <f t="shared" si="142"/>
        <v>264.26371540458757</v>
      </c>
    </row>
    <row r="1474" spans="1:14">
      <c r="A1474" s="102">
        <v>40387</v>
      </c>
      <c r="B1474" t="s">
        <v>568</v>
      </c>
      <c r="C1474">
        <v>28.241</v>
      </c>
      <c r="D1474">
        <v>105.392</v>
      </c>
      <c r="E1474">
        <v>29.43</v>
      </c>
      <c r="F1474">
        <v>3646</v>
      </c>
      <c r="G1474">
        <v>17.8</v>
      </c>
      <c r="I1474" s="103">
        <f t="shared" si="143"/>
        <v>105.38433419473522</v>
      </c>
      <c r="J1474" s="104">
        <f t="shared" si="140"/>
        <v>22.025325846699658</v>
      </c>
      <c r="K1474" s="76">
        <f t="shared" si="144"/>
        <v>220.68416692783887</v>
      </c>
      <c r="L1474" s="76">
        <f t="shared" si="141"/>
        <v>165.52719500745479</v>
      </c>
      <c r="M1474" s="103">
        <f t="shared" si="145"/>
        <v>8.4415233578151643</v>
      </c>
      <c r="N1474" s="103">
        <f t="shared" si="142"/>
        <v>263.79760493172387</v>
      </c>
    </row>
    <row r="1475" spans="1:14">
      <c r="A1475" s="102">
        <v>40387</v>
      </c>
      <c r="B1475" t="s">
        <v>569</v>
      </c>
      <c r="C1475">
        <v>28.259</v>
      </c>
      <c r="D1475">
        <v>105.36799999999999</v>
      </c>
      <c r="E1475">
        <v>29.43</v>
      </c>
      <c r="F1475">
        <v>3640</v>
      </c>
      <c r="G1475">
        <v>17.8</v>
      </c>
      <c r="I1475" s="103">
        <f t="shared" si="143"/>
        <v>105.38433419473522</v>
      </c>
      <c r="J1475" s="104">
        <f t="shared" si="140"/>
        <v>22.025325846699658</v>
      </c>
      <c r="K1475" s="76">
        <f t="shared" si="144"/>
        <v>220.68416692783887</v>
      </c>
      <c r="L1475" s="76">
        <f t="shared" si="141"/>
        <v>165.52719500745479</v>
      </c>
      <c r="M1475" s="103">
        <f t="shared" si="145"/>
        <v>8.4415233578151643</v>
      </c>
      <c r="N1475" s="103">
        <f t="shared" si="142"/>
        <v>263.79760493172387</v>
      </c>
    </row>
    <row r="1476" spans="1:14">
      <c r="A1476" s="102">
        <v>40387</v>
      </c>
      <c r="B1476" t="s">
        <v>570</v>
      </c>
      <c r="C1476">
        <v>28.277999999999999</v>
      </c>
      <c r="D1476">
        <v>105.438</v>
      </c>
      <c r="E1476">
        <v>29.42</v>
      </c>
      <c r="F1476">
        <v>3639</v>
      </c>
      <c r="G1476">
        <v>17.8</v>
      </c>
      <c r="I1476" s="103">
        <f t="shared" si="143"/>
        <v>105.47738980297893</v>
      </c>
      <c r="J1476" s="104">
        <f t="shared" si="140"/>
        <v>22.044774468822599</v>
      </c>
      <c r="K1476" s="76">
        <f t="shared" si="144"/>
        <v>220.87903364631413</v>
      </c>
      <c r="L1476" s="76">
        <f t="shared" si="141"/>
        <v>165.67335747012055</v>
      </c>
      <c r="M1476" s="103">
        <f t="shared" si="145"/>
        <v>8.4489773223590152</v>
      </c>
      <c r="N1476" s="103">
        <f t="shared" si="142"/>
        <v>264.03054132371921</v>
      </c>
    </row>
    <row r="1477" spans="1:14">
      <c r="A1477" s="102">
        <v>40387</v>
      </c>
      <c r="B1477" t="s">
        <v>571</v>
      </c>
      <c r="C1477">
        <v>28.297000000000001</v>
      </c>
      <c r="D1477">
        <v>105.29900000000001</v>
      </c>
      <c r="E1477">
        <v>29.44</v>
      </c>
      <c r="F1477">
        <v>3646</v>
      </c>
      <c r="G1477">
        <v>17.8</v>
      </c>
      <c r="I1477" s="103">
        <f t="shared" si="143"/>
        <v>105.29137341312806</v>
      </c>
      <c r="J1477" s="104">
        <f t="shared" si="140"/>
        <v>22.005897043343762</v>
      </c>
      <c r="K1477" s="76">
        <f t="shared" si="144"/>
        <v>220.48949878477288</v>
      </c>
      <c r="L1477" s="76">
        <f t="shared" si="141"/>
        <v>165.38118148900622</v>
      </c>
      <c r="M1477" s="103">
        <f t="shared" si="145"/>
        <v>8.4340769890992249</v>
      </c>
      <c r="N1477" s="103">
        <f t="shared" si="142"/>
        <v>263.56490590935078</v>
      </c>
    </row>
    <row r="1478" spans="1:14">
      <c r="A1478" s="102">
        <v>40387</v>
      </c>
      <c r="B1478" t="s">
        <v>572</v>
      </c>
      <c r="C1478">
        <v>28.315999999999999</v>
      </c>
      <c r="D1478">
        <v>105.27500000000001</v>
      </c>
      <c r="E1478">
        <v>29.44</v>
      </c>
      <c r="F1478">
        <v>3644</v>
      </c>
      <c r="G1478">
        <v>17.8</v>
      </c>
      <c r="I1478" s="103">
        <f t="shared" si="143"/>
        <v>105.29137341312806</v>
      </c>
      <c r="J1478" s="104">
        <f t="shared" si="140"/>
        <v>22.005897043343762</v>
      </c>
      <c r="K1478" s="76">
        <f t="shared" si="144"/>
        <v>220.48949878477288</v>
      </c>
      <c r="L1478" s="76">
        <f t="shared" si="141"/>
        <v>165.38118148900622</v>
      </c>
      <c r="M1478" s="103">
        <f t="shared" si="145"/>
        <v>8.4340769890992249</v>
      </c>
      <c r="N1478" s="103">
        <f t="shared" si="142"/>
        <v>263.56490590935078</v>
      </c>
    </row>
    <row r="1479" spans="1:14">
      <c r="A1479" s="102">
        <v>40387</v>
      </c>
      <c r="B1479" t="s">
        <v>573</v>
      </c>
      <c r="C1479">
        <v>28.335000000000001</v>
      </c>
      <c r="D1479">
        <v>105.136</v>
      </c>
      <c r="E1479">
        <v>29.46</v>
      </c>
      <c r="F1479">
        <v>3644</v>
      </c>
      <c r="G1479">
        <v>17.8</v>
      </c>
      <c r="I1479" s="103">
        <f t="shared" si="143"/>
        <v>105.10573582065341</v>
      </c>
      <c r="J1479" s="104">
        <f t="shared" si="140"/>
        <v>21.967098786516562</v>
      </c>
      <c r="K1479" s="76">
        <f t="shared" si="144"/>
        <v>220.10075715862132</v>
      </c>
      <c r="L1479" s="76">
        <f t="shared" si="141"/>
        <v>165.0896004850072</v>
      </c>
      <c r="M1479" s="103">
        <f t="shared" si="145"/>
        <v>8.4192069983654267</v>
      </c>
      <c r="N1479" s="103">
        <f t="shared" si="142"/>
        <v>263.1002186989196</v>
      </c>
    </row>
    <row r="1480" spans="1:14">
      <c r="A1480" s="102">
        <v>40387</v>
      </c>
      <c r="B1480" t="s">
        <v>574</v>
      </c>
      <c r="C1480">
        <v>28.353000000000002</v>
      </c>
      <c r="D1480">
        <v>104.974</v>
      </c>
      <c r="E1480">
        <v>29.48</v>
      </c>
      <c r="F1480">
        <v>3640</v>
      </c>
      <c r="G1480">
        <v>17.8</v>
      </c>
      <c r="I1480" s="103">
        <f t="shared" si="143"/>
        <v>104.92047600917009</v>
      </c>
      <c r="J1480" s="104">
        <f t="shared" si="140"/>
        <v>21.928379485916548</v>
      </c>
      <c r="K1480" s="76">
        <f t="shared" si="144"/>
        <v>219.71280663945919</v>
      </c>
      <c r="L1480" s="76">
        <f t="shared" si="141"/>
        <v>164.79861286168762</v>
      </c>
      <c r="M1480" s="103">
        <f t="shared" si="145"/>
        <v>8.4043672687428899</v>
      </c>
      <c r="N1480" s="103">
        <f t="shared" si="142"/>
        <v>262.63647714821531</v>
      </c>
    </row>
    <row r="1481" spans="1:14">
      <c r="A1481" s="102">
        <v>40387</v>
      </c>
      <c r="B1481" t="s">
        <v>575</v>
      </c>
      <c r="C1481">
        <v>28.372</v>
      </c>
      <c r="D1481">
        <v>104.812</v>
      </c>
      <c r="E1481">
        <v>29.49</v>
      </c>
      <c r="F1481">
        <v>3647</v>
      </c>
      <c r="G1481">
        <v>17.8</v>
      </c>
      <c r="I1481" s="103">
        <f t="shared" si="143"/>
        <v>104.82798745453317</v>
      </c>
      <c r="J1481" s="104">
        <f t="shared" si="140"/>
        <v>21.90904937799743</v>
      </c>
      <c r="K1481" s="76">
        <f t="shared" si="144"/>
        <v>219.51912738166087</v>
      </c>
      <c r="L1481" s="76">
        <f t="shared" si="141"/>
        <v>164.65334107023662</v>
      </c>
      <c r="M1481" s="103">
        <f t="shared" si="145"/>
        <v>8.3969587264745922</v>
      </c>
      <c r="N1481" s="103">
        <f t="shared" si="142"/>
        <v>262.40496020233098</v>
      </c>
    </row>
    <row r="1482" spans="1:14">
      <c r="A1482" s="102">
        <v>40387</v>
      </c>
      <c r="B1482" t="s">
        <v>576</v>
      </c>
      <c r="C1482">
        <v>28.390999999999998</v>
      </c>
      <c r="D1482">
        <v>104.74299999999999</v>
      </c>
      <c r="E1482">
        <v>29.5</v>
      </c>
      <c r="F1482">
        <v>3652</v>
      </c>
      <c r="G1482">
        <v>17.8</v>
      </c>
      <c r="I1482" s="103">
        <f t="shared" si="143"/>
        <v>104.73559296541279</v>
      </c>
      <c r="J1482" s="104">
        <f t="shared" si="140"/>
        <v>21.889738929771269</v>
      </c>
      <c r="K1482" s="76">
        <f t="shared" si="144"/>
        <v>219.32564510541874</v>
      </c>
      <c r="L1482" s="76">
        <f t="shared" si="141"/>
        <v>164.50821702751139</v>
      </c>
      <c r="M1482" s="103">
        <f t="shared" si="145"/>
        <v>8.3895577190667758</v>
      </c>
      <c r="N1482" s="103">
        <f t="shared" si="142"/>
        <v>262.17367872083673</v>
      </c>
    </row>
    <row r="1483" spans="1:14">
      <c r="A1483" s="102">
        <v>40387</v>
      </c>
      <c r="B1483" t="s">
        <v>577</v>
      </c>
      <c r="C1483">
        <v>28.41</v>
      </c>
      <c r="D1483">
        <v>104.95099999999999</v>
      </c>
      <c r="E1483">
        <v>29.48</v>
      </c>
      <c r="F1483">
        <v>3638</v>
      </c>
      <c r="G1483">
        <v>17.8</v>
      </c>
      <c r="I1483" s="103">
        <f t="shared" si="143"/>
        <v>104.92047600917009</v>
      </c>
      <c r="J1483" s="104">
        <f t="shared" si="140"/>
        <v>21.928379485916548</v>
      </c>
      <c r="K1483" s="76">
        <f t="shared" si="144"/>
        <v>219.71280663945919</v>
      </c>
      <c r="L1483" s="76">
        <f t="shared" si="141"/>
        <v>164.79861286168762</v>
      </c>
      <c r="M1483" s="103">
        <f t="shared" si="145"/>
        <v>8.4043672687428899</v>
      </c>
      <c r="N1483" s="103">
        <f t="shared" si="142"/>
        <v>262.63647714821531</v>
      </c>
    </row>
    <row r="1484" spans="1:14">
      <c r="A1484" s="102">
        <v>40387</v>
      </c>
      <c r="B1484" t="s">
        <v>578</v>
      </c>
      <c r="C1484">
        <v>28.428999999999998</v>
      </c>
      <c r="D1484">
        <v>105.113</v>
      </c>
      <c r="E1484">
        <v>29.46</v>
      </c>
      <c r="F1484">
        <v>3641</v>
      </c>
      <c r="G1484">
        <v>17.8</v>
      </c>
      <c r="I1484" s="103">
        <f t="shared" si="143"/>
        <v>105.10573582065341</v>
      </c>
      <c r="J1484" s="104">
        <f t="shared" si="140"/>
        <v>21.967098786516562</v>
      </c>
      <c r="K1484" s="76">
        <f t="shared" si="144"/>
        <v>220.10075715862132</v>
      </c>
      <c r="L1484" s="76">
        <f t="shared" si="141"/>
        <v>165.0896004850072</v>
      </c>
      <c r="M1484" s="103">
        <f t="shared" si="145"/>
        <v>8.4192069983654267</v>
      </c>
      <c r="N1484" s="103">
        <f t="shared" si="142"/>
        <v>263.1002186989196</v>
      </c>
    </row>
    <row r="1485" spans="1:14">
      <c r="A1485" s="102">
        <v>40387</v>
      </c>
      <c r="B1485" t="s">
        <v>579</v>
      </c>
      <c r="C1485">
        <v>28.446999999999999</v>
      </c>
      <c r="D1485">
        <v>104.974</v>
      </c>
      <c r="E1485">
        <v>29.48</v>
      </c>
      <c r="F1485">
        <v>3645</v>
      </c>
      <c r="G1485">
        <v>17.8</v>
      </c>
      <c r="I1485" s="103">
        <f t="shared" si="143"/>
        <v>104.92047600917009</v>
      </c>
      <c r="J1485" s="104">
        <f t="shared" si="140"/>
        <v>21.928379485916548</v>
      </c>
      <c r="K1485" s="76">
        <f t="shared" si="144"/>
        <v>219.71280663945919</v>
      </c>
      <c r="L1485" s="76">
        <f t="shared" si="141"/>
        <v>164.79861286168762</v>
      </c>
      <c r="M1485" s="103">
        <f t="shared" si="145"/>
        <v>8.4043672687428899</v>
      </c>
      <c r="N1485" s="103">
        <f t="shared" si="142"/>
        <v>262.63647714821531</v>
      </c>
    </row>
    <row r="1486" spans="1:14">
      <c r="A1486" s="102">
        <v>40387</v>
      </c>
      <c r="B1486" t="s">
        <v>580</v>
      </c>
      <c r="C1486">
        <v>28.466000000000001</v>
      </c>
      <c r="D1486">
        <v>105.09</v>
      </c>
      <c r="E1486">
        <v>29.46</v>
      </c>
      <c r="F1486">
        <v>3641</v>
      </c>
      <c r="G1486">
        <v>17.8</v>
      </c>
      <c r="I1486" s="103">
        <f t="shared" si="143"/>
        <v>105.10573582065341</v>
      </c>
      <c r="J1486" s="104">
        <f t="shared" si="140"/>
        <v>21.967098786516562</v>
      </c>
      <c r="K1486" s="76">
        <f t="shared" si="144"/>
        <v>220.10075715862132</v>
      </c>
      <c r="L1486" s="76">
        <f t="shared" si="141"/>
        <v>165.0896004850072</v>
      </c>
      <c r="M1486" s="103">
        <f t="shared" si="145"/>
        <v>8.4192069983654267</v>
      </c>
      <c r="N1486" s="103">
        <f t="shared" si="142"/>
        <v>263.1002186989196</v>
      </c>
    </row>
    <row r="1487" spans="1:14">
      <c r="A1487" s="102">
        <v>40387</v>
      </c>
      <c r="B1487" t="s">
        <v>581</v>
      </c>
      <c r="C1487">
        <v>28.484999999999999</v>
      </c>
      <c r="D1487">
        <v>105.02</v>
      </c>
      <c r="E1487">
        <v>29.47</v>
      </c>
      <c r="F1487">
        <v>3633</v>
      </c>
      <c r="G1487">
        <v>17.8</v>
      </c>
      <c r="I1487" s="103">
        <f t="shared" si="143"/>
        <v>105.01305875568997</v>
      </c>
      <c r="J1487" s="104">
        <f t="shared" si="140"/>
        <v>21.947729279939203</v>
      </c>
      <c r="K1487" s="76">
        <f t="shared" si="144"/>
        <v>219.90668314343634</v>
      </c>
      <c r="L1487" s="76">
        <f t="shared" si="141"/>
        <v>164.94403260034827</v>
      </c>
      <c r="M1487" s="103">
        <f t="shared" si="145"/>
        <v>8.4117833559939061</v>
      </c>
      <c r="N1487" s="103">
        <f t="shared" si="142"/>
        <v>262.86822987480957</v>
      </c>
    </row>
    <row r="1488" spans="1:14">
      <c r="A1488" s="102">
        <v>40387</v>
      </c>
      <c r="B1488" t="s">
        <v>582</v>
      </c>
      <c r="C1488">
        <v>28.504000000000001</v>
      </c>
      <c r="D1488">
        <v>104.997</v>
      </c>
      <c r="E1488">
        <v>29.47</v>
      </c>
      <c r="F1488">
        <v>3633</v>
      </c>
      <c r="G1488">
        <v>17.8</v>
      </c>
      <c r="I1488" s="103">
        <f t="shared" si="143"/>
        <v>105.01305875568997</v>
      </c>
      <c r="J1488" s="104">
        <f t="shared" si="140"/>
        <v>21.947729279939203</v>
      </c>
      <c r="K1488" s="76">
        <f t="shared" si="144"/>
        <v>219.90668314343634</v>
      </c>
      <c r="L1488" s="76">
        <f t="shared" si="141"/>
        <v>164.94403260034827</v>
      </c>
      <c r="M1488" s="103">
        <f t="shared" si="145"/>
        <v>8.4117833559939061</v>
      </c>
      <c r="N1488" s="103">
        <f t="shared" si="142"/>
        <v>262.86822987480957</v>
      </c>
    </row>
    <row r="1489" spans="1:14">
      <c r="A1489" s="102">
        <v>40387</v>
      </c>
      <c r="B1489" t="s">
        <v>583</v>
      </c>
      <c r="C1489">
        <v>28.521999999999998</v>
      </c>
      <c r="D1489">
        <v>105.438</v>
      </c>
      <c r="E1489">
        <v>29.42</v>
      </c>
      <c r="F1489">
        <v>3643</v>
      </c>
      <c r="G1489">
        <v>17.8</v>
      </c>
      <c r="I1489" s="103">
        <f t="shared" si="143"/>
        <v>105.47738980297893</v>
      </c>
      <c r="J1489" s="104">
        <f t="shared" si="140"/>
        <v>22.044774468822599</v>
      </c>
      <c r="K1489" s="76">
        <f t="shared" si="144"/>
        <v>220.87903364631413</v>
      </c>
      <c r="L1489" s="76">
        <f t="shared" si="141"/>
        <v>165.67335747012055</v>
      </c>
      <c r="M1489" s="103">
        <f t="shared" si="145"/>
        <v>8.4489773223590152</v>
      </c>
      <c r="N1489" s="103">
        <f t="shared" si="142"/>
        <v>264.03054132371921</v>
      </c>
    </row>
    <row r="1490" spans="1:14">
      <c r="A1490" s="102">
        <v>40387</v>
      </c>
      <c r="B1490" t="s">
        <v>584</v>
      </c>
      <c r="C1490">
        <v>28.56</v>
      </c>
      <c r="D1490">
        <v>105.485</v>
      </c>
      <c r="E1490">
        <v>29.42</v>
      </c>
      <c r="F1490">
        <v>3635</v>
      </c>
      <c r="G1490">
        <v>17.8</v>
      </c>
      <c r="I1490" s="103">
        <f t="shared" si="143"/>
        <v>105.47738980297893</v>
      </c>
      <c r="J1490" s="104">
        <f t="shared" si="140"/>
        <v>22.044774468822599</v>
      </c>
      <c r="K1490" s="76">
        <f t="shared" si="144"/>
        <v>220.87903364631413</v>
      </c>
      <c r="L1490" s="76">
        <f t="shared" si="141"/>
        <v>165.67335747012055</v>
      </c>
      <c r="M1490" s="103">
        <f t="shared" si="145"/>
        <v>8.4489773223590152</v>
      </c>
      <c r="N1490" s="103">
        <f t="shared" si="142"/>
        <v>264.03054132371921</v>
      </c>
    </row>
    <row r="1491" spans="1:14">
      <c r="A1491" s="102">
        <v>40387</v>
      </c>
      <c r="B1491" t="s">
        <v>585</v>
      </c>
      <c r="C1491">
        <v>28.579000000000001</v>
      </c>
      <c r="D1491">
        <v>105.718</v>
      </c>
      <c r="E1491">
        <v>29.39</v>
      </c>
      <c r="F1491">
        <v>3633</v>
      </c>
      <c r="G1491">
        <v>17.8</v>
      </c>
      <c r="I1491" s="103">
        <f t="shared" si="143"/>
        <v>105.75712686388312</v>
      </c>
      <c r="J1491" s="104">
        <f t="shared" si="140"/>
        <v>22.103239514551568</v>
      </c>
      <c r="K1491" s="76">
        <f t="shared" si="144"/>
        <v>221.46482792699354</v>
      </c>
      <c r="L1491" s="76">
        <f t="shared" si="141"/>
        <v>166.11274052819005</v>
      </c>
      <c r="M1491" s="103">
        <f t="shared" si="145"/>
        <v>8.4713848931968752</v>
      </c>
      <c r="N1491" s="103">
        <f t="shared" si="142"/>
        <v>264.73077791240235</v>
      </c>
    </row>
    <row r="1492" spans="1:14">
      <c r="A1492" s="102">
        <v>40387</v>
      </c>
      <c r="B1492" t="s">
        <v>586</v>
      </c>
      <c r="C1492">
        <v>28.597999999999999</v>
      </c>
      <c r="D1492">
        <v>105.788</v>
      </c>
      <c r="E1492">
        <v>29.39</v>
      </c>
      <c r="F1492">
        <v>3633</v>
      </c>
      <c r="G1492">
        <v>17.8</v>
      </c>
      <c r="I1492" s="103">
        <f t="shared" si="143"/>
        <v>105.75712686388312</v>
      </c>
      <c r="J1492" s="104">
        <f t="shared" si="140"/>
        <v>22.103239514551568</v>
      </c>
      <c r="K1492" s="76">
        <f t="shared" si="144"/>
        <v>221.46482792699354</v>
      </c>
      <c r="L1492" s="76">
        <f t="shared" si="141"/>
        <v>166.11274052819005</v>
      </c>
      <c r="M1492" s="103">
        <f t="shared" si="145"/>
        <v>8.4713848931968752</v>
      </c>
      <c r="N1492" s="103">
        <f t="shared" si="142"/>
        <v>264.73077791240235</v>
      </c>
    </row>
    <row r="1493" spans="1:14">
      <c r="A1493" s="102">
        <v>40387</v>
      </c>
      <c r="B1493" t="s">
        <v>587</v>
      </c>
      <c r="C1493">
        <v>28.616</v>
      </c>
      <c r="D1493">
        <v>105.578</v>
      </c>
      <c r="E1493">
        <v>29.41</v>
      </c>
      <c r="F1493">
        <v>3644</v>
      </c>
      <c r="G1493">
        <v>17.8</v>
      </c>
      <c r="I1493" s="103">
        <f t="shared" si="143"/>
        <v>105.57054036539644</v>
      </c>
      <c r="J1493" s="104">
        <f t="shared" ref="J1493:J1556" si="146">I1493*20.9/100</f>
        <v>22.064242936367854</v>
      </c>
      <c r="K1493" s="76">
        <f t="shared" si="144"/>
        <v>221.07409920727295</v>
      </c>
      <c r="L1493" s="76">
        <f t="shared" ref="L1493:L1556" si="147">K1493/1.33322</f>
        <v>165.81966907732627</v>
      </c>
      <c r="M1493" s="103">
        <f t="shared" si="145"/>
        <v>8.4564388929468031</v>
      </c>
      <c r="N1493" s="103">
        <f t="shared" ref="N1493:N1556" si="148">M1493*31.25</f>
        <v>264.26371540458757</v>
      </c>
    </row>
    <row r="1494" spans="1:14">
      <c r="A1494" s="102">
        <v>40387</v>
      </c>
      <c r="B1494" t="s">
        <v>588</v>
      </c>
      <c r="C1494">
        <v>28.635000000000002</v>
      </c>
      <c r="D1494">
        <v>105.55500000000001</v>
      </c>
      <c r="E1494">
        <v>29.41</v>
      </c>
      <c r="F1494">
        <v>3638</v>
      </c>
      <c r="G1494">
        <v>17.8</v>
      </c>
      <c r="I1494" s="103">
        <f t="shared" si="143"/>
        <v>105.57054036539644</v>
      </c>
      <c r="J1494" s="104">
        <f t="shared" si="146"/>
        <v>22.064242936367854</v>
      </c>
      <c r="K1494" s="76">
        <f t="shared" si="144"/>
        <v>221.07409920727295</v>
      </c>
      <c r="L1494" s="76">
        <f t="shared" si="147"/>
        <v>165.81966907732627</v>
      </c>
      <c r="M1494" s="103">
        <f t="shared" si="145"/>
        <v>8.4564388929468031</v>
      </c>
      <c r="N1494" s="103">
        <f t="shared" si="148"/>
        <v>264.26371540458757</v>
      </c>
    </row>
    <row r="1495" spans="1:14">
      <c r="A1495" s="102">
        <v>40387</v>
      </c>
      <c r="B1495" t="s">
        <v>589</v>
      </c>
      <c r="C1495">
        <v>28.654</v>
      </c>
      <c r="D1495">
        <v>105.624</v>
      </c>
      <c r="E1495">
        <v>29.41</v>
      </c>
      <c r="F1495">
        <v>3638</v>
      </c>
      <c r="G1495">
        <v>17.8</v>
      </c>
      <c r="I1495" s="103">
        <f t="shared" si="143"/>
        <v>105.57054036539644</v>
      </c>
      <c r="J1495" s="104">
        <f t="shared" si="146"/>
        <v>22.064242936367854</v>
      </c>
      <c r="K1495" s="76">
        <f t="shared" si="144"/>
        <v>221.07409920727295</v>
      </c>
      <c r="L1495" s="76">
        <f t="shared" si="147"/>
        <v>165.81966907732627</v>
      </c>
      <c r="M1495" s="103">
        <f t="shared" si="145"/>
        <v>8.4564388929468031</v>
      </c>
      <c r="N1495" s="103">
        <f t="shared" si="148"/>
        <v>264.26371540458757</v>
      </c>
    </row>
    <row r="1496" spans="1:14">
      <c r="A1496" s="102">
        <v>40387</v>
      </c>
      <c r="B1496" t="s">
        <v>590</v>
      </c>
      <c r="C1496">
        <v>28.672999999999998</v>
      </c>
      <c r="D1496">
        <v>105.624</v>
      </c>
      <c r="E1496">
        <v>29.41</v>
      </c>
      <c r="F1496">
        <v>3631</v>
      </c>
      <c r="G1496">
        <v>17.8</v>
      </c>
      <c r="I1496" s="103">
        <f t="shared" si="143"/>
        <v>105.57054036539644</v>
      </c>
      <c r="J1496" s="104">
        <f t="shared" si="146"/>
        <v>22.064242936367854</v>
      </c>
      <c r="K1496" s="76">
        <f t="shared" si="144"/>
        <v>221.07409920727295</v>
      </c>
      <c r="L1496" s="76">
        <f t="shared" si="147"/>
        <v>165.81966907732627</v>
      </c>
      <c r="M1496" s="103">
        <f t="shared" si="145"/>
        <v>8.4564388929468031</v>
      </c>
      <c r="N1496" s="103">
        <f t="shared" si="148"/>
        <v>264.26371540458757</v>
      </c>
    </row>
    <row r="1497" spans="1:14">
      <c r="A1497" s="102">
        <v>40387</v>
      </c>
      <c r="B1497" t="s">
        <v>591</v>
      </c>
      <c r="C1497">
        <v>28.690999999999999</v>
      </c>
      <c r="D1497">
        <v>105.718</v>
      </c>
      <c r="E1497">
        <v>29.39</v>
      </c>
      <c r="F1497">
        <v>3630</v>
      </c>
      <c r="G1497">
        <v>17.8</v>
      </c>
      <c r="I1497" s="103">
        <f t="shared" si="143"/>
        <v>105.75712686388312</v>
      </c>
      <c r="J1497" s="104">
        <f t="shared" si="146"/>
        <v>22.103239514551568</v>
      </c>
      <c r="K1497" s="76">
        <f t="shared" si="144"/>
        <v>221.46482792699354</v>
      </c>
      <c r="L1497" s="76">
        <f t="shared" si="147"/>
        <v>166.11274052819005</v>
      </c>
      <c r="M1497" s="103">
        <f t="shared" si="145"/>
        <v>8.4713848931968752</v>
      </c>
      <c r="N1497" s="103">
        <f t="shared" si="148"/>
        <v>264.73077791240235</v>
      </c>
    </row>
    <row r="1498" spans="1:14">
      <c r="A1498" s="102">
        <v>40387</v>
      </c>
      <c r="B1498" t="s">
        <v>592</v>
      </c>
      <c r="C1498">
        <v>28.71</v>
      </c>
      <c r="D1498">
        <v>105.928</v>
      </c>
      <c r="E1498">
        <v>29.37</v>
      </c>
      <c r="F1498">
        <v>3630</v>
      </c>
      <c r="G1498">
        <v>17.8</v>
      </c>
      <c r="I1498" s="103">
        <f t="shared" si="143"/>
        <v>105.94409471442432</v>
      </c>
      <c r="J1498" s="104">
        <f t="shared" si="146"/>
        <v>22.14231579531468</v>
      </c>
      <c r="K1498" s="76">
        <f t="shared" si="144"/>
        <v>221.85635523182739</v>
      </c>
      <c r="L1498" s="76">
        <f t="shared" si="147"/>
        <v>166.40641096880287</v>
      </c>
      <c r="M1498" s="103">
        <f t="shared" si="145"/>
        <v>8.4863614406084444</v>
      </c>
      <c r="N1498" s="103">
        <f t="shared" si="148"/>
        <v>265.19879501901391</v>
      </c>
    </row>
    <row r="1499" spans="1:14">
      <c r="A1499" s="102">
        <v>40387</v>
      </c>
      <c r="B1499" t="s">
        <v>593</v>
      </c>
      <c r="C1499">
        <v>28.728999999999999</v>
      </c>
      <c r="D1499">
        <v>105.81100000000001</v>
      </c>
      <c r="E1499">
        <v>29.39</v>
      </c>
      <c r="F1499">
        <v>3626</v>
      </c>
      <c r="G1499">
        <v>17.8</v>
      </c>
      <c r="I1499" s="103">
        <f t="shared" si="143"/>
        <v>105.75712686388312</v>
      </c>
      <c r="J1499" s="104">
        <f t="shared" si="146"/>
        <v>22.103239514551568</v>
      </c>
      <c r="K1499" s="76">
        <f t="shared" si="144"/>
        <v>221.46482792699354</v>
      </c>
      <c r="L1499" s="76">
        <f t="shared" si="147"/>
        <v>166.11274052819005</v>
      </c>
      <c r="M1499" s="103">
        <f t="shared" si="145"/>
        <v>8.4713848931968752</v>
      </c>
      <c r="N1499" s="103">
        <f t="shared" si="148"/>
        <v>264.73077791240235</v>
      </c>
    </row>
    <row r="1500" spans="1:14">
      <c r="A1500" s="102">
        <v>40387</v>
      </c>
      <c r="B1500" t="s">
        <v>594</v>
      </c>
      <c r="C1500">
        <v>28.748000000000001</v>
      </c>
      <c r="D1500">
        <v>105.788</v>
      </c>
      <c r="E1500">
        <v>29.39</v>
      </c>
      <c r="F1500">
        <v>3631</v>
      </c>
      <c r="G1500">
        <v>17.8</v>
      </c>
      <c r="I1500" s="103">
        <f t="shared" si="143"/>
        <v>105.75712686388312</v>
      </c>
      <c r="J1500" s="104">
        <f t="shared" si="146"/>
        <v>22.103239514551568</v>
      </c>
      <c r="K1500" s="76">
        <f t="shared" si="144"/>
        <v>221.46482792699354</v>
      </c>
      <c r="L1500" s="76">
        <f t="shared" si="147"/>
        <v>166.11274052819005</v>
      </c>
      <c r="M1500" s="103">
        <f t="shared" si="145"/>
        <v>8.4713848931968752</v>
      </c>
      <c r="N1500" s="103">
        <f t="shared" si="148"/>
        <v>264.73077791240235</v>
      </c>
    </row>
    <row r="1501" spans="1:14">
      <c r="A1501" s="102">
        <v>40387</v>
      </c>
      <c r="B1501" t="s">
        <v>595</v>
      </c>
      <c r="C1501">
        <v>28.766999999999999</v>
      </c>
      <c r="D1501">
        <v>105.67100000000001</v>
      </c>
      <c r="E1501">
        <v>29.4</v>
      </c>
      <c r="F1501">
        <v>3615</v>
      </c>
      <c r="G1501">
        <v>17.8</v>
      </c>
      <c r="I1501" s="103">
        <f t="shared" si="143"/>
        <v>105.66378600972115</v>
      </c>
      <c r="J1501" s="104">
        <f t="shared" si="146"/>
        <v>22.083731276031717</v>
      </c>
      <c r="K1501" s="76">
        <f t="shared" si="144"/>
        <v>221.26936387820047</v>
      </c>
      <c r="L1501" s="76">
        <f t="shared" si="147"/>
        <v>165.96613002970287</v>
      </c>
      <c r="M1501" s="103">
        <f t="shared" si="145"/>
        <v>8.4639080798102615</v>
      </c>
      <c r="N1501" s="103">
        <f t="shared" si="148"/>
        <v>264.4971274940707</v>
      </c>
    </row>
    <row r="1502" spans="1:14">
      <c r="A1502" s="102">
        <v>40387</v>
      </c>
      <c r="B1502" t="s">
        <v>596</v>
      </c>
      <c r="C1502">
        <v>28.785</v>
      </c>
      <c r="D1502">
        <v>105.928</v>
      </c>
      <c r="E1502">
        <v>29.37</v>
      </c>
      <c r="F1502">
        <v>3630</v>
      </c>
      <c r="G1502">
        <v>17.8</v>
      </c>
      <c r="I1502" s="103">
        <f t="shared" si="143"/>
        <v>105.94409471442432</v>
      </c>
      <c r="J1502" s="104">
        <f t="shared" si="146"/>
        <v>22.14231579531468</v>
      </c>
      <c r="K1502" s="76">
        <f t="shared" si="144"/>
        <v>221.85635523182739</v>
      </c>
      <c r="L1502" s="76">
        <f t="shared" si="147"/>
        <v>166.40641096880287</v>
      </c>
      <c r="M1502" s="103">
        <f t="shared" si="145"/>
        <v>8.4863614406084444</v>
      </c>
      <c r="N1502" s="103">
        <f t="shared" si="148"/>
        <v>265.19879501901391</v>
      </c>
    </row>
    <row r="1503" spans="1:14">
      <c r="A1503" s="102">
        <v>40387</v>
      </c>
      <c r="B1503" t="s">
        <v>597</v>
      </c>
      <c r="C1503">
        <v>28.803999999999998</v>
      </c>
      <c r="D1503">
        <v>106.28</v>
      </c>
      <c r="E1503">
        <v>29.33</v>
      </c>
      <c r="F1503">
        <v>3630</v>
      </c>
      <c r="G1503">
        <v>17.8</v>
      </c>
      <c r="I1503" s="103">
        <f t="shared" si="143"/>
        <v>106.31917858437365</v>
      </c>
      <c r="J1503" s="104">
        <f t="shared" si="146"/>
        <v>22.22070832413409</v>
      </c>
      <c r="K1503" s="76">
        <f t="shared" si="144"/>
        <v>222.64181420920139</v>
      </c>
      <c r="L1503" s="76">
        <f t="shared" si="147"/>
        <v>166.99555527909976</v>
      </c>
      <c r="M1503" s="103">
        <f t="shared" si="145"/>
        <v>8.5164065063529044</v>
      </c>
      <c r="N1503" s="103">
        <f t="shared" si="148"/>
        <v>266.13770332352829</v>
      </c>
    </row>
    <row r="1504" spans="1:14">
      <c r="A1504" s="102">
        <v>40387</v>
      </c>
      <c r="B1504" t="s">
        <v>598</v>
      </c>
      <c r="C1504">
        <v>28.823</v>
      </c>
      <c r="D1504">
        <v>106.562</v>
      </c>
      <c r="E1504">
        <v>29.3</v>
      </c>
      <c r="F1504">
        <v>3632</v>
      </c>
      <c r="G1504">
        <v>17.8</v>
      </c>
      <c r="I1504" s="103">
        <f t="shared" si="143"/>
        <v>106.60150020020497</v>
      </c>
      <c r="J1504" s="104">
        <f t="shared" si="146"/>
        <v>22.279713541842838</v>
      </c>
      <c r="K1504" s="76">
        <f t="shared" si="144"/>
        <v>223.23302077772539</v>
      </c>
      <c r="L1504" s="76">
        <f t="shared" si="147"/>
        <v>167.43899789811536</v>
      </c>
      <c r="M1504" s="103">
        <f t="shared" si="145"/>
        <v>8.5390211058820178</v>
      </c>
      <c r="N1504" s="103">
        <f t="shared" si="148"/>
        <v>266.84440955881308</v>
      </c>
    </row>
    <row r="1505" spans="1:14">
      <c r="A1505" s="102">
        <v>40387</v>
      </c>
      <c r="B1505" t="s">
        <v>599</v>
      </c>
      <c r="C1505">
        <v>28.841999999999999</v>
      </c>
      <c r="D1505">
        <v>106.562</v>
      </c>
      <c r="E1505">
        <v>29.3</v>
      </c>
      <c r="F1505">
        <v>3625</v>
      </c>
      <c r="G1505">
        <v>17.8</v>
      </c>
      <c r="I1505" s="103">
        <f t="shared" si="143"/>
        <v>106.60150020020497</v>
      </c>
      <c r="J1505" s="104">
        <f t="shared" si="146"/>
        <v>22.279713541842838</v>
      </c>
      <c r="K1505" s="76">
        <f t="shared" si="144"/>
        <v>223.23302077772539</v>
      </c>
      <c r="L1505" s="76">
        <f t="shared" si="147"/>
        <v>167.43899789811536</v>
      </c>
      <c r="M1505" s="103">
        <f t="shared" si="145"/>
        <v>8.5390211058820178</v>
      </c>
      <c r="N1505" s="103">
        <f t="shared" si="148"/>
        <v>266.84440955881308</v>
      </c>
    </row>
    <row r="1506" spans="1:14">
      <c r="A1506" s="102">
        <v>40387</v>
      </c>
      <c r="B1506" t="s">
        <v>600</v>
      </c>
      <c r="C1506">
        <v>28.86</v>
      </c>
      <c r="D1506">
        <v>106.209</v>
      </c>
      <c r="E1506">
        <v>29.34</v>
      </c>
      <c r="F1506">
        <v>3621</v>
      </c>
      <c r="G1506">
        <v>17.8</v>
      </c>
      <c r="I1506" s="103">
        <f t="shared" si="143"/>
        <v>106.22526377360698</v>
      </c>
      <c r="J1506" s="104">
        <f t="shared" si="146"/>
        <v>22.201080128683856</v>
      </c>
      <c r="K1506" s="76">
        <f t="shared" si="144"/>
        <v>222.44514824423996</v>
      </c>
      <c r="L1506" s="76">
        <f t="shared" si="147"/>
        <v>166.84804326685764</v>
      </c>
      <c r="M1506" s="103">
        <f t="shared" si="145"/>
        <v>8.5088837177450021</v>
      </c>
      <c r="N1506" s="103">
        <f t="shared" si="148"/>
        <v>265.90261617953132</v>
      </c>
    </row>
    <row r="1507" spans="1:14">
      <c r="A1507" s="102">
        <v>40387</v>
      </c>
      <c r="B1507" t="s">
        <v>601</v>
      </c>
      <c r="C1507">
        <v>28.88</v>
      </c>
      <c r="D1507">
        <v>106.045</v>
      </c>
      <c r="E1507">
        <v>29.36</v>
      </c>
      <c r="F1507">
        <v>3631</v>
      </c>
      <c r="G1507">
        <v>17.8</v>
      </c>
      <c r="I1507" s="103">
        <f t="shared" si="143"/>
        <v>106.03772196764946</v>
      </c>
      <c r="J1507" s="104">
        <f t="shared" si="146"/>
        <v>22.161883891238734</v>
      </c>
      <c r="K1507" s="76">
        <f t="shared" si="144"/>
        <v>222.05241902572629</v>
      </c>
      <c r="L1507" s="76">
        <f t="shared" si="147"/>
        <v>166.55347131435644</v>
      </c>
      <c r="M1507" s="103">
        <f t="shared" si="145"/>
        <v>8.4938611952073337</v>
      </c>
      <c r="N1507" s="103">
        <f t="shared" si="148"/>
        <v>265.43316235022917</v>
      </c>
    </row>
    <row r="1508" spans="1:14">
      <c r="A1508" s="102">
        <v>40387</v>
      </c>
      <c r="B1508" t="s">
        <v>602</v>
      </c>
      <c r="C1508">
        <v>28.898</v>
      </c>
      <c r="D1508">
        <v>105.694</v>
      </c>
      <c r="E1508">
        <v>29.4</v>
      </c>
      <c r="F1508">
        <v>3625</v>
      </c>
      <c r="G1508">
        <v>17.8</v>
      </c>
      <c r="I1508" s="103">
        <f t="shared" si="143"/>
        <v>105.66378600972115</v>
      </c>
      <c r="J1508" s="104">
        <f t="shared" si="146"/>
        <v>22.083731276031717</v>
      </c>
      <c r="K1508" s="76">
        <f t="shared" si="144"/>
        <v>221.26936387820047</v>
      </c>
      <c r="L1508" s="76">
        <f t="shared" si="147"/>
        <v>165.96613002970287</v>
      </c>
      <c r="M1508" s="103">
        <f t="shared" si="145"/>
        <v>8.4639080798102615</v>
      </c>
      <c r="N1508" s="103">
        <f t="shared" si="148"/>
        <v>264.4971274940707</v>
      </c>
    </row>
    <row r="1509" spans="1:14">
      <c r="A1509" s="102">
        <v>40387</v>
      </c>
      <c r="B1509" t="s">
        <v>603</v>
      </c>
      <c r="C1509">
        <v>28.936</v>
      </c>
      <c r="D1509">
        <v>105.578</v>
      </c>
      <c r="E1509">
        <v>29.41</v>
      </c>
      <c r="F1509">
        <v>3620</v>
      </c>
      <c r="G1509">
        <v>17.8</v>
      </c>
      <c r="I1509" s="103">
        <f t="shared" si="143"/>
        <v>105.57054036539644</v>
      </c>
      <c r="J1509" s="104">
        <f t="shared" si="146"/>
        <v>22.064242936367854</v>
      </c>
      <c r="K1509" s="76">
        <f t="shared" si="144"/>
        <v>221.07409920727295</v>
      </c>
      <c r="L1509" s="76">
        <f t="shared" si="147"/>
        <v>165.81966907732627</v>
      </c>
      <c r="M1509" s="103">
        <f t="shared" si="145"/>
        <v>8.4564388929468031</v>
      </c>
      <c r="N1509" s="103">
        <f t="shared" si="148"/>
        <v>264.26371540458757</v>
      </c>
    </row>
    <row r="1510" spans="1:14">
      <c r="A1510" s="102">
        <v>40387</v>
      </c>
      <c r="B1510" t="s">
        <v>604</v>
      </c>
      <c r="C1510">
        <v>28.954000000000001</v>
      </c>
      <c r="D1510">
        <v>105.578</v>
      </c>
      <c r="E1510">
        <v>29.41</v>
      </c>
      <c r="F1510">
        <v>3608</v>
      </c>
      <c r="G1510">
        <v>17.8</v>
      </c>
      <c r="I1510" s="103">
        <f t="shared" si="143"/>
        <v>105.57054036539644</v>
      </c>
      <c r="J1510" s="104">
        <f t="shared" si="146"/>
        <v>22.064242936367854</v>
      </c>
      <c r="K1510" s="76">
        <f t="shared" si="144"/>
        <v>221.07409920727295</v>
      </c>
      <c r="L1510" s="76">
        <f t="shared" si="147"/>
        <v>165.81966907732627</v>
      </c>
      <c r="M1510" s="103">
        <f t="shared" si="145"/>
        <v>8.4564388929468031</v>
      </c>
      <c r="N1510" s="103">
        <f t="shared" si="148"/>
        <v>264.26371540458757</v>
      </c>
    </row>
    <row r="1511" spans="1:14">
      <c r="A1511" s="102">
        <v>40387</v>
      </c>
      <c r="B1511" t="s">
        <v>605</v>
      </c>
      <c r="C1511">
        <v>28.972999999999999</v>
      </c>
      <c r="D1511">
        <v>105.764</v>
      </c>
      <c r="E1511">
        <v>29.39</v>
      </c>
      <c r="F1511">
        <v>3619</v>
      </c>
      <c r="G1511">
        <v>17.8</v>
      </c>
      <c r="I1511" s="103">
        <f t="shared" si="143"/>
        <v>105.75712686388312</v>
      </c>
      <c r="J1511" s="104">
        <f t="shared" si="146"/>
        <v>22.103239514551568</v>
      </c>
      <c r="K1511" s="76">
        <f t="shared" si="144"/>
        <v>221.46482792699354</v>
      </c>
      <c r="L1511" s="76">
        <f t="shared" si="147"/>
        <v>166.11274052819005</v>
      </c>
      <c r="M1511" s="103">
        <f t="shared" si="145"/>
        <v>8.4713848931968752</v>
      </c>
      <c r="N1511" s="103">
        <f t="shared" si="148"/>
        <v>264.73077791240235</v>
      </c>
    </row>
    <row r="1512" spans="1:14">
      <c r="A1512" s="102">
        <v>40387</v>
      </c>
      <c r="B1512" t="s">
        <v>606</v>
      </c>
      <c r="C1512">
        <v>28.992000000000001</v>
      </c>
      <c r="D1512">
        <v>106.256</v>
      </c>
      <c r="E1512">
        <v>29.34</v>
      </c>
      <c r="F1512">
        <v>3623</v>
      </c>
      <c r="G1512">
        <v>17.8</v>
      </c>
      <c r="I1512" s="103">
        <f t="shared" si="143"/>
        <v>106.22526377360698</v>
      </c>
      <c r="J1512" s="104">
        <f t="shared" si="146"/>
        <v>22.201080128683856</v>
      </c>
      <c r="K1512" s="76">
        <f t="shared" si="144"/>
        <v>222.44514824423996</v>
      </c>
      <c r="L1512" s="76">
        <f t="shared" si="147"/>
        <v>166.84804326685764</v>
      </c>
      <c r="M1512" s="103">
        <f t="shared" si="145"/>
        <v>8.5088837177450021</v>
      </c>
      <c r="N1512" s="103">
        <f t="shared" si="148"/>
        <v>265.90261617953132</v>
      </c>
    </row>
    <row r="1513" spans="1:14">
      <c r="A1513" s="102">
        <v>40387</v>
      </c>
      <c r="B1513" t="s">
        <v>607</v>
      </c>
      <c r="C1513">
        <v>29.010999999999999</v>
      </c>
      <c r="D1513">
        <v>106.562</v>
      </c>
      <c r="E1513">
        <v>29.31</v>
      </c>
      <c r="F1513">
        <v>3611</v>
      </c>
      <c r="G1513">
        <v>17.8</v>
      </c>
      <c r="I1513" s="103">
        <f t="shared" si="143"/>
        <v>106.50729666805853</v>
      </c>
      <c r="J1513" s="104">
        <f t="shared" si="146"/>
        <v>22.260025003624232</v>
      </c>
      <c r="K1513" s="76">
        <f t="shared" si="144"/>
        <v>223.03575020452061</v>
      </c>
      <c r="L1513" s="76">
        <f t="shared" si="147"/>
        <v>167.29103239114369</v>
      </c>
      <c r="M1513" s="103">
        <f t="shared" si="145"/>
        <v>8.5314751900390302</v>
      </c>
      <c r="N1513" s="103">
        <f t="shared" si="148"/>
        <v>266.60859968871972</v>
      </c>
    </row>
    <row r="1514" spans="1:14">
      <c r="A1514" s="102">
        <v>40387</v>
      </c>
      <c r="B1514" t="s">
        <v>608</v>
      </c>
      <c r="C1514">
        <v>29.03</v>
      </c>
      <c r="D1514">
        <v>106.562</v>
      </c>
      <c r="E1514">
        <v>29.31</v>
      </c>
      <c r="F1514">
        <v>3624</v>
      </c>
      <c r="G1514">
        <v>17.8</v>
      </c>
      <c r="I1514" s="103">
        <f t="shared" ref="I1514:I1577" si="149">(-((TAN(E1514*PI()/180))/(TAN(($B$7+($B$14*(G1514-$E$7)))*PI()/180))*($H$13+($B$15*(G1514-$E$8)))+(TAN(E1514*PI()/180))/(TAN(($B$7+($B$14*(G1514-$E$7)))*PI()/180))*1/$B$16*($H$13+($B$15*(G1514-$E$8)))-$B$13*1/$B$16*($H$13+($B$15*(G1514-$E$8)))-($H$13+($B$15*(G1514-$E$8)))+$B$13*($H$13+($B$15*(G1514-$E$8))))+(SQRT((POWER(((TAN(E1514*PI()/180))/(TAN(($B$7+($B$14*(G1514-$E$7)))*PI()/180))*($H$13+($B$15*(G1514-$E$8)))+(TAN(E1514*PI()/180))/(TAN(($B$7+($B$14*(G1514-$E$7)))*PI()/180))*1/$B$16*($H$13+($B$15*(G1514-$E$8)))-$B$13*1/$B$16*($H$13+($B$15*(G1514-$E$8)))-($H$13+($B$15*(G1514-$E$8)))+$B$13*($H$13+($B$15*(G1514-$E$8)))),2))-4*((TAN(E1514*PI()/180))/(TAN(($B$7+($B$14*(G1514-$E$7)))*PI()/180))*1/$B$16*POWER(($H$13+($B$15*(G1514-$E$8))),2))*((TAN(E1514*PI()/180))/(TAN(($B$7+($B$14*(G1514-$E$7)))*PI()/180))-1))))/(2*((TAN(E1514*PI()/180))/(TAN(($B$7+($B$14*(G1514-$E$7)))*PI()/180))*1/$B$16*POWER(($H$13+($B$15*(G1514-$E$8))),2)))</f>
        <v>106.50729666805853</v>
      </c>
      <c r="J1514" s="104">
        <f t="shared" si="146"/>
        <v>22.260025003624232</v>
      </c>
      <c r="K1514" s="76">
        <f t="shared" ref="K1514:K1577" si="150">($B$9-EXP(52.57-6690.9/(273.15+G1514)-4.681*LN(273.15+G1514)))*I1514/100*0.2095</f>
        <v>223.03575020452061</v>
      </c>
      <c r="L1514" s="76">
        <f t="shared" si="147"/>
        <v>167.29103239114369</v>
      </c>
      <c r="M1514" s="103">
        <f t="shared" ref="M1514:M1577" si="151">(($B$9-EXP(52.57-6690.9/(273.15+G1514)-4.681*LN(273.15+G1514)))/1013)*I1514/100*0.2095*((49-1.335*G1514+0.02759*POWER(G1514,2)-0.0003235*POWER(G1514,3)+0.000001614*POWER(G1514,4))
-($J$16*(5.516*10^-1-1.759*10^-2*G1514+2.253*10^-4*POWER(G1514,2)-2.654*10^-7*POWER(G1514,3)+5.363*10^-8*POWER(G1514,4))))*32/22.414</f>
        <v>8.5314751900390302</v>
      </c>
      <c r="N1514" s="103">
        <f t="shared" si="148"/>
        <v>266.60859968871972</v>
      </c>
    </row>
    <row r="1515" spans="1:14">
      <c r="A1515" s="102">
        <v>40387</v>
      </c>
      <c r="B1515" t="s">
        <v>609</v>
      </c>
      <c r="C1515">
        <v>29.048999999999999</v>
      </c>
      <c r="D1515">
        <v>106.35</v>
      </c>
      <c r="E1515">
        <v>29.33</v>
      </c>
      <c r="F1515">
        <v>3614</v>
      </c>
      <c r="G1515">
        <v>17.8</v>
      </c>
      <c r="I1515" s="103">
        <f t="shared" si="149"/>
        <v>106.31917858437365</v>
      </c>
      <c r="J1515" s="104">
        <f t="shared" si="146"/>
        <v>22.22070832413409</v>
      </c>
      <c r="K1515" s="76">
        <f t="shared" si="150"/>
        <v>222.64181420920139</v>
      </c>
      <c r="L1515" s="76">
        <f t="shared" si="147"/>
        <v>166.99555527909976</v>
      </c>
      <c r="M1515" s="103">
        <f t="shared" si="151"/>
        <v>8.5164065063529044</v>
      </c>
      <c r="N1515" s="103">
        <f t="shared" si="148"/>
        <v>266.13770332352829</v>
      </c>
    </row>
    <row r="1516" spans="1:14">
      <c r="A1516" s="102">
        <v>40387</v>
      </c>
      <c r="B1516" t="s">
        <v>610</v>
      </c>
      <c r="C1516">
        <v>29.067</v>
      </c>
      <c r="D1516">
        <v>105.95099999999999</v>
      </c>
      <c r="E1516">
        <v>29.37</v>
      </c>
      <c r="F1516">
        <v>3614</v>
      </c>
      <c r="G1516">
        <v>17.8</v>
      </c>
      <c r="I1516" s="103">
        <f t="shared" si="149"/>
        <v>105.94409471442432</v>
      </c>
      <c r="J1516" s="104">
        <f t="shared" si="146"/>
        <v>22.14231579531468</v>
      </c>
      <c r="K1516" s="76">
        <f t="shared" si="150"/>
        <v>221.85635523182739</v>
      </c>
      <c r="L1516" s="76">
        <f t="shared" si="147"/>
        <v>166.40641096880287</v>
      </c>
      <c r="M1516" s="103">
        <f t="shared" si="151"/>
        <v>8.4863614406084444</v>
      </c>
      <c r="N1516" s="103">
        <f t="shared" si="148"/>
        <v>265.19879501901391</v>
      </c>
    </row>
    <row r="1517" spans="1:14">
      <c r="A1517" s="102">
        <v>40387</v>
      </c>
      <c r="B1517" t="s">
        <v>611</v>
      </c>
      <c r="C1517">
        <v>29.085999999999999</v>
      </c>
      <c r="D1517">
        <v>106.02200000000001</v>
      </c>
      <c r="E1517">
        <v>29.36</v>
      </c>
      <c r="F1517">
        <v>3615</v>
      </c>
      <c r="G1517">
        <v>17.8</v>
      </c>
      <c r="I1517" s="103">
        <f t="shared" si="149"/>
        <v>106.03772196764946</v>
      </c>
      <c r="J1517" s="104">
        <f t="shared" si="146"/>
        <v>22.161883891238734</v>
      </c>
      <c r="K1517" s="76">
        <f t="shared" si="150"/>
        <v>222.05241902572629</v>
      </c>
      <c r="L1517" s="76">
        <f t="shared" si="147"/>
        <v>166.55347131435644</v>
      </c>
      <c r="M1517" s="103">
        <f t="shared" si="151"/>
        <v>8.4938611952073337</v>
      </c>
      <c r="N1517" s="103">
        <f t="shared" si="148"/>
        <v>265.43316235022917</v>
      </c>
    </row>
    <row r="1518" spans="1:14">
      <c r="A1518" s="102">
        <v>40387</v>
      </c>
      <c r="B1518" t="s">
        <v>612</v>
      </c>
      <c r="C1518">
        <v>29.105</v>
      </c>
      <c r="D1518">
        <v>106.303</v>
      </c>
      <c r="E1518">
        <v>29.33</v>
      </c>
      <c r="F1518">
        <v>3615</v>
      </c>
      <c r="G1518">
        <v>17.8</v>
      </c>
      <c r="I1518" s="103">
        <f t="shared" si="149"/>
        <v>106.31917858437365</v>
      </c>
      <c r="J1518" s="104">
        <f t="shared" si="146"/>
        <v>22.22070832413409</v>
      </c>
      <c r="K1518" s="76">
        <f t="shared" si="150"/>
        <v>222.64181420920139</v>
      </c>
      <c r="L1518" s="76">
        <f t="shared" si="147"/>
        <v>166.99555527909976</v>
      </c>
      <c r="M1518" s="103">
        <f t="shared" si="151"/>
        <v>8.5164065063529044</v>
      </c>
      <c r="N1518" s="103">
        <f t="shared" si="148"/>
        <v>266.13770332352829</v>
      </c>
    </row>
    <row r="1519" spans="1:14">
      <c r="A1519" s="102">
        <v>40387</v>
      </c>
      <c r="B1519" t="s">
        <v>613</v>
      </c>
      <c r="C1519">
        <v>29.123999999999999</v>
      </c>
      <c r="D1519">
        <v>106.28</v>
      </c>
      <c r="E1519">
        <v>29.34</v>
      </c>
      <c r="F1519">
        <v>3618</v>
      </c>
      <c r="G1519">
        <v>17.8</v>
      </c>
      <c r="I1519" s="103">
        <f t="shared" si="149"/>
        <v>106.22526377360698</v>
      </c>
      <c r="J1519" s="104">
        <f t="shared" si="146"/>
        <v>22.201080128683856</v>
      </c>
      <c r="K1519" s="76">
        <f t="shared" si="150"/>
        <v>222.44514824423996</v>
      </c>
      <c r="L1519" s="76">
        <f t="shared" si="147"/>
        <v>166.84804326685764</v>
      </c>
      <c r="M1519" s="103">
        <f t="shared" si="151"/>
        <v>8.5088837177450021</v>
      </c>
      <c r="N1519" s="103">
        <f t="shared" si="148"/>
        <v>265.90261617953132</v>
      </c>
    </row>
    <row r="1520" spans="1:14">
      <c r="A1520" s="102">
        <v>40387</v>
      </c>
      <c r="B1520" t="s">
        <v>614</v>
      </c>
      <c r="C1520">
        <v>29.141999999999999</v>
      </c>
      <c r="D1520">
        <v>106.468</v>
      </c>
      <c r="E1520">
        <v>29.32</v>
      </c>
      <c r="F1520">
        <v>3611</v>
      </c>
      <c r="G1520">
        <v>17.8</v>
      </c>
      <c r="I1520" s="103">
        <f t="shared" si="149"/>
        <v>106.41318950601934</v>
      </c>
      <c r="J1520" s="104">
        <f t="shared" si="146"/>
        <v>22.240356606758041</v>
      </c>
      <c r="K1520" s="76">
        <f t="shared" si="150"/>
        <v>222.83868143888998</v>
      </c>
      <c r="L1520" s="76">
        <f t="shared" si="147"/>
        <v>167.14321825271895</v>
      </c>
      <c r="M1520" s="103">
        <f t="shared" si="151"/>
        <v>8.5239369936594471</v>
      </c>
      <c r="N1520" s="103">
        <f t="shared" si="148"/>
        <v>266.37303105185771</v>
      </c>
    </row>
    <row r="1521" spans="1:14">
      <c r="A1521" s="102">
        <v>40387</v>
      </c>
      <c r="B1521" t="s">
        <v>615</v>
      </c>
      <c r="C1521">
        <v>29.161000000000001</v>
      </c>
      <c r="D1521">
        <v>106.444</v>
      </c>
      <c r="E1521">
        <v>29.32</v>
      </c>
      <c r="F1521">
        <v>3604</v>
      </c>
      <c r="G1521">
        <v>17.8</v>
      </c>
      <c r="I1521" s="103">
        <f t="shared" si="149"/>
        <v>106.41318950601934</v>
      </c>
      <c r="J1521" s="104">
        <f t="shared" si="146"/>
        <v>22.240356606758041</v>
      </c>
      <c r="K1521" s="76">
        <f t="shared" si="150"/>
        <v>222.83868143888998</v>
      </c>
      <c r="L1521" s="76">
        <f t="shared" si="147"/>
        <v>167.14321825271895</v>
      </c>
      <c r="M1521" s="103">
        <f t="shared" si="151"/>
        <v>8.5239369936594471</v>
      </c>
      <c r="N1521" s="103">
        <f t="shared" si="148"/>
        <v>266.37303105185771</v>
      </c>
    </row>
    <row r="1522" spans="1:14">
      <c r="A1522" s="102">
        <v>40387</v>
      </c>
      <c r="B1522" t="s">
        <v>616</v>
      </c>
      <c r="C1522">
        <v>29.18</v>
      </c>
      <c r="D1522">
        <v>106.28</v>
      </c>
      <c r="E1522">
        <v>29.33</v>
      </c>
      <c r="F1522">
        <v>3611</v>
      </c>
      <c r="G1522">
        <v>17.8</v>
      </c>
      <c r="I1522" s="103">
        <f t="shared" si="149"/>
        <v>106.31917858437365</v>
      </c>
      <c r="J1522" s="104">
        <f t="shared" si="146"/>
        <v>22.22070832413409</v>
      </c>
      <c r="K1522" s="76">
        <f t="shared" si="150"/>
        <v>222.64181420920139</v>
      </c>
      <c r="L1522" s="76">
        <f t="shared" si="147"/>
        <v>166.99555527909976</v>
      </c>
      <c r="M1522" s="103">
        <f t="shared" si="151"/>
        <v>8.5164065063529044</v>
      </c>
      <c r="N1522" s="103">
        <f t="shared" si="148"/>
        <v>266.13770332352829</v>
      </c>
    </row>
    <row r="1523" spans="1:14">
      <c r="A1523" s="102">
        <v>40387</v>
      </c>
      <c r="B1523" t="s">
        <v>617</v>
      </c>
      <c r="C1523">
        <v>29.199000000000002</v>
      </c>
      <c r="D1523">
        <v>106.02200000000001</v>
      </c>
      <c r="E1523">
        <v>29.36</v>
      </c>
      <c r="F1523">
        <v>3604</v>
      </c>
      <c r="G1523">
        <v>17.8</v>
      </c>
      <c r="I1523" s="103">
        <f t="shared" si="149"/>
        <v>106.03772196764946</v>
      </c>
      <c r="J1523" s="104">
        <f t="shared" si="146"/>
        <v>22.161883891238734</v>
      </c>
      <c r="K1523" s="76">
        <f t="shared" si="150"/>
        <v>222.05241902572629</v>
      </c>
      <c r="L1523" s="76">
        <f t="shared" si="147"/>
        <v>166.55347131435644</v>
      </c>
      <c r="M1523" s="103">
        <f t="shared" si="151"/>
        <v>8.4938611952073337</v>
      </c>
      <c r="N1523" s="103">
        <f t="shared" si="148"/>
        <v>265.43316235022917</v>
      </c>
    </row>
    <row r="1524" spans="1:14">
      <c r="A1524" s="102">
        <v>40387</v>
      </c>
      <c r="B1524" t="s">
        <v>618</v>
      </c>
      <c r="C1524">
        <v>29.218</v>
      </c>
      <c r="D1524">
        <v>105.81100000000001</v>
      </c>
      <c r="E1524">
        <v>29.38</v>
      </c>
      <c r="F1524">
        <v>3608</v>
      </c>
      <c r="G1524">
        <v>17.8</v>
      </c>
      <c r="I1524" s="103">
        <f t="shared" si="149"/>
        <v>105.85056305600949</v>
      </c>
      <c r="J1524" s="104">
        <f t="shared" si="146"/>
        <v>22.122767678705983</v>
      </c>
      <c r="K1524" s="76">
        <f t="shared" si="150"/>
        <v>221.66049162196182</v>
      </c>
      <c r="L1524" s="76">
        <f t="shared" si="147"/>
        <v>166.25950077403715</v>
      </c>
      <c r="M1524" s="103">
        <f t="shared" si="151"/>
        <v>8.4788693433699223</v>
      </c>
      <c r="N1524" s="103">
        <f t="shared" si="148"/>
        <v>264.96466698031008</v>
      </c>
    </row>
    <row r="1525" spans="1:14">
      <c r="A1525" s="102">
        <v>40387</v>
      </c>
      <c r="B1525" t="s">
        <v>619</v>
      </c>
      <c r="C1525">
        <v>29.236000000000001</v>
      </c>
      <c r="D1525">
        <v>105.928</v>
      </c>
      <c r="E1525">
        <v>29.37</v>
      </c>
      <c r="F1525">
        <v>3611</v>
      </c>
      <c r="G1525">
        <v>17.8</v>
      </c>
      <c r="I1525" s="103">
        <f t="shared" si="149"/>
        <v>105.94409471442432</v>
      </c>
      <c r="J1525" s="104">
        <f t="shared" si="146"/>
        <v>22.14231579531468</v>
      </c>
      <c r="K1525" s="76">
        <f t="shared" si="150"/>
        <v>221.85635523182739</v>
      </c>
      <c r="L1525" s="76">
        <f t="shared" si="147"/>
        <v>166.40641096880287</v>
      </c>
      <c r="M1525" s="103">
        <f t="shared" si="151"/>
        <v>8.4863614406084444</v>
      </c>
      <c r="N1525" s="103">
        <f t="shared" si="148"/>
        <v>265.19879501901391</v>
      </c>
    </row>
    <row r="1526" spans="1:14">
      <c r="A1526" s="102">
        <v>40387</v>
      </c>
      <c r="B1526" t="s">
        <v>620</v>
      </c>
      <c r="C1526">
        <v>29.254999999999999</v>
      </c>
      <c r="D1526">
        <v>105.881</v>
      </c>
      <c r="E1526">
        <v>29.36</v>
      </c>
      <c r="F1526">
        <v>3608</v>
      </c>
      <c r="G1526">
        <v>17.899999999999999</v>
      </c>
      <c r="I1526" s="103">
        <f t="shared" si="149"/>
        <v>105.84945174302119</v>
      </c>
      <c r="J1526" s="104">
        <f t="shared" si="146"/>
        <v>22.122535414291427</v>
      </c>
      <c r="K1526" s="76">
        <f t="shared" si="150"/>
        <v>221.62955893030494</v>
      </c>
      <c r="L1526" s="76">
        <f t="shared" si="147"/>
        <v>166.23629928316777</v>
      </c>
      <c r="M1526" s="103">
        <f t="shared" si="151"/>
        <v>8.4626610339144221</v>
      </c>
      <c r="N1526" s="103">
        <f t="shared" si="148"/>
        <v>264.45815730982571</v>
      </c>
    </row>
    <row r="1527" spans="1:14">
      <c r="A1527" s="102">
        <v>40387</v>
      </c>
      <c r="B1527" t="s">
        <v>621</v>
      </c>
      <c r="C1527">
        <v>29.274000000000001</v>
      </c>
      <c r="D1527">
        <v>105.881</v>
      </c>
      <c r="E1527">
        <v>29.38</v>
      </c>
      <c r="F1527">
        <v>3614</v>
      </c>
      <c r="G1527">
        <v>17.8</v>
      </c>
      <c r="I1527" s="103">
        <f t="shared" si="149"/>
        <v>105.85056305600949</v>
      </c>
      <c r="J1527" s="104">
        <f t="shared" si="146"/>
        <v>22.122767678705983</v>
      </c>
      <c r="K1527" s="76">
        <f t="shared" si="150"/>
        <v>221.66049162196182</v>
      </c>
      <c r="L1527" s="76">
        <f t="shared" si="147"/>
        <v>166.25950077403715</v>
      </c>
      <c r="M1527" s="103">
        <f t="shared" si="151"/>
        <v>8.4788693433699223</v>
      </c>
      <c r="N1527" s="103">
        <f t="shared" si="148"/>
        <v>264.96466698031008</v>
      </c>
    </row>
    <row r="1528" spans="1:14">
      <c r="A1528" s="102">
        <v>40387</v>
      </c>
      <c r="B1528" t="s">
        <v>622</v>
      </c>
      <c r="C1528">
        <v>29.292999999999999</v>
      </c>
      <c r="D1528">
        <v>105.694</v>
      </c>
      <c r="E1528">
        <v>29.38</v>
      </c>
      <c r="F1528">
        <v>3605</v>
      </c>
      <c r="G1528">
        <v>17.899999999999999</v>
      </c>
      <c r="I1528" s="103">
        <f t="shared" si="149"/>
        <v>105.66261453410551</v>
      </c>
      <c r="J1528" s="104">
        <f t="shared" si="146"/>
        <v>22.083486437628054</v>
      </c>
      <c r="K1528" s="76">
        <f t="shared" si="150"/>
        <v>221.23835569285896</v>
      </c>
      <c r="L1528" s="76">
        <f t="shared" si="147"/>
        <v>165.94287191375687</v>
      </c>
      <c r="M1528" s="103">
        <f t="shared" si="151"/>
        <v>8.4477234037090767</v>
      </c>
      <c r="N1528" s="103">
        <f t="shared" si="148"/>
        <v>263.99135636590864</v>
      </c>
    </row>
    <row r="1529" spans="1:14">
      <c r="A1529" s="102">
        <v>40387</v>
      </c>
      <c r="B1529" t="s">
        <v>623</v>
      </c>
      <c r="C1529">
        <v>29.311</v>
      </c>
      <c r="D1529">
        <v>105.904</v>
      </c>
      <c r="E1529">
        <v>29.36</v>
      </c>
      <c r="F1529">
        <v>3601</v>
      </c>
      <c r="G1529">
        <v>17.899999999999999</v>
      </c>
      <c r="I1529" s="103">
        <f t="shared" si="149"/>
        <v>105.84945174302119</v>
      </c>
      <c r="J1529" s="104">
        <f t="shared" si="146"/>
        <v>22.122535414291427</v>
      </c>
      <c r="K1529" s="76">
        <f t="shared" si="150"/>
        <v>221.62955893030494</v>
      </c>
      <c r="L1529" s="76">
        <f t="shared" si="147"/>
        <v>166.23629928316777</v>
      </c>
      <c r="M1529" s="103">
        <f t="shared" si="151"/>
        <v>8.4626610339144221</v>
      </c>
      <c r="N1529" s="103">
        <f t="shared" si="148"/>
        <v>264.45815730982571</v>
      </c>
    </row>
    <row r="1530" spans="1:14">
      <c r="A1530" s="102">
        <v>40387</v>
      </c>
      <c r="B1530" t="s">
        <v>624</v>
      </c>
      <c r="C1530">
        <v>29.33</v>
      </c>
      <c r="D1530">
        <v>105.881</v>
      </c>
      <c r="E1530">
        <v>29.36</v>
      </c>
      <c r="F1530">
        <v>3610</v>
      </c>
      <c r="G1530">
        <v>17.899999999999999</v>
      </c>
      <c r="I1530" s="103">
        <f t="shared" si="149"/>
        <v>105.84945174302119</v>
      </c>
      <c r="J1530" s="104">
        <f t="shared" si="146"/>
        <v>22.122535414291427</v>
      </c>
      <c r="K1530" s="76">
        <f t="shared" si="150"/>
        <v>221.62955893030494</v>
      </c>
      <c r="L1530" s="76">
        <f t="shared" si="147"/>
        <v>166.23629928316777</v>
      </c>
      <c r="M1530" s="103">
        <f t="shared" si="151"/>
        <v>8.4626610339144221</v>
      </c>
      <c r="N1530" s="103">
        <f t="shared" si="148"/>
        <v>264.45815730982571</v>
      </c>
    </row>
    <row r="1531" spans="1:14">
      <c r="A1531" s="102">
        <v>40387</v>
      </c>
      <c r="B1531" t="s">
        <v>625</v>
      </c>
      <c r="C1531">
        <v>29.349</v>
      </c>
      <c r="D1531">
        <v>106.18600000000001</v>
      </c>
      <c r="E1531">
        <v>29.32</v>
      </c>
      <c r="F1531">
        <v>3606</v>
      </c>
      <c r="G1531">
        <v>17.899999999999999</v>
      </c>
      <c r="I1531" s="103">
        <f t="shared" si="149"/>
        <v>106.22427390636501</v>
      </c>
      <c r="J1531" s="104">
        <f t="shared" si="146"/>
        <v>22.200873246430287</v>
      </c>
      <c r="K1531" s="76">
        <f t="shared" si="150"/>
        <v>222.41436857618646</v>
      </c>
      <c r="L1531" s="76">
        <f t="shared" si="147"/>
        <v>166.82495655344687</v>
      </c>
      <c r="M1531" s="103">
        <f t="shared" si="151"/>
        <v>8.4926280565502914</v>
      </c>
      <c r="N1531" s="103">
        <f t="shared" si="148"/>
        <v>265.3946267671966</v>
      </c>
    </row>
    <row r="1532" spans="1:14">
      <c r="A1532" s="102">
        <v>40387</v>
      </c>
      <c r="B1532" t="s">
        <v>626</v>
      </c>
      <c r="C1532">
        <v>29.367999999999999</v>
      </c>
      <c r="D1532">
        <v>106.373</v>
      </c>
      <c r="E1532">
        <v>29.3</v>
      </c>
      <c r="F1532">
        <v>3600</v>
      </c>
      <c r="G1532">
        <v>17.899999999999999</v>
      </c>
      <c r="I1532" s="103">
        <f t="shared" si="149"/>
        <v>106.41226092495106</v>
      </c>
      <c r="J1532" s="104">
        <f t="shared" si="146"/>
        <v>22.24016253331477</v>
      </c>
      <c r="K1532" s="76">
        <f t="shared" si="150"/>
        <v>222.80797930659438</v>
      </c>
      <c r="L1532" s="76">
        <f t="shared" si="147"/>
        <v>167.12018969606993</v>
      </c>
      <c r="M1532" s="103">
        <f t="shared" si="151"/>
        <v>8.5076576140101832</v>
      </c>
      <c r="N1532" s="103">
        <f t="shared" si="148"/>
        <v>265.8643004378182</v>
      </c>
    </row>
    <row r="1533" spans="1:14">
      <c r="A1533" s="102">
        <v>40387</v>
      </c>
      <c r="B1533" t="s">
        <v>627</v>
      </c>
      <c r="C1533">
        <v>29.387</v>
      </c>
      <c r="D1533">
        <v>105.97499999999999</v>
      </c>
      <c r="E1533">
        <v>29.35</v>
      </c>
      <c r="F1533">
        <v>3602</v>
      </c>
      <c r="G1533">
        <v>17.899999999999999</v>
      </c>
      <c r="I1533" s="103">
        <f t="shared" si="149"/>
        <v>105.94301362252554</v>
      </c>
      <c r="J1533" s="104">
        <f t="shared" si="146"/>
        <v>22.142089847107837</v>
      </c>
      <c r="K1533" s="76">
        <f t="shared" si="150"/>
        <v>221.82546054099615</v>
      </c>
      <c r="L1533" s="76">
        <f t="shared" si="147"/>
        <v>166.38323798097548</v>
      </c>
      <c r="M1533" s="103">
        <f t="shared" si="151"/>
        <v>8.4701413038535023</v>
      </c>
      <c r="N1533" s="103">
        <f t="shared" si="148"/>
        <v>264.69191574542197</v>
      </c>
    </row>
    <row r="1534" spans="1:14">
      <c r="A1534" s="102">
        <v>40387</v>
      </c>
      <c r="B1534" t="s">
        <v>628</v>
      </c>
      <c r="C1534">
        <v>29.405000000000001</v>
      </c>
      <c r="D1534">
        <v>105.741</v>
      </c>
      <c r="E1534">
        <v>29.37</v>
      </c>
      <c r="F1534">
        <v>3594</v>
      </c>
      <c r="G1534">
        <v>17.899999999999999</v>
      </c>
      <c r="I1534" s="103">
        <f t="shared" si="149"/>
        <v>105.75598542305265</v>
      </c>
      <c r="J1534" s="104">
        <f t="shared" si="146"/>
        <v>22.103000953418004</v>
      </c>
      <c r="K1534" s="76">
        <f t="shared" si="150"/>
        <v>221.43385740395448</v>
      </c>
      <c r="L1534" s="76">
        <f t="shared" si="147"/>
        <v>166.08951066137206</v>
      </c>
      <c r="M1534" s="103">
        <f t="shared" si="151"/>
        <v>8.4551884039578553</v>
      </c>
      <c r="N1534" s="103">
        <f t="shared" si="148"/>
        <v>264.22463762368295</v>
      </c>
    </row>
    <row r="1535" spans="1:14">
      <c r="A1535" s="102">
        <v>40387</v>
      </c>
      <c r="B1535" t="s">
        <v>629</v>
      </c>
      <c r="C1535">
        <v>29.423999999999999</v>
      </c>
      <c r="D1535">
        <v>105.858</v>
      </c>
      <c r="E1535">
        <v>29.36</v>
      </c>
      <c r="F1535">
        <v>3597</v>
      </c>
      <c r="G1535">
        <v>17.899999999999999</v>
      </c>
      <c r="I1535" s="103">
        <f t="shared" si="149"/>
        <v>105.84945174302119</v>
      </c>
      <c r="J1535" s="104">
        <f t="shared" si="146"/>
        <v>22.122535414291427</v>
      </c>
      <c r="K1535" s="76">
        <f t="shared" si="150"/>
        <v>221.62955893030494</v>
      </c>
      <c r="L1535" s="76">
        <f t="shared" si="147"/>
        <v>166.23629928316777</v>
      </c>
      <c r="M1535" s="103">
        <f t="shared" si="151"/>
        <v>8.4626610339144221</v>
      </c>
      <c r="N1535" s="103">
        <f t="shared" si="148"/>
        <v>264.45815730982571</v>
      </c>
    </row>
    <row r="1536" spans="1:14">
      <c r="A1536" s="102">
        <v>40387</v>
      </c>
      <c r="B1536" t="s">
        <v>630</v>
      </c>
      <c r="C1536">
        <v>29.443000000000001</v>
      </c>
      <c r="D1536">
        <v>106.092</v>
      </c>
      <c r="E1536">
        <v>29.34</v>
      </c>
      <c r="F1536">
        <v>3595</v>
      </c>
      <c r="G1536">
        <v>17.899999999999999</v>
      </c>
      <c r="I1536" s="103">
        <f t="shared" si="149"/>
        <v>106.03667119027752</v>
      </c>
      <c r="J1536" s="104">
        <f t="shared" si="146"/>
        <v>22.161664278767997</v>
      </c>
      <c r="K1536" s="76">
        <f t="shared" si="150"/>
        <v>222.02156250552733</v>
      </c>
      <c r="L1536" s="76">
        <f t="shared" si="147"/>
        <v>166.53032695693682</v>
      </c>
      <c r="M1536" s="103">
        <f t="shared" si="151"/>
        <v>8.4776292240655984</v>
      </c>
      <c r="N1536" s="103">
        <f t="shared" si="148"/>
        <v>264.92591325204995</v>
      </c>
    </row>
    <row r="1537" spans="1:14">
      <c r="A1537" s="102">
        <v>40387</v>
      </c>
      <c r="B1537" t="s">
        <v>631</v>
      </c>
      <c r="C1537">
        <v>29.462</v>
      </c>
      <c r="D1537">
        <v>105.97499999999999</v>
      </c>
      <c r="E1537">
        <v>29.35</v>
      </c>
      <c r="F1537">
        <v>3599</v>
      </c>
      <c r="G1537">
        <v>17.899999999999999</v>
      </c>
      <c r="I1537" s="103">
        <f t="shared" si="149"/>
        <v>105.94301362252554</v>
      </c>
      <c r="J1537" s="104">
        <f t="shared" si="146"/>
        <v>22.142089847107837</v>
      </c>
      <c r="K1537" s="76">
        <f t="shared" si="150"/>
        <v>221.82546054099615</v>
      </c>
      <c r="L1537" s="76">
        <f t="shared" si="147"/>
        <v>166.38323798097548</v>
      </c>
      <c r="M1537" s="103">
        <f t="shared" si="151"/>
        <v>8.4701413038535023</v>
      </c>
      <c r="N1537" s="103">
        <f t="shared" si="148"/>
        <v>264.69191574542197</v>
      </c>
    </row>
    <row r="1538" spans="1:14">
      <c r="A1538" s="102">
        <v>40387</v>
      </c>
      <c r="B1538" t="s">
        <v>632</v>
      </c>
      <c r="C1538">
        <v>29.481000000000002</v>
      </c>
      <c r="D1538">
        <v>106.303</v>
      </c>
      <c r="E1538">
        <v>29.31</v>
      </c>
      <c r="F1538">
        <v>3602</v>
      </c>
      <c r="G1538">
        <v>17.899999999999999</v>
      </c>
      <c r="I1538" s="103">
        <f t="shared" si="149"/>
        <v>106.31821931311723</v>
      </c>
      <c r="J1538" s="104">
        <f t="shared" si="146"/>
        <v>22.220507836441499</v>
      </c>
      <c r="K1538" s="76">
        <f t="shared" si="150"/>
        <v>222.61107322339208</v>
      </c>
      <c r="L1538" s="76">
        <f t="shared" si="147"/>
        <v>166.97249757983835</v>
      </c>
      <c r="M1538" s="103">
        <f t="shared" si="151"/>
        <v>8.500138989483295</v>
      </c>
      <c r="N1538" s="103">
        <f t="shared" si="148"/>
        <v>265.62934342135298</v>
      </c>
    </row>
    <row r="1539" spans="1:14">
      <c r="A1539" s="102">
        <v>40387</v>
      </c>
      <c r="B1539" t="s">
        <v>633</v>
      </c>
      <c r="C1539">
        <v>29.498999999999999</v>
      </c>
      <c r="D1539">
        <v>106.232</v>
      </c>
      <c r="E1539">
        <v>29.32</v>
      </c>
      <c r="F1539">
        <v>3603</v>
      </c>
      <c r="G1539">
        <v>17.899999999999999</v>
      </c>
      <c r="I1539" s="103">
        <f t="shared" si="149"/>
        <v>106.22427390636501</v>
      </c>
      <c r="J1539" s="104">
        <f t="shared" si="146"/>
        <v>22.200873246430287</v>
      </c>
      <c r="K1539" s="76">
        <f t="shared" si="150"/>
        <v>222.41436857618646</v>
      </c>
      <c r="L1539" s="76">
        <f t="shared" si="147"/>
        <v>166.82495655344687</v>
      </c>
      <c r="M1539" s="103">
        <f t="shared" si="151"/>
        <v>8.4926280565502914</v>
      </c>
      <c r="N1539" s="103">
        <f t="shared" si="148"/>
        <v>265.3946267671966</v>
      </c>
    </row>
    <row r="1540" spans="1:14">
      <c r="A1540" s="102">
        <v>40387</v>
      </c>
      <c r="B1540" t="s">
        <v>634</v>
      </c>
      <c r="C1540">
        <v>29.518000000000001</v>
      </c>
      <c r="D1540">
        <v>106.068</v>
      </c>
      <c r="E1540">
        <v>29.34</v>
      </c>
      <c r="F1540">
        <v>3601</v>
      </c>
      <c r="G1540">
        <v>17.899999999999999</v>
      </c>
      <c r="I1540" s="103">
        <f t="shared" si="149"/>
        <v>106.03667119027752</v>
      </c>
      <c r="J1540" s="104">
        <f t="shared" si="146"/>
        <v>22.161664278767997</v>
      </c>
      <c r="K1540" s="76">
        <f t="shared" si="150"/>
        <v>222.02156250552733</v>
      </c>
      <c r="L1540" s="76">
        <f t="shared" si="147"/>
        <v>166.53032695693682</v>
      </c>
      <c r="M1540" s="103">
        <f t="shared" si="151"/>
        <v>8.4776292240655984</v>
      </c>
      <c r="N1540" s="103">
        <f t="shared" si="148"/>
        <v>264.92591325204995</v>
      </c>
    </row>
    <row r="1541" spans="1:14">
      <c r="A1541" s="102">
        <v>40387</v>
      </c>
      <c r="B1541" t="s">
        <v>635</v>
      </c>
      <c r="C1541">
        <v>29.536999999999999</v>
      </c>
      <c r="D1541">
        <v>106.18600000000001</v>
      </c>
      <c r="E1541">
        <v>29.33</v>
      </c>
      <c r="F1541">
        <v>3599</v>
      </c>
      <c r="G1541">
        <v>17.899999999999999</v>
      </c>
      <c r="I1541" s="103">
        <f t="shared" si="149"/>
        <v>106.13042457518775</v>
      </c>
      <c r="J1541" s="104">
        <f t="shared" si="146"/>
        <v>22.181258736214236</v>
      </c>
      <c r="K1541" s="76">
        <f t="shared" si="150"/>
        <v>222.217865093814</v>
      </c>
      <c r="L1541" s="76">
        <f t="shared" si="147"/>
        <v>166.67756641350564</v>
      </c>
      <c r="M1541" s="103">
        <f t="shared" si="151"/>
        <v>8.4851248048571133</v>
      </c>
      <c r="N1541" s="103">
        <f t="shared" si="148"/>
        <v>265.16015015178476</v>
      </c>
    </row>
    <row r="1542" spans="1:14">
      <c r="A1542" s="102">
        <v>40387</v>
      </c>
      <c r="B1542" t="s">
        <v>636</v>
      </c>
      <c r="C1542">
        <v>29.556000000000001</v>
      </c>
      <c r="D1542">
        <v>106.468</v>
      </c>
      <c r="E1542">
        <v>29.3</v>
      </c>
      <c r="F1542">
        <v>3596</v>
      </c>
      <c r="G1542">
        <v>17.899999999999999</v>
      </c>
      <c r="I1542" s="103">
        <f t="shared" si="149"/>
        <v>106.41226092495106</v>
      </c>
      <c r="J1542" s="104">
        <f t="shared" si="146"/>
        <v>22.24016253331477</v>
      </c>
      <c r="K1542" s="76">
        <f t="shared" si="150"/>
        <v>222.80797930659438</v>
      </c>
      <c r="L1542" s="76">
        <f t="shared" si="147"/>
        <v>167.12018969606993</v>
      </c>
      <c r="M1542" s="103">
        <f t="shared" si="151"/>
        <v>8.5076576140101832</v>
      </c>
      <c r="N1542" s="103">
        <f t="shared" si="148"/>
        <v>265.8643004378182</v>
      </c>
    </row>
    <row r="1543" spans="1:14">
      <c r="A1543" s="102">
        <v>40387</v>
      </c>
      <c r="B1543" t="s">
        <v>637</v>
      </c>
      <c r="C1543">
        <v>29.574000000000002</v>
      </c>
      <c r="D1543">
        <v>106.468</v>
      </c>
      <c r="E1543">
        <v>29.3</v>
      </c>
      <c r="F1543">
        <v>3599</v>
      </c>
      <c r="G1543">
        <v>17.899999999999999</v>
      </c>
      <c r="I1543" s="103">
        <f t="shared" si="149"/>
        <v>106.41226092495106</v>
      </c>
      <c r="J1543" s="104">
        <f t="shared" si="146"/>
        <v>22.24016253331477</v>
      </c>
      <c r="K1543" s="76">
        <f t="shared" si="150"/>
        <v>222.80797930659438</v>
      </c>
      <c r="L1543" s="76">
        <f t="shared" si="147"/>
        <v>167.12018969606993</v>
      </c>
      <c r="M1543" s="103">
        <f t="shared" si="151"/>
        <v>8.5076576140101832</v>
      </c>
      <c r="N1543" s="103">
        <f t="shared" si="148"/>
        <v>265.8643004378182</v>
      </c>
    </row>
    <row r="1544" spans="1:14">
      <c r="A1544" s="102">
        <v>40387</v>
      </c>
      <c r="B1544" t="s">
        <v>638</v>
      </c>
      <c r="C1544">
        <v>29.593</v>
      </c>
      <c r="D1544">
        <v>106.373</v>
      </c>
      <c r="E1544">
        <v>29.3</v>
      </c>
      <c r="F1544">
        <v>3607</v>
      </c>
      <c r="G1544">
        <v>17.899999999999999</v>
      </c>
      <c r="I1544" s="103">
        <f t="shared" si="149"/>
        <v>106.41226092495106</v>
      </c>
      <c r="J1544" s="104">
        <f t="shared" si="146"/>
        <v>22.24016253331477</v>
      </c>
      <c r="K1544" s="76">
        <f t="shared" si="150"/>
        <v>222.80797930659438</v>
      </c>
      <c r="L1544" s="76">
        <f t="shared" si="147"/>
        <v>167.12018969606993</v>
      </c>
      <c r="M1544" s="103">
        <f t="shared" si="151"/>
        <v>8.5076576140101832</v>
      </c>
      <c r="N1544" s="103">
        <f t="shared" si="148"/>
        <v>265.8643004378182</v>
      </c>
    </row>
    <row r="1545" spans="1:14">
      <c r="A1545" s="102">
        <v>40387</v>
      </c>
      <c r="B1545" t="s">
        <v>639</v>
      </c>
      <c r="C1545">
        <v>29.611999999999998</v>
      </c>
      <c r="D1545">
        <v>106.63200000000001</v>
      </c>
      <c r="E1545">
        <v>29.28</v>
      </c>
      <c r="F1545">
        <v>3596</v>
      </c>
      <c r="G1545">
        <v>17.899999999999999</v>
      </c>
      <c r="I1545" s="103">
        <f t="shared" si="149"/>
        <v>106.60063328289083</v>
      </c>
      <c r="J1545" s="104">
        <f t="shared" si="146"/>
        <v>22.279532356124182</v>
      </c>
      <c r="K1545" s="76">
        <f t="shared" si="150"/>
        <v>223.2023968677378</v>
      </c>
      <c r="L1545" s="76">
        <f t="shared" si="147"/>
        <v>167.41602801318447</v>
      </c>
      <c r="M1545" s="103">
        <f t="shared" si="151"/>
        <v>8.522717979341822</v>
      </c>
      <c r="N1545" s="103">
        <f t="shared" si="148"/>
        <v>266.33493685443193</v>
      </c>
    </row>
    <row r="1546" spans="1:14">
      <c r="A1546" s="102">
        <v>40387</v>
      </c>
      <c r="B1546" t="s">
        <v>640</v>
      </c>
      <c r="C1546">
        <v>29.631</v>
      </c>
      <c r="D1546">
        <v>106.491</v>
      </c>
      <c r="E1546">
        <v>29.29</v>
      </c>
      <c r="F1546">
        <v>3593</v>
      </c>
      <c r="G1546">
        <v>17.899999999999999</v>
      </c>
      <c r="I1546" s="103">
        <f t="shared" si="149"/>
        <v>106.50639887157357</v>
      </c>
      <c r="J1546" s="104">
        <f t="shared" si="146"/>
        <v>22.259837364158876</v>
      </c>
      <c r="K1546" s="76">
        <f t="shared" si="150"/>
        <v>223.00508709737633</v>
      </c>
      <c r="L1546" s="76">
        <f t="shared" si="147"/>
        <v>167.26803310584623</v>
      </c>
      <c r="M1546" s="103">
        <f t="shared" si="151"/>
        <v>8.5151839405010321</v>
      </c>
      <c r="N1546" s="103">
        <f t="shared" si="148"/>
        <v>266.09949814065726</v>
      </c>
    </row>
    <row r="1547" spans="1:14">
      <c r="A1547" s="102">
        <v>40387</v>
      </c>
      <c r="B1547" t="s">
        <v>641</v>
      </c>
      <c r="C1547">
        <v>29.65</v>
      </c>
      <c r="D1547">
        <v>106.562</v>
      </c>
      <c r="E1547">
        <v>29.29</v>
      </c>
      <c r="F1547">
        <v>3597</v>
      </c>
      <c r="G1547">
        <v>17.899999999999999</v>
      </c>
      <c r="I1547" s="103">
        <f t="shared" si="149"/>
        <v>106.50639887157357</v>
      </c>
      <c r="J1547" s="104">
        <f t="shared" si="146"/>
        <v>22.259837364158876</v>
      </c>
      <c r="K1547" s="76">
        <f t="shared" si="150"/>
        <v>223.00508709737633</v>
      </c>
      <c r="L1547" s="76">
        <f t="shared" si="147"/>
        <v>167.26803310584623</v>
      </c>
      <c r="M1547" s="103">
        <f t="shared" si="151"/>
        <v>8.5151839405010321</v>
      </c>
      <c r="N1547" s="103">
        <f t="shared" si="148"/>
        <v>266.09949814065726</v>
      </c>
    </row>
    <row r="1548" spans="1:14">
      <c r="A1548" s="102">
        <v>40387</v>
      </c>
      <c r="B1548" t="s">
        <v>642</v>
      </c>
      <c r="C1548">
        <v>29.667999999999999</v>
      </c>
      <c r="D1548">
        <v>107.129</v>
      </c>
      <c r="E1548">
        <v>29.23</v>
      </c>
      <c r="F1548">
        <v>3604</v>
      </c>
      <c r="G1548">
        <v>17.899999999999999</v>
      </c>
      <c r="I1548" s="103">
        <f t="shared" si="149"/>
        <v>107.07325687065681</v>
      </c>
      <c r="J1548" s="104">
        <f t="shared" si="146"/>
        <v>22.378310685967271</v>
      </c>
      <c r="K1548" s="76">
        <f t="shared" si="150"/>
        <v>224.19198496263826</v>
      </c>
      <c r="L1548" s="76">
        <f t="shared" si="147"/>
        <v>168.15828217596365</v>
      </c>
      <c r="M1548" s="103">
        <f t="shared" si="151"/>
        <v>8.5605042234274897</v>
      </c>
      <c r="N1548" s="103">
        <f t="shared" si="148"/>
        <v>267.51575698210905</v>
      </c>
    </row>
    <row r="1549" spans="1:14">
      <c r="A1549" s="102">
        <v>40387</v>
      </c>
      <c r="B1549" t="s">
        <v>643</v>
      </c>
      <c r="C1549">
        <v>29.687000000000001</v>
      </c>
      <c r="D1549">
        <v>107.15300000000001</v>
      </c>
      <c r="E1549">
        <v>29.22</v>
      </c>
      <c r="F1549">
        <v>3597</v>
      </c>
      <c r="G1549">
        <v>17.899999999999999</v>
      </c>
      <c r="I1549" s="103">
        <f t="shared" si="149"/>
        <v>107.16807280941191</v>
      </c>
      <c r="J1549" s="104">
        <f t="shared" si="146"/>
        <v>22.39812721716709</v>
      </c>
      <c r="K1549" s="76">
        <f t="shared" si="150"/>
        <v>224.39051234600981</v>
      </c>
      <c r="L1549" s="76">
        <f t="shared" si="147"/>
        <v>168.30719037068886</v>
      </c>
      <c r="M1549" s="103">
        <f t="shared" si="151"/>
        <v>8.5680847553724728</v>
      </c>
      <c r="N1549" s="103">
        <f t="shared" si="148"/>
        <v>267.75264860538977</v>
      </c>
    </row>
    <row r="1550" spans="1:14">
      <c r="A1550" s="102">
        <v>40387</v>
      </c>
      <c r="B1550" t="s">
        <v>644</v>
      </c>
      <c r="C1550">
        <v>29.706</v>
      </c>
      <c r="D1550">
        <v>107.105</v>
      </c>
      <c r="E1550">
        <v>29.23</v>
      </c>
      <c r="F1550">
        <v>3599</v>
      </c>
      <c r="G1550">
        <v>17.899999999999999</v>
      </c>
      <c r="I1550" s="103">
        <f t="shared" si="149"/>
        <v>107.07325687065681</v>
      </c>
      <c r="J1550" s="104">
        <f t="shared" si="146"/>
        <v>22.378310685967271</v>
      </c>
      <c r="K1550" s="76">
        <f t="shared" si="150"/>
        <v>224.19198496263826</v>
      </c>
      <c r="L1550" s="76">
        <f t="shared" si="147"/>
        <v>168.15828217596365</v>
      </c>
      <c r="M1550" s="103">
        <f t="shared" si="151"/>
        <v>8.5605042234274897</v>
      </c>
      <c r="N1550" s="103">
        <f t="shared" si="148"/>
        <v>267.51575698210905</v>
      </c>
    </row>
    <row r="1551" spans="1:14">
      <c r="A1551" s="102">
        <v>40387</v>
      </c>
      <c r="B1551" t="s">
        <v>645</v>
      </c>
      <c r="C1551">
        <v>29.725000000000001</v>
      </c>
      <c r="D1551">
        <v>107.224</v>
      </c>
      <c r="E1551">
        <v>29.21</v>
      </c>
      <c r="F1551">
        <v>3582</v>
      </c>
      <c r="G1551">
        <v>17.899999999999999</v>
      </c>
      <c r="I1551" s="103">
        <f t="shared" si="149"/>
        <v>107.26298612783066</v>
      </c>
      <c r="J1551" s="104">
        <f t="shared" si="146"/>
        <v>22.417964100716603</v>
      </c>
      <c r="K1551" s="76">
        <f t="shared" si="150"/>
        <v>224.58924362473982</v>
      </c>
      <c r="L1551" s="76">
        <f t="shared" si="147"/>
        <v>168.45625149993236</v>
      </c>
      <c r="M1551" s="103">
        <f t="shared" si="151"/>
        <v>8.5756730728191393</v>
      </c>
      <c r="N1551" s="103">
        <f t="shared" si="148"/>
        <v>267.98978352559811</v>
      </c>
    </row>
    <row r="1552" spans="1:14">
      <c r="A1552" s="102">
        <v>40387</v>
      </c>
      <c r="B1552" t="s">
        <v>646</v>
      </c>
      <c r="C1552">
        <v>29.742999999999999</v>
      </c>
      <c r="D1552">
        <v>106.727</v>
      </c>
      <c r="E1552">
        <v>29.27</v>
      </c>
      <c r="F1552">
        <v>3588</v>
      </c>
      <c r="G1552">
        <v>17.899999999999999</v>
      </c>
      <c r="I1552" s="103">
        <f t="shared" si="149"/>
        <v>106.69496428900959</v>
      </c>
      <c r="J1552" s="104">
        <f t="shared" si="146"/>
        <v>22.299247536403005</v>
      </c>
      <c r="K1552" s="76">
        <f t="shared" si="150"/>
        <v>223.39990889009866</v>
      </c>
      <c r="L1552" s="76">
        <f t="shared" si="147"/>
        <v>167.56417462241689</v>
      </c>
      <c r="M1552" s="103">
        <f t="shared" si="151"/>
        <v>8.5302597409345911</v>
      </c>
      <c r="N1552" s="103">
        <f t="shared" si="148"/>
        <v>266.57061690420596</v>
      </c>
    </row>
    <row r="1553" spans="1:14">
      <c r="A1553" s="102">
        <v>40387</v>
      </c>
      <c r="B1553" t="s">
        <v>647</v>
      </c>
      <c r="C1553">
        <v>29.762</v>
      </c>
      <c r="D1553">
        <v>106.98699999999999</v>
      </c>
      <c r="E1553">
        <v>29.24</v>
      </c>
      <c r="F1553">
        <v>3595</v>
      </c>
      <c r="G1553">
        <v>17.899999999999999</v>
      </c>
      <c r="I1553" s="103">
        <f t="shared" si="149"/>
        <v>106.97853818025061</v>
      </c>
      <c r="J1553" s="104">
        <f t="shared" si="146"/>
        <v>22.358514479672376</v>
      </c>
      <c r="K1553" s="76">
        <f t="shared" si="150"/>
        <v>223.99366119967584</v>
      </c>
      <c r="L1553" s="76">
        <f t="shared" si="147"/>
        <v>168.00952670952719</v>
      </c>
      <c r="M1553" s="103">
        <f t="shared" si="151"/>
        <v>8.5529314664855836</v>
      </c>
      <c r="N1553" s="103">
        <f t="shared" si="148"/>
        <v>267.27910832767446</v>
      </c>
    </row>
    <row r="1554" spans="1:14">
      <c r="A1554" s="102">
        <v>40387</v>
      </c>
      <c r="B1554" t="s">
        <v>648</v>
      </c>
      <c r="C1554">
        <v>29.780999999999999</v>
      </c>
      <c r="D1554">
        <v>106.65600000000001</v>
      </c>
      <c r="E1554">
        <v>29.27</v>
      </c>
      <c r="F1554">
        <v>3586</v>
      </c>
      <c r="G1554">
        <v>17.899999999999999</v>
      </c>
      <c r="I1554" s="103">
        <f t="shared" si="149"/>
        <v>106.69496428900959</v>
      </c>
      <c r="J1554" s="104">
        <f t="shared" si="146"/>
        <v>22.299247536403005</v>
      </c>
      <c r="K1554" s="76">
        <f t="shared" si="150"/>
        <v>223.39990889009866</v>
      </c>
      <c r="L1554" s="76">
        <f t="shared" si="147"/>
        <v>167.56417462241689</v>
      </c>
      <c r="M1554" s="103">
        <f t="shared" si="151"/>
        <v>8.5302597409345911</v>
      </c>
      <c r="N1554" s="103">
        <f t="shared" si="148"/>
        <v>266.57061690420596</v>
      </c>
    </row>
    <row r="1555" spans="1:14">
      <c r="A1555" s="102">
        <v>40387</v>
      </c>
      <c r="B1555" t="s">
        <v>649</v>
      </c>
      <c r="C1555">
        <v>29.8</v>
      </c>
      <c r="D1555">
        <v>106.703</v>
      </c>
      <c r="E1555">
        <v>29.27</v>
      </c>
      <c r="F1555">
        <v>3599</v>
      </c>
      <c r="G1555">
        <v>17.899999999999999</v>
      </c>
      <c r="I1555" s="103">
        <f t="shared" si="149"/>
        <v>106.69496428900959</v>
      </c>
      <c r="J1555" s="104">
        <f t="shared" si="146"/>
        <v>22.299247536403005</v>
      </c>
      <c r="K1555" s="76">
        <f t="shared" si="150"/>
        <v>223.39990889009866</v>
      </c>
      <c r="L1555" s="76">
        <f t="shared" si="147"/>
        <v>167.56417462241689</v>
      </c>
      <c r="M1555" s="103">
        <f t="shared" si="151"/>
        <v>8.5302597409345911</v>
      </c>
      <c r="N1555" s="103">
        <f t="shared" si="148"/>
        <v>266.57061690420596</v>
      </c>
    </row>
    <row r="1556" spans="1:14">
      <c r="A1556" s="102">
        <v>40387</v>
      </c>
      <c r="B1556" t="s">
        <v>650</v>
      </c>
      <c r="C1556">
        <v>29.818999999999999</v>
      </c>
      <c r="D1556">
        <v>107.03400000000001</v>
      </c>
      <c r="E1556">
        <v>29.23</v>
      </c>
      <c r="F1556">
        <v>3590</v>
      </c>
      <c r="G1556">
        <v>17.899999999999999</v>
      </c>
      <c r="I1556" s="103">
        <f t="shared" si="149"/>
        <v>107.07325687065681</v>
      </c>
      <c r="J1556" s="104">
        <f t="shared" si="146"/>
        <v>22.378310685967271</v>
      </c>
      <c r="K1556" s="76">
        <f t="shared" si="150"/>
        <v>224.19198496263826</v>
      </c>
      <c r="L1556" s="76">
        <f t="shared" si="147"/>
        <v>168.15828217596365</v>
      </c>
      <c r="M1556" s="103">
        <f t="shared" si="151"/>
        <v>8.5605042234274897</v>
      </c>
      <c r="N1556" s="103">
        <f t="shared" si="148"/>
        <v>267.51575698210905</v>
      </c>
    </row>
    <row r="1557" spans="1:14">
      <c r="A1557" s="102">
        <v>40387</v>
      </c>
      <c r="B1557" t="s">
        <v>651</v>
      </c>
      <c r="C1557">
        <v>29.856000000000002</v>
      </c>
      <c r="D1557">
        <v>106.65600000000001</v>
      </c>
      <c r="E1557">
        <v>29.27</v>
      </c>
      <c r="F1557">
        <v>3591</v>
      </c>
      <c r="G1557">
        <v>17.899999999999999</v>
      </c>
      <c r="I1557" s="103">
        <f t="shared" si="149"/>
        <v>106.69496428900959</v>
      </c>
      <c r="J1557" s="104">
        <f t="shared" ref="J1557:J1620" si="152">I1557*20.9/100</f>
        <v>22.299247536403005</v>
      </c>
      <c r="K1557" s="76">
        <f t="shared" si="150"/>
        <v>223.39990889009866</v>
      </c>
      <c r="L1557" s="76">
        <f t="shared" ref="L1557:L1620" si="153">K1557/1.33322</f>
        <v>167.56417462241689</v>
      </c>
      <c r="M1557" s="103">
        <f t="shared" si="151"/>
        <v>8.5302597409345911</v>
      </c>
      <c r="N1557" s="103">
        <f t="shared" ref="N1557:N1620" si="154">M1557*31.25</f>
        <v>266.57061690420596</v>
      </c>
    </row>
    <row r="1558" spans="1:14">
      <c r="A1558" s="102">
        <v>40387</v>
      </c>
      <c r="B1558" t="s">
        <v>652</v>
      </c>
      <c r="C1558">
        <v>29.875</v>
      </c>
      <c r="D1558">
        <v>106.93899999999999</v>
      </c>
      <c r="E1558">
        <v>29.24</v>
      </c>
      <c r="F1558">
        <v>3603</v>
      </c>
      <c r="G1558">
        <v>17.899999999999999</v>
      </c>
      <c r="I1558" s="103">
        <f t="shared" si="149"/>
        <v>106.97853818025061</v>
      </c>
      <c r="J1558" s="104">
        <f t="shared" si="152"/>
        <v>22.358514479672376</v>
      </c>
      <c r="K1558" s="76">
        <f t="shared" si="150"/>
        <v>223.99366119967584</v>
      </c>
      <c r="L1558" s="76">
        <f t="shared" si="153"/>
        <v>168.00952670952719</v>
      </c>
      <c r="M1558" s="103">
        <f t="shared" si="151"/>
        <v>8.5529314664855836</v>
      </c>
      <c r="N1558" s="103">
        <f t="shared" si="154"/>
        <v>267.27910832767446</v>
      </c>
    </row>
    <row r="1559" spans="1:14">
      <c r="A1559" s="102">
        <v>40387</v>
      </c>
      <c r="B1559" t="s">
        <v>653</v>
      </c>
      <c r="C1559">
        <v>29.893999999999998</v>
      </c>
      <c r="D1559">
        <v>107.295</v>
      </c>
      <c r="E1559">
        <v>29.21</v>
      </c>
      <c r="F1559">
        <v>3580</v>
      </c>
      <c r="G1559">
        <v>17.899999999999999</v>
      </c>
      <c r="I1559" s="103">
        <f t="shared" si="149"/>
        <v>107.26298612783066</v>
      </c>
      <c r="J1559" s="104">
        <f t="shared" si="152"/>
        <v>22.417964100716603</v>
      </c>
      <c r="K1559" s="76">
        <f t="shared" si="150"/>
        <v>224.58924362473982</v>
      </c>
      <c r="L1559" s="76">
        <f t="shared" si="153"/>
        <v>168.45625149993236</v>
      </c>
      <c r="M1559" s="103">
        <f t="shared" si="151"/>
        <v>8.5756730728191393</v>
      </c>
      <c r="N1559" s="103">
        <f t="shared" si="154"/>
        <v>267.98978352559811</v>
      </c>
    </row>
    <row r="1560" spans="1:14">
      <c r="A1560" s="102">
        <v>40387</v>
      </c>
      <c r="B1560" t="s">
        <v>654</v>
      </c>
      <c r="C1560">
        <v>29.911999999999999</v>
      </c>
      <c r="D1560">
        <v>107.15300000000001</v>
      </c>
      <c r="E1560">
        <v>29.22</v>
      </c>
      <c r="F1560">
        <v>3585</v>
      </c>
      <c r="G1560">
        <v>17.899999999999999</v>
      </c>
      <c r="I1560" s="103">
        <f t="shared" si="149"/>
        <v>107.16807280941191</v>
      </c>
      <c r="J1560" s="104">
        <f t="shared" si="152"/>
        <v>22.39812721716709</v>
      </c>
      <c r="K1560" s="76">
        <f t="shared" si="150"/>
        <v>224.39051234600981</v>
      </c>
      <c r="L1560" s="76">
        <f t="shared" si="153"/>
        <v>168.30719037068886</v>
      </c>
      <c r="M1560" s="103">
        <f t="shared" si="151"/>
        <v>8.5680847553724728</v>
      </c>
      <c r="N1560" s="103">
        <f t="shared" si="154"/>
        <v>267.75264860538977</v>
      </c>
    </row>
    <row r="1561" spans="1:14">
      <c r="A1561" s="102">
        <v>40387</v>
      </c>
      <c r="B1561" t="s">
        <v>655</v>
      </c>
      <c r="C1561">
        <v>29.931999999999999</v>
      </c>
      <c r="D1561">
        <v>107.414</v>
      </c>
      <c r="E1561">
        <v>29.2</v>
      </c>
      <c r="F1561">
        <v>3582</v>
      </c>
      <c r="G1561">
        <v>17.899999999999999</v>
      </c>
      <c r="I1561" s="103">
        <f t="shared" si="149"/>
        <v>107.35799695743025</v>
      </c>
      <c r="J1561" s="104">
        <f t="shared" si="152"/>
        <v>22.43782136410292</v>
      </c>
      <c r="K1561" s="76">
        <f t="shared" si="150"/>
        <v>224.78817907420134</v>
      </c>
      <c r="L1561" s="76">
        <f t="shared" si="153"/>
        <v>168.60546577024147</v>
      </c>
      <c r="M1561" s="103">
        <f t="shared" si="151"/>
        <v>8.5832691862822905</v>
      </c>
      <c r="N1561" s="103">
        <f t="shared" si="154"/>
        <v>268.22716207132157</v>
      </c>
    </row>
    <row r="1562" spans="1:14">
      <c r="A1562" s="102">
        <v>40387</v>
      </c>
      <c r="B1562" t="s">
        <v>656</v>
      </c>
      <c r="C1562">
        <v>29.95</v>
      </c>
      <c r="D1562">
        <v>107.105</v>
      </c>
      <c r="E1562">
        <v>29.23</v>
      </c>
      <c r="F1562">
        <v>3593</v>
      </c>
      <c r="G1562">
        <v>17.899999999999999</v>
      </c>
      <c r="I1562" s="103">
        <f t="shared" si="149"/>
        <v>107.07325687065681</v>
      </c>
      <c r="J1562" s="104">
        <f t="shared" si="152"/>
        <v>22.378310685967271</v>
      </c>
      <c r="K1562" s="76">
        <f t="shared" si="150"/>
        <v>224.19198496263826</v>
      </c>
      <c r="L1562" s="76">
        <f t="shared" si="153"/>
        <v>168.15828217596365</v>
      </c>
      <c r="M1562" s="103">
        <f t="shared" si="151"/>
        <v>8.5605042234274897</v>
      </c>
      <c r="N1562" s="103">
        <f t="shared" si="154"/>
        <v>267.51575698210905</v>
      </c>
    </row>
    <row r="1563" spans="1:14">
      <c r="A1563" s="102">
        <v>40387</v>
      </c>
      <c r="B1563" t="s">
        <v>657</v>
      </c>
      <c r="C1563">
        <v>29.969000000000001</v>
      </c>
      <c r="D1563">
        <v>106.538</v>
      </c>
      <c r="E1563">
        <v>29.29</v>
      </c>
      <c r="F1563">
        <v>3589</v>
      </c>
      <c r="G1563">
        <v>17.899999999999999</v>
      </c>
      <c r="I1563" s="103">
        <f t="shared" si="149"/>
        <v>106.50639887157357</v>
      </c>
      <c r="J1563" s="104">
        <f t="shared" si="152"/>
        <v>22.259837364158876</v>
      </c>
      <c r="K1563" s="76">
        <f t="shared" si="150"/>
        <v>223.00508709737633</v>
      </c>
      <c r="L1563" s="76">
        <f t="shared" si="153"/>
        <v>167.26803310584623</v>
      </c>
      <c r="M1563" s="103">
        <f t="shared" si="151"/>
        <v>8.5151839405010321</v>
      </c>
      <c r="N1563" s="103">
        <f t="shared" si="154"/>
        <v>266.09949814065726</v>
      </c>
    </row>
    <row r="1564" spans="1:14">
      <c r="A1564" s="102">
        <v>40387</v>
      </c>
      <c r="B1564" t="s">
        <v>658</v>
      </c>
      <c r="C1564">
        <v>29.988</v>
      </c>
      <c r="D1564">
        <v>106.303</v>
      </c>
      <c r="E1564">
        <v>29.31</v>
      </c>
      <c r="F1564">
        <v>3591</v>
      </c>
      <c r="G1564">
        <v>17.899999999999999</v>
      </c>
      <c r="I1564" s="103">
        <f t="shared" si="149"/>
        <v>106.31821931311723</v>
      </c>
      <c r="J1564" s="104">
        <f t="shared" si="152"/>
        <v>22.220507836441499</v>
      </c>
      <c r="K1564" s="76">
        <f t="shared" si="150"/>
        <v>222.61107322339208</v>
      </c>
      <c r="L1564" s="76">
        <f t="shared" si="153"/>
        <v>166.97249757983835</v>
      </c>
      <c r="M1564" s="103">
        <f t="shared" si="151"/>
        <v>8.500138989483295</v>
      </c>
      <c r="N1564" s="103">
        <f t="shared" si="154"/>
        <v>265.62934342135298</v>
      </c>
    </row>
    <row r="1565" spans="1:14">
      <c r="A1565" s="102">
        <v>40387</v>
      </c>
      <c r="B1565" t="s">
        <v>659</v>
      </c>
      <c r="C1565">
        <v>30.007000000000001</v>
      </c>
      <c r="D1565">
        <v>105.904</v>
      </c>
      <c r="E1565">
        <v>29.36</v>
      </c>
      <c r="F1565">
        <v>3589</v>
      </c>
      <c r="G1565">
        <v>17.899999999999999</v>
      </c>
      <c r="I1565" s="103">
        <f t="shared" si="149"/>
        <v>105.84945174302119</v>
      </c>
      <c r="J1565" s="104">
        <f t="shared" si="152"/>
        <v>22.122535414291427</v>
      </c>
      <c r="K1565" s="76">
        <f t="shared" si="150"/>
        <v>221.62955893030494</v>
      </c>
      <c r="L1565" s="76">
        <f t="shared" si="153"/>
        <v>166.23629928316777</v>
      </c>
      <c r="M1565" s="103">
        <f t="shared" si="151"/>
        <v>8.4626610339144221</v>
      </c>
      <c r="N1565" s="103">
        <f t="shared" si="154"/>
        <v>264.45815730982571</v>
      </c>
    </row>
    <row r="1566" spans="1:14">
      <c r="A1566" s="102">
        <v>40387</v>
      </c>
      <c r="B1566" t="s">
        <v>660</v>
      </c>
      <c r="C1566">
        <v>30.024999999999999</v>
      </c>
      <c r="D1566">
        <v>105.97499999999999</v>
      </c>
      <c r="E1566">
        <v>29.35</v>
      </c>
      <c r="F1566">
        <v>3577</v>
      </c>
      <c r="G1566">
        <v>17.899999999999999</v>
      </c>
      <c r="I1566" s="103">
        <f t="shared" si="149"/>
        <v>105.94301362252554</v>
      </c>
      <c r="J1566" s="104">
        <f t="shared" si="152"/>
        <v>22.142089847107837</v>
      </c>
      <c r="K1566" s="76">
        <f t="shared" si="150"/>
        <v>221.82546054099615</v>
      </c>
      <c r="L1566" s="76">
        <f t="shared" si="153"/>
        <v>166.38323798097548</v>
      </c>
      <c r="M1566" s="103">
        <f t="shared" si="151"/>
        <v>8.4701413038535023</v>
      </c>
      <c r="N1566" s="103">
        <f t="shared" si="154"/>
        <v>264.69191574542197</v>
      </c>
    </row>
    <row r="1567" spans="1:14">
      <c r="A1567" s="102">
        <v>40387</v>
      </c>
      <c r="B1567" t="s">
        <v>661</v>
      </c>
      <c r="C1567">
        <v>30.044</v>
      </c>
      <c r="D1567">
        <v>106.18600000000001</v>
      </c>
      <c r="E1567">
        <v>29.32</v>
      </c>
      <c r="F1567">
        <v>3579</v>
      </c>
      <c r="G1567">
        <v>17.899999999999999</v>
      </c>
      <c r="I1567" s="103">
        <f t="shared" si="149"/>
        <v>106.22427390636501</v>
      </c>
      <c r="J1567" s="104">
        <f t="shared" si="152"/>
        <v>22.200873246430287</v>
      </c>
      <c r="K1567" s="76">
        <f t="shared" si="150"/>
        <v>222.41436857618646</v>
      </c>
      <c r="L1567" s="76">
        <f t="shared" si="153"/>
        <v>166.82495655344687</v>
      </c>
      <c r="M1567" s="103">
        <f t="shared" si="151"/>
        <v>8.4926280565502914</v>
      </c>
      <c r="N1567" s="103">
        <f t="shared" si="154"/>
        <v>265.3946267671966</v>
      </c>
    </row>
    <row r="1568" spans="1:14">
      <c r="A1568" s="102">
        <v>40387</v>
      </c>
      <c r="B1568" t="s">
        <v>662</v>
      </c>
      <c r="C1568">
        <v>30.062999999999999</v>
      </c>
      <c r="D1568">
        <v>106.232</v>
      </c>
      <c r="E1568">
        <v>29.32</v>
      </c>
      <c r="F1568">
        <v>3591</v>
      </c>
      <c r="G1568">
        <v>17.899999999999999</v>
      </c>
      <c r="I1568" s="103">
        <f t="shared" si="149"/>
        <v>106.22427390636501</v>
      </c>
      <c r="J1568" s="104">
        <f t="shared" si="152"/>
        <v>22.200873246430287</v>
      </c>
      <c r="K1568" s="76">
        <f t="shared" si="150"/>
        <v>222.41436857618646</v>
      </c>
      <c r="L1568" s="76">
        <f t="shared" si="153"/>
        <v>166.82495655344687</v>
      </c>
      <c r="M1568" s="103">
        <f t="shared" si="151"/>
        <v>8.4926280565502914</v>
      </c>
      <c r="N1568" s="103">
        <f t="shared" si="154"/>
        <v>265.3946267671966</v>
      </c>
    </row>
    <row r="1569" spans="1:14">
      <c r="A1569" s="102">
        <v>40387</v>
      </c>
      <c r="B1569" t="s">
        <v>663</v>
      </c>
      <c r="C1569">
        <v>30.082000000000001</v>
      </c>
      <c r="D1569">
        <v>106.303</v>
      </c>
      <c r="E1569">
        <v>29.31</v>
      </c>
      <c r="F1569">
        <v>3584</v>
      </c>
      <c r="G1569">
        <v>17.899999999999999</v>
      </c>
      <c r="I1569" s="103">
        <f t="shared" si="149"/>
        <v>106.31821931311723</v>
      </c>
      <c r="J1569" s="104">
        <f t="shared" si="152"/>
        <v>22.220507836441499</v>
      </c>
      <c r="K1569" s="76">
        <f t="shared" si="150"/>
        <v>222.61107322339208</v>
      </c>
      <c r="L1569" s="76">
        <f t="shared" si="153"/>
        <v>166.97249757983835</v>
      </c>
      <c r="M1569" s="103">
        <f t="shared" si="151"/>
        <v>8.500138989483295</v>
      </c>
      <c r="N1569" s="103">
        <f t="shared" si="154"/>
        <v>265.62934342135298</v>
      </c>
    </row>
    <row r="1570" spans="1:14">
      <c r="A1570" s="102">
        <v>40387</v>
      </c>
      <c r="B1570" t="s">
        <v>664</v>
      </c>
      <c r="C1570">
        <v>30.100999999999999</v>
      </c>
      <c r="D1570">
        <v>106.279</v>
      </c>
      <c r="E1570">
        <v>29.32</v>
      </c>
      <c r="F1570">
        <v>3585</v>
      </c>
      <c r="G1570">
        <v>17.899999999999999</v>
      </c>
      <c r="I1570" s="103">
        <f t="shared" si="149"/>
        <v>106.22427390636501</v>
      </c>
      <c r="J1570" s="104">
        <f t="shared" si="152"/>
        <v>22.200873246430287</v>
      </c>
      <c r="K1570" s="76">
        <f t="shared" si="150"/>
        <v>222.41436857618646</v>
      </c>
      <c r="L1570" s="76">
        <f t="shared" si="153"/>
        <v>166.82495655344687</v>
      </c>
      <c r="M1570" s="103">
        <f t="shared" si="151"/>
        <v>8.4926280565502914</v>
      </c>
      <c r="N1570" s="103">
        <f t="shared" si="154"/>
        <v>265.3946267671966</v>
      </c>
    </row>
    <row r="1571" spans="1:14">
      <c r="A1571" s="102">
        <v>40387</v>
      </c>
      <c r="B1571" t="s">
        <v>665</v>
      </c>
      <c r="C1571">
        <v>30.119</v>
      </c>
      <c r="D1571">
        <v>106.42</v>
      </c>
      <c r="E1571">
        <v>29.3</v>
      </c>
      <c r="F1571">
        <v>3584</v>
      </c>
      <c r="G1571">
        <v>17.899999999999999</v>
      </c>
      <c r="I1571" s="103">
        <f t="shared" si="149"/>
        <v>106.41226092495106</v>
      </c>
      <c r="J1571" s="104">
        <f t="shared" si="152"/>
        <v>22.24016253331477</v>
      </c>
      <c r="K1571" s="76">
        <f t="shared" si="150"/>
        <v>222.80797930659438</v>
      </c>
      <c r="L1571" s="76">
        <f t="shared" si="153"/>
        <v>167.12018969606993</v>
      </c>
      <c r="M1571" s="103">
        <f t="shared" si="151"/>
        <v>8.5076576140101832</v>
      </c>
      <c r="N1571" s="103">
        <f t="shared" si="154"/>
        <v>265.8643004378182</v>
      </c>
    </row>
    <row r="1572" spans="1:14">
      <c r="A1572" s="102">
        <v>40387</v>
      </c>
      <c r="B1572" t="s">
        <v>666</v>
      </c>
      <c r="C1572">
        <v>30.138000000000002</v>
      </c>
      <c r="D1572">
        <v>106.96299999999999</v>
      </c>
      <c r="E1572">
        <v>29.24</v>
      </c>
      <c r="F1572">
        <v>3580</v>
      </c>
      <c r="G1572">
        <v>17.899999999999999</v>
      </c>
      <c r="I1572" s="103">
        <f t="shared" si="149"/>
        <v>106.97853818025061</v>
      </c>
      <c r="J1572" s="104">
        <f t="shared" si="152"/>
        <v>22.358514479672376</v>
      </c>
      <c r="K1572" s="76">
        <f t="shared" si="150"/>
        <v>223.99366119967584</v>
      </c>
      <c r="L1572" s="76">
        <f t="shared" si="153"/>
        <v>168.00952670952719</v>
      </c>
      <c r="M1572" s="103">
        <f t="shared" si="151"/>
        <v>8.5529314664855836</v>
      </c>
      <c r="N1572" s="103">
        <f t="shared" si="154"/>
        <v>267.27910832767446</v>
      </c>
    </row>
    <row r="1573" spans="1:14">
      <c r="A1573" s="102">
        <v>40387</v>
      </c>
      <c r="B1573" t="s">
        <v>667</v>
      </c>
      <c r="C1573">
        <v>30.157</v>
      </c>
      <c r="D1573">
        <v>106.93899999999999</v>
      </c>
      <c r="E1573">
        <v>29.25</v>
      </c>
      <c r="F1573">
        <v>3577</v>
      </c>
      <c r="G1573">
        <v>17.899999999999999</v>
      </c>
      <c r="I1573" s="103">
        <f t="shared" si="149"/>
        <v>106.88391660708096</v>
      </c>
      <c r="J1573" s="104">
        <f t="shared" si="152"/>
        <v>22.338738570879919</v>
      </c>
      <c r="K1573" s="76">
        <f t="shared" si="150"/>
        <v>223.79554078259716</v>
      </c>
      <c r="L1573" s="76">
        <f t="shared" si="153"/>
        <v>167.86092376546793</v>
      </c>
      <c r="M1573" s="103">
        <f t="shared" si="151"/>
        <v>8.5453664740643234</v>
      </c>
      <c r="N1573" s="103">
        <f t="shared" si="154"/>
        <v>267.04270231451011</v>
      </c>
    </row>
    <row r="1574" spans="1:14">
      <c r="A1574" s="102">
        <v>40387</v>
      </c>
      <c r="B1574" t="s">
        <v>668</v>
      </c>
      <c r="C1574">
        <v>30.175999999999998</v>
      </c>
      <c r="D1574">
        <v>106.93899999999999</v>
      </c>
      <c r="E1574">
        <v>29.25</v>
      </c>
      <c r="F1574">
        <v>3586</v>
      </c>
      <c r="G1574">
        <v>17.899999999999999</v>
      </c>
      <c r="I1574" s="103">
        <f t="shared" si="149"/>
        <v>106.88391660708096</v>
      </c>
      <c r="J1574" s="104">
        <f t="shared" si="152"/>
        <v>22.338738570879919</v>
      </c>
      <c r="K1574" s="76">
        <f t="shared" si="150"/>
        <v>223.79554078259716</v>
      </c>
      <c r="L1574" s="76">
        <f t="shared" si="153"/>
        <v>167.86092376546793</v>
      </c>
      <c r="M1574" s="103">
        <f t="shared" si="151"/>
        <v>8.5453664740643234</v>
      </c>
      <c r="N1574" s="103">
        <f t="shared" si="154"/>
        <v>267.04270231451011</v>
      </c>
    </row>
    <row r="1575" spans="1:14">
      <c r="A1575" s="102">
        <v>40387</v>
      </c>
      <c r="B1575" t="s">
        <v>669</v>
      </c>
      <c r="C1575">
        <v>30.193999999999999</v>
      </c>
      <c r="D1575">
        <v>106.75</v>
      </c>
      <c r="E1575">
        <v>29.27</v>
      </c>
      <c r="F1575">
        <v>3581</v>
      </c>
      <c r="G1575">
        <v>17.899999999999999</v>
      </c>
      <c r="I1575" s="103">
        <f t="shared" si="149"/>
        <v>106.69496428900959</v>
      </c>
      <c r="J1575" s="104">
        <f t="shared" si="152"/>
        <v>22.299247536403005</v>
      </c>
      <c r="K1575" s="76">
        <f t="shared" si="150"/>
        <v>223.39990889009866</v>
      </c>
      <c r="L1575" s="76">
        <f t="shared" si="153"/>
        <v>167.56417462241689</v>
      </c>
      <c r="M1575" s="103">
        <f t="shared" si="151"/>
        <v>8.5302597409345911</v>
      </c>
      <c r="N1575" s="103">
        <f t="shared" si="154"/>
        <v>266.57061690420596</v>
      </c>
    </row>
    <row r="1576" spans="1:14">
      <c r="A1576" s="102">
        <v>40387</v>
      </c>
      <c r="B1576" t="s">
        <v>670</v>
      </c>
      <c r="C1576">
        <v>30.213000000000001</v>
      </c>
      <c r="D1576">
        <v>106.68</v>
      </c>
      <c r="E1576">
        <v>29.27</v>
      </c>
      <c r="F1576">
        <v>3586</v>
      </c>
      <c r="G1576">
        <v>17.899999999999999</v>
      </c>
      <c r="I1576" s="103">
        <f t="shared" si="149"/>
        <v>106.69496428900959</v>
      </c>
      <c r="J1576" s="104">
        <f t="shared" si="152"/>
        <v>22.299247536403005</v>
      </c>
      <c r="K1576" s="76">
        <f t="shared" si="150"/>
        <v>223.39990889009866</v>
      </c>
      <c r="L1576" s="76">
        <f t="shared" si="153"/>
        <v>167.56417462241689</v>
      </c>
      <c r="M1576" s="103">
        <f t="shared" si="151"/>
        <v>8.5302597409345911</v>
      </c>
      <c r="N1576" s="103">
        <f t="shared" si="154"/>
        <v>266.57061690420596</v>
      </c>
    </row>
    <row r="1577" spans="1:14">
      <c r="A1577" s="102">
        <v>40387</v>
      </c>
      <c r="B1577" t="s">
        <v>671</v>
      </c>
      <c r="C1577">
        <v>30.231999999999999</v>
      </c>
      <c r="D1577">
        <v>106.96299999999999</v>
      </c>
      <c r="E1577">
        <v>29.24</v>
      </c>
      <c r="F1577">
        <v>3573</v>
      </c>
      <c r="G1577">
        <v>17.899999999999999</v>
      </c>
      <c r="I1577" s="103">
        <f t="shared" si="149"/>
        <v>106.97853818025061</v>
      </c>
      <c r="J1577" s="104">
        <f t="shared" si="152"/>
        <v>22.358514479672376</v>
      </c>
      <c r="K1577" s="76">
        <f t="shared" si="150"/>
        <v>223.99366119967584</v>
      </c>
      <c r="L1577" s="76">
        <f t="shared" si="153"/>
        <v>168.00952670952719</v>
      </c>
      <c r="M1577" s="103">
        <f t="shared" si="151"/>
        <v>8.5529314664855836</v>
      </c>
      <c r="N1577" s="103">
        <f t="shared" si="154"/>
        <v>267.27910832767446</v>
      </c>
    </row>
    <row r="1578" spans="1:14">
      <c r="A1578" s="102">
        <v>40387</v>
      </c>
      <c r="B1578" t="s">
        <v>672</v>
      </c>
      <c r="C1578">
        <v>30.251000000000001</v>
      </c>
      <c r="D1578">
        <v>106.774</v>
      </c>
      <c r="E1578">
        <v>29.26</v>
      </c>
      <c r="F1578">
        <v>3581</v>
      </c>
      <c r="G1578">
        <v>17.899999999999999</v>
      </c>
      <c r="I1578" s="103">
        <f t="shared" ref="I1578:I1641" si="155">(-((TAN(E1578*PI()/180))/(TAN(($B$7+($B$14*(G1578-$E$7)))*PI()/180))*($H$13+($B$15*(G1578-$E$8)))+(TAN(E1578*PI()/180))/(TAN(($B$7+($B$14*(G1578-$E$7)))*PI()/180))*1/$B$16*($H$13+($B$15*(G1578-$E$8)))-$B$13*1/$B$16*($H$13+($B$15*(G1578-$E$8)))-($H$13+($B$15*(G1578-$E$8)))+$B$13*($H$13+($B$15*(G1578-$E$8))))+(SQRT((POWER(((TAN(E1578*PI()/180))/(TAN(($B$7+($B$14*(G1578-$E$7)))*PI()/180))*($H$13+($B$15*(G1578-$E$8)))+(TAN(E1578*PI()/180))/(TAN(($B$7+($B$14*(G1578-$E$7)))*PI()/180))*1/$B$16*($H$13+($B$15*(G1578-$E$8)))-$B$13*1/$B$16*($H$13+($B$15*(G1578-$E$8)))-($H$13+($B$15*(G1578-$E$8)))+$B$13*($H$13+($B$15*(G1578-$E$8)))),2))-4*((TAN(E1578*PI()/180))/(TAN(($B$7+($B$14*(G1578-$E$7)))*PI()/180))*1/$B$16*POWER(($H$13+($B$15*(G1578-$E$8))),2))*((TAN(E1578*PI()/180))/(TAN(($B$7+($B$14*(G1578-$E$7)))*PI()/180))-1))))/(2*((TAN(E1578*PI()/180))/(TAN(($B$7+($B$14*(G1578-$E$7)))*PI()/180))*1/$B$16*POWER(($H$13+($B$15*(G1578-$E$8))),2)))</f>
        <v>106.78939202023697</v>
      </c>
      <c r="J1578" s="104">
        <f t="shared" si="152"/>
        <v>22.318982932229527</v>
      </c>
      <c r="K1578" s="76">
        <f t="shared" ref="K1578:K1641" si="156">($B$9-EXP(52.57-6690.9/(273.15+G1578)-4.681*LN(273.15+G1578)))*I1578/100*0.2095</f>
        <v>223.59762343729841</v>
      </c>
      <c r="L1578" s="76">
        <f t="shared" si="153"/>
        <v>167.71247313819055</v>
      </c>
      <c r="M1578" s="103">
        <f t="shared" ref="M1578:M1641" si="157">(($B$9-EXP(52.57-6690.9/(273.15+G1578)-4.681*LN(273.15+G1578)))/1013)*I1578/100*0.2095*((49-1.335*G1578+0.02759*POWER(G1578,2)-0.0003235*POWER(G1578,3)+0.000001614*POWER(G1578,4))
-($J$16*(5.516*10^-1-1.759*10^-2*G1578+2.253*10^-4*POWER(G1578,2)-2.654*10^-7*POWER(G1578,3)+5.363*10^-8*POWER(G1578,4))))*32/22.414</f>
        <v>8.537809235697388</v>
      </c>
      <c r="N1578" s="103">
        <f t="shared" si="154"/>
        <v>266.80653861554339</v>
      </c>
    </row>
    <row r="1579" spans="1:14">
      <c r="A1579" s="102">
        <v>40387</v>
      </c>
      <c r="B1579" t="s">
        <v>673</v>
      </c>
      <c r="C1579">
        <v>30.27</v>
      </c>
      <c r="D1579">
        <v>106.869</v>
      </c>
      <c r="E1579">
        <v>29.25</v>
      </c>
      <c r="F1579">
        <v>3578</v>
      </c>
      <c r="G1579">
        <v>17.899999999999999</v>
      </c>
      <c r="I1579" s="103">
        <f t="shared" si="155"/>
        <v>106.88391660708096</v>
      </c>
      <c r="J1579" s="104">
        <f t="shared" si="152"/>
        <v>22.338738570879919</v>
      </c>
      <c r="K1579" s="76">
        <f t="shared" si="156"/>
        <v>223.79554078259716</v>
      </c>
      <c r="L1579" s="76">
        <f t="shared" si="153"/>
        <v>167.86092376546793</v>
      </c>
      <c r="M1579" s="103">
        <f t="shared" si="157"/>
        <v>8.5453664740643234</v>
      </c>
      <c r="N1579" s="103">
        <f t="shared" si="154"/>
        <v>267.04270231451011</v>
      </c>
    </row>
    <row r="1580" spans="1:14">
      <c r="A1580" s="102">
        <v>40387</v>
      </c>
      <c r="B1580" t="s">
        <v>674</v>
      </c>
      <c r="C1580">
        <v>30.288</v>
      </c>
      <c r="D1580">
        <v>106.373</v>
      </c>
      <c r="E1580">
        <v>29.3</v>
      </c>
      <c r="F1580">
        <v>3588</v>
      </c>
      <c r="G1580">
        <v>17.899999999999999</v>
      </c>
      <c r="I1580" s="103">
        <f t="shared" si="155"/>
        <v>106.41226092495106</v>
      </c>
      <c r="J1580" s="104">
        <f t="shared" si="152"/>
        <v>22.24016253331477</v>
      </c>
      <c r="K1580" s="76">
        <f t="shared" si="156"/>
        <v>222.80797930659438</v>
      </c>
      <c r="L1580" s="76">
        <f t="shared" si="153"/>
        <v>167.12018969606993</v>
      </c>
      <c r="M1580" s="103">
        <f t="shared" si="157"/>
        <v>8.5076576140101832</v>
      </c>
      <c r="N1580" s="103">
        <f t="shared" si="154"/>
        <v>265.8643004378182</v>
      </c>
    </row>
    <row r="1581" spans="1:14">
      <c r="A1581" s="102">
        <v>40387</v>
      </c>
      <c r="B1581" t="s">
        <v>675</v>
      </c>
      <c r="C1581">
        <v>30.306999999999999</v>
      </c>
      <c r="D1581">
        <v>106.209</v>
      </c>
      <c r="E1581">
        <v>29.32</v>
      </c>
      <c r="F1581">
        <v>3568</v>
      </c>
      <c r="G1581">
        <v>17.899999999999999</v>
      </c>
      <c r="I1581" s="103">
        <f t="shared" si="155"/>
        <v>106.22427390636501</v>
      </c>
      <c r="J1581" s="104">
        <f t="shared" si="152"/>
        <v>22.200873246430287</v>
      </c>
      <c r="K1581" s="76">
        <f t="shared" si="156"/>
        <v>222.41436857618646</v>
      </c>
      <c r="L1581" s="76">
        <f t="shared" si="153"/>
        <v>166.82495655344687</v>
      </c>
      <c r="M1581" s="103">
        <f t="shared" si="157"/>
        <v>8.4926280565502914</v>
      </c>
      <c r="N1581" s="103">
        <f t="shared" si="154"/>
        <v>265.3946267671966</v>
      </c>
    </row>
    <row r="1582" spans="1:14">
      <c r="A1582" s="102">
        <v>40387</v>
      </c>
      <c r="B1582" t="s">
        <v>676</v>
      </c>
      <c r="C1582">
        <v>30.326000000000001</v>
      </c>
      <c r="D1582">
        <v>106.39700000000001</v>
      </c>
      <c r="E1582">
        <v>29.3</v>
      </c>
      <c r="F1582">
        <v>3583</v>
      </c>
      <c r="G1582">
        <v>17.899999999999999</v>
      </c>
      <c r="I1582" s="103">
        <f t="shared" si="155"/>
        <v>106.41226092495106</v>
      </c>
      <c r="J1582" s="104">
        <f t="shared" si="152"/>
        <v>22.24016253331477</v>
      </c>
      <c r="K1582" s="76">
        <f t="shared" si="156"/>
        <v>222.80797930659438</v>
      </c>
      <c r="L1582" s="76">
        <f t="shared" si="153"/>
        <v>167.12018969606993</v>
      </c>
      <c r="M1582" s="103">
        <f t="shared" si="157"/>
        <v>8.5076576140101832</v>
      </c>
      <c r="N1582" s="103">
        <f t="shared" si="154"/>
        <v>265.8643004378182</v>
      </c>
    </row>
    <row r="1583" spans="1:14">
      <c r="A1583" s="102">
        <v>40387</v>
      </c>
      <c r="B1583" t="s">
        <v>677</v>
      </c>
      <c r="C1583">
        <v>30.344999999999999</v>
      </c>
      <c r="D1583">
        <v>106.444</v>
      </c>
      <c r="E1583">
        <v>29.3</v>
      </c>
      <c r="F1583">
        <v>3577</v>
      </c>
      <c r="G1583">
        <v>17.899999999999999</v>
      </c>
      <c r="I1583" s="103">
        <f t="shared" si="155"/>
        <v>106.41226092495106</v>
      </c>
      <c r="J1583" s="104">
        <f t="shared" si="152"/>
        <v>22.24016253331477</v>
      </c>
      <c r="K1583" s="76">
        <f t="shared" si="156"/>
        <v>222.80797930659438</v>
      </c>
      <c r="L1583" s="76">
        <f t="shared" si="153"/>
        <v>167.12018969606993</v>
      </c>
      <c r="M1583" s="103">
        <f t="shared" si="157"/>
        <v>8.5076576140101832</v>
      </c>
      <c r="N1583" s="103">
        <f t="shared" si="154"/>
        <v>265.8643004378182</v>
      </c>
    </row>
    <row r="1584" spans="1:14">
      <c r="A1584" s="102">
        <v>40387</v>
      </c>
      <c r="B1584" t="s">
        <v>678</v>
      </c>
      <c r="C1584">
        <v>30.363</v>
      </c>
      <c r="D1584">
        <v>106.845</v>
      </c>
      <c r="E1584">
        <v>29.25</v>
      </c>
      <c r="F1584">
        <v>3564</v>
      </c>
      <c r="G1584">
        <v>17.899999999999999</v>
      </c>
      <c r="I1584" s="103">
        <f t="shared" si="155"/>
        <v>106.88391660708096</v>
      </c>
      <c r="J1584" s="104">
        <f t="shared" si="152"/>
        <v>22.338738570879919</v>
      </c>
      <c r="K1584" s="76">
        <f t="shared" si="156"/>
        <v>223.79554078259716</v>
      </c>
      <c r="L1584" s="76">
        <f t="shared" si="153"/>
        <v>167.86092376546793</v>
      </c>
      <c r="M1584" s="103">
        <f t="shared" si="157"/>
        <v>8.5453664740643234</v>
      </c>
      <c r="N1584" s="103">
        <f t="shared" si="154"/>
        <v>267.04270231451011</v>
      </c>
    </row>
    <row r="1585" spans="1:14">
      <c r="A1585" s="102">
        <v>40387</v>
      </c>
      <c r="B1585" t="s">
        <v>679</v>
      </c>
      <c r="C1585">
        <v>30.401</v>
      </c>
      <c r="D1585">
        <v>106.916</v>
      </c>
      <c r="E1585">
        <v>29.25</v>
      </c>
      <c r="F1585">
        <v>3576</v>
      </c>
      <c r="G1585">
        <v>17.899999999999999</v>
      </c>
      <c r="I1585" s="103">
        <f t="shared" si="155"/>
        <v>106.88391660708096</v>
      </c>
      <c r="J1585" s="104">
        <f t="shared" si="152"/>
        <v>22.338738570879919</v>
      </c>
      <c r="K1585" s="76">
        <f t="shared" si="156"/>
        <v>223.79554078259716</v>
      </c>
      <c r="L1585" s="76">
        <f t="shared" si="153"/>
        <v>167.86092376546793</v>
      </c>
      <c r="M1585" s="103">
        <f t="shared" si="157"/>
        <v>8.5453664740643234</v>
      </c>
      <c r="N1585" s="103">
        <f t="shared" si="154"/>
        <v>267.04270231451011</v>
      </c>
    </row>
    <row r="1586" spans="1:14">
      <c r="A1586" s="102">
        <v>40387</v>
      </c>
      <c r="B1586" t="s">
        <v>680</v>
      </c>
      <c r="C1586">
        <v>30.42</v>
      </c>
      <c r="D1586">
        <v>107.15300000000001</v>
      </c>
      <c r="E1586">
        <v>29.22</v>
      </c>
      <c r="F1586">
        <v>3570</v>
      </c>
      <c r="G1586">
        <v>17.899999999999999</v>
      </c>
      <c r="I1586" s="103">
        <f t="shared" si="155"/>
        <v>107.16807280941191</v>
      </c>
      <c r="J1586" s="104">
        <f t="shared" si="152"/>
        <v>22.39812721716709</v>
      </c>
      <c r="K1586" s="76">
        <f t="shared" si="156"/>
        <v>224.39051234600981</v>
      </c>
      <c r="L1586" s="76">
        <f t="shared" si="153"/>
        <v>168.30719037068886</v>
      </c>
      <c r="M1586" s="103">
        <f t="shared" si="157"/>
        <v>8.5680847553724728</v>
      </c>
      <c r="N1586" s="103">
        <f t="shared" si="154"/>
        <v>267.75264860538977</v>
      </c>
    </row>
    <row r="1587" spans="1:14">
      <c r="A1587" s="102">
        <v>40387</v>
      </c>
      <c r="B1587" t="s">
        <v>681</v>
      </c>
      <c r="C1587">
        <v>30.439</v>
      </c>
      <c r="D1587">
        <v>107.05800000000001</v>
      </c>
      <c r="E1587">
        <v>29.23</v>
      </c>
      <c r="F1587">
        <v>3569</v>
      </c>
      <c r="G1587">
        <v>17.899999999999999</v>
      </c>
      <c r="I1587" s="103">
        <f t="shared" si="155"/>
        <v>107.07325687065681</v>
      </c>
      <c r="J1587" s="104">
        <f t="shared" si="152"/>
        <v>22.378310685967271</v>
      </c>
      <c r="K1587" s="76">
        <f t="shared" si="156"/>
        <v>224.19198496263826</v>
      </c>
      <c r="L1587" s="76">
        <f t="shared" si="153"/>
        <v>168.15828217596365</v>
      </c>
      <c r="M1587" s="103">
        <f t="shared" si="157"/>
        <v>8.5605042234274897</v>
      </c>
      <c r="N1587" s="103">
        <f t="shared" si="154"/>
        <v>267.51575698210905</v>
      </c>
    </row>
    <row r="1588" spans="1:14">
      <c r="A1588" s="102">
        <v>40387</v>
      </c>
      <c r="B1588" t="s">
        <v>682</v>
      </c>
      <c r="C1588">
        <v>30.457000000000001</v>
      </c>
      <c r="D1588">
        <v>107.01</v>
      </c>
      <c r="E1588">
        <v>29.24</v>
      </c>
      <c r="F1588">
        <v>3568</v>
      </c>
      <c r="G1588">
        <v>17.899999999999999</v>
      </c>
      <c r="I1588" s="103">
        <f t="shared" si="155"/>
        <v>106.97853818025061</v>
      </c>
      <c r="J1588" s="104">
        <f t="shared" si="152"/>
        <v>22.358514479672376</v>
      </c>
      <c r="K1588" s="76">
        <f t="shared" si="156"/>
        <v>223.99366119967584</v>
      </c>
      <c r="L1588" s="76">
        <f t="shared" si="153"/>
        <v>168.00952670952719</v>
      </c>
      <c r="M1588" s="103">
        <f t="shared" si="157"/>
        <v>8.5529314664855836</v>
      </c>
      <c r="N1588" s="103">
        <f t="shared" si="154"/>
        <v>267.27910832767446</v>
      </c>
    </row>
    <row r="1589" spans="1:14">
      <c r="A1589" s="102">
        <v>40387</v>
      </c>
      <c r="B1589" t="s">
        <v>683</v>
      </c>
      <c r="C1589">
        <v>30.475999999999999</v>
      </c>
      <c r="D1589">
        <v>107.03400000000001</v>
      </c>
      <c r="E1589">
        <v>29.23</v>
      </c>
      <c r="F1589">
        <v>3565</v>
      </c>
      <c r="G1589">
        <v>17.899999999999999</v>
      </c>
      <c r="I1589" s="103">
        <f t="shared" si="155"/>
        <v>107.07325687065681</v>
      </c>
      <c r="J1589" s="104">
        <f t="shared" si="152"/>
        <v>22.378310685967271</v>
      </c>
      <c r="K1589" s="76">
        <f t="shared" si="156"/>
        <v>224.19198496263826</v>
      </c>
      <c r="L1589" s="76">
        <f t="shared" si="153"/>
        <v>168.15828217596365</v>
      </c>
      <c r="M1589" s="103">
        <f t="shared" si="157"/>
        <v>8.5605042234274897</v>
      </c>
      <c r="N1589" s="103">
        <f t="shared" si="154"/>
        <v>267.51575698210905</v>
      </c>
    </row>
    <row r="1590" spans="1:14">
      <c r="A1590" s="102">
        <v>40387</v>
      </c>
      <c r="B1590" t="s">
        <v>684</v>
      </c>
      <c r="C1590">
        <v>30.495000000000001</v>
      </c>
      <c r="D1590">
        <v>106.93899999999999</v>
      </c>
      <c r="E1590">
        <v>29.25</v>
      </c>
      <c r="F1590">
        <v>3568</v>
      </c>
      <c r="G1590">
        <v>17.899999999999999</v>
      </c>
      <c r="I1590" s="103">
        <f t="shared" si="155"/>
        <v>106.88391660708096</v>
      </c>
      <c r="J1590" s="104">
        <f t="shared" si="152"/>
        <v>22.338738570879919</v>
      </c>
      <c r="K1590" s="76">
        <f t="shared" si="156"/>
        <v>223.79554078259716</v>
      </c>
      <c r="L1590" s="76">
        <f t="shared" si="153"/>
        <v>167.86092376546793</v>
      </c>
      <c r="M1590" s="103">
        <f t="shared" si="157"/>
        <v>8.5453664740643234</v>
      </c>
      <c r="N1590" s="103">
        <f t="shared" si="154"/>
        <v>267.04270231451011</v>
      </c>
    </row>
    <row r="1591" spans="1:14">
      <c r="A1591" s="102">
        <v>40387</v>
      </c>
      <c r="B1591" t="s">
        <v>685</v>
      </c>
      <c r="C1591">
        <v>30.513999999999999</v>
      </c>
      <c r="D1591">
        <v>106.96299999999999</v>
      </c>
      <c r="E1591">
        <v>29.24</v>
      </c>
      <c r="F1591">
        <v>3570</v>
      </c>
      <c r="G1591">
        <v>17.899999999999999</v>
      </c>
      <c r="I1591" s="103">
        <f t="shared" si="155"/>
        <v>106.97853818025061</v>
      </c>
      <c r="J1591" s="104">
        <f t="shared" si="152"/>
        <v>22.358514479672376</v>
      </c>
      <c r="K1591" s="76">
        <f t="shared" si="156"/>
        <v>223.99366119967584</v>
      </c>
      <c r="L1591" s="76">
        <f t="shared" si="153"/>
        <v>168.00952670952719</v>
      </c>
      <c r="M1591" s="103">
        <f t="shared" si="157"/>
        <v>8.5529314664855836</v>
      </c>
      <c r="N1591" s="103">
        <f t="shared" si="154"/>
        <v>267.27910832767446</v>
      </c>
    </row>
    <row r="1592" spans="1:14">
      <c r="A1592" s="102">
        <v>40387</v>
      </c>
      <c r="B1592" t="s">
        <v>686</v>
      </c>
      <c r="C1592">
        <v>30.533000000000001</v>
      </c>
      <c r="D1592">
        <v>107.05800000000001</v>
      </c>
      <c r="E1592">
        <v>29.23</v>
      </c>
      <c r="F1592">
        <v>3580</v>
      </c>
      <c r="G1592">
        <v>17.899999999999999</v>
      </c>
      <c r="I1592" s="103">
        <f t="shared" si="155"/>
        <v>107.07325687065681</v>
      </c>
      <c r="J1592" s="104">
        <f t="shared" si="152"/>
        <v>22.378310685967271</v>
      </c>
      <c r="K1592" s="76">
        <f t="shared" si="156"/>
        <v>224.19198496263826</v>
      </c>
      <c r="L1592" s="76">
        <f t="shared" si="153"/>
        <v>168.15828217596365</v>
      </c>
      <c r="M1592" s="103">
        <f t="shared" si="157"/>
        <v>8.5605042234274897</v>
      </c>
      <c r="N1592" s="103">
        <f t="shared" si="154"/>
        <v>267.51575698210905</v>
      </c>
    </row>
    <row r="1593" spans="1:14">
      <c r="A1593" s="102">
        <v>40387</v>
      </c>
      <c r="B1593" t="s">
        <v>687</v>
      </c>
      <c r="C1593">
        <v>30.552</v>
      </c>
      <c r="D1593">
        <v>107.2</v>
      </c>
      <c r="E1593">
        <v>29.22</v>
      </c>
      <c r="F1593">
        <v>3565</v>
      </c>
      <c r="G1593">
        <v>17.899999999999999</v>
      </c>
      <c r="I1593" s="103">
        <f t="shared" si="155"/>
        <v>107.16807280941191</v>
      </c>
      <c r="J1593" s="104">
        <f t="shared" si="152"/>
        <v>22.39812721716709</v>
      </c>
      <c r="K1593" s="76">
        <f t="shared" si="156"/>
        <v>224.39051234600981</v>
      </c>
      <c r="L1593" s="76">
        <f t="shared" si="153"/>
        <v>168.30719037068886</v>
      </c>
      <c r="M1593" s="103">
        <f t="shared" si="157"/>
        <v>8.5680847553724728</v>
      </c>
      <c r="N1593" s="103">
        <f t="shared" si="154"/>
        <v>267.75264860538977</v>
      </c>
    </row>
    <row r="1594" spans="1:14">
      <c r="A1594" s="102">
        <v>40387</v>
      </c>
      <c r="B1594" t="s">
        <v>688</v>
      </c>
      <c r="C1594">
        <v>30.57</v>
      </c>
      <c r="D1594">
        <v>107.461</v>
      </c>
      <c r="E1594">
        <v>29.19</v>
      </c>
      <c r="F1594">
        <v>3572</v>
      </c>
      <c r="G1594">
        <v>17.899999999999999</v>
      </c>
      <c r="I1594" s="103">
        <f t="shared" si="155"/>
        <v>107.45310542993049</v>
      </c>
      <c r="J1594" s="104">
        <f t="shared" si="152"/>
        <v>22.457699034855473</v>
      </c>
      <c r="K1594" s="76">
        <f t="shared" si="156"/>
        <v>224.98731897019192</v>
      </c>
      <c r="L1594" s="76">
        <f t="shared" si="153"/>
        <v>168.75483338848196</v>
      </c>
      <c r="M1594" s="103">
        <f t="shared" si="157"/>
        <v>8.5908731062929196</v>
      </c>
      <c r="N1594" s="103">
        <f t="shared" si="154"/>
        <v>268.46478457165375</v>
      </c>
    </row>
    <row r="1595" spans="1:14">
      <c r="A1595" s="102">
        <v>40387</v>
      </c>
      <c r="B1595" t="s">
        <v>689</v>
      </c>
      <c r="C1595">
        <v>30.588999999999999</v>
      </c>
      <c r="D1595">
        <v>107.485</v>
      </c>
      <c r="E1595">
        <v>29.19</v>
      </c>
      <c r="F1595">
        <v>3560</v>
      </c>
      <c r="G1595">
        <v>17.899999999999999</v>
      </c>
      <c r="I1595" s="103">
        <f t="shared" si="155"/>
        <v>107.45310542993049</v>
      </c>
      <c r="J1595" s="104">
        <f t="shared" si="152"/>
        <v>22.457699034855473</v>
      </c>
      <c r="K1595" s="76">
        <f t="shared" si="156"/>
        <v>224.98731897019192</v>
      </c>
      <c r="L1595" s="76">
        <f t="shared" si="153"/>
        <v>168.75483338848196</v>
      </c>
      <c r="M1595" s="103">
        <f t="shared" si="157"/>
        <v>8.5908731062929196</v>
      </c>
      <c r="N1595" s="103">
        <f t="shared" si="154"/>
        <v>268.46478457165375</v>
      </c>
    </row>
    <row r="1596" spans="1:14">
      <c r="A1596" s="102">
        <v>40387</v>
      </c>
      <c r="B1596" t="s">
        <v>690</v>
      </c>
      <c r="C1596">
        <v>30.608000000000001</v>
      </c>
      <c r="D1596">
        <v>107.533</v>
      </c>
      <c r="E1596">
        <v>29.18</v>
      </c>
      <c r="F1596">
        <v>3562</v>
      </c>
      <c r="G1596">
        <v>17.899999999999999</v>
      </c>
      <c r="I1596" s="103">
        <f t="shared" si="155"/>
        <v>107.54831167725476</v>
      </c>
      <c r="J1596" s="104">
        <f t="shared" si="152"/>
        <v>22.477597140546244</v>
      </c>
      <c r="K1596" s="76">
        <f t="shared" si="156"/>
        <v>225.18666358893515</v>
      </c>
      <c r="L1596" s="76">
        <f t="shared" si="153"/>
        <v>168.90435456183911</v>
      </c>
      <c r="M1596" s="103">
        <f t="shared" si="157"/>
        <v>8.5984848433982997</v>
      </c>
      <c r="N1596" s="103">
        <f t="shared" si="154"/>
        <v>268.70265135619684</v>
      </c>
    </row>
    <row r="1597" spans="1:14">
      <c r="A1597" s="102">
        <v>40387</v>
      </c>
      <c r="B1597" t="s">
        <v>691</v>
      </c>
      <c r="C1597">
        <v>30.626999999999999</v>
      </c>
      <c r="D1597">
        <v>107.15300000000001</v>
      </c>
      <c r="E1597">
        <v>29.22</v>
      </c>
      <c r="F1597">
        <v>3565</v>
      </c>
      <c r="G1597">
        <v>17.899999999999999</v>
      </c>
      <c r="I1597" s="103">
        <f t="shared" si="155"/>
        <v>107.16807280941191</v>
      </c>
      <c r="J1597" s="104">
        <f t="shared" si="152"/>
        <v>22.39812721716709</v>
      </c>
      <c r="K1597" s="76">
        <f t="shared" si="156"/>
        <v>224.39051234600981</v>
      </c>
      <c r="L1597" s="76">
        <f t="shared" si="153"/>
        <v>168.30719037068886</v>
      </c>
      <c r="M1597" s="103">
        <f t="shared" si="157"/>
        <v>8.5680847553724728</v>
      </c>
      <c r="N1597" s="103">
        <f t="shared" si="154"/>
        <v>267.75264860538977</v>
      </c>
    </row>
    <row r="1598" spans="1:14">
      <c r="A1598" s="102">
        <v>40387</v>
      </c>
      <c r="B1598" t="s">
        <v>692</v>
      </c>
      <c r="C1598">
        <v>30.645</v>
      </c>
      <c r="D1598">
        <v>106.916</v>
      </c>
      <c r="E1598">
        <v>29.25</v>
      </c>
      <c r="F1598">
        <v>3572</v>
      </c>
      <c r="G1598">
        <v>17.899999999999999</v>
      </c>
      <c r="I1598" s="103">
        <f t="shared" si="155"/>
        <v>106.88391660708096</v>
      </c>
      <c r="J1598" s="104">
        <f t="shared" si="152"/>
        <v>22.338738570879919</v>
      </c>
      <c r="K1598" s="76">
        <f t="shared" si="156"/>
        <v>223.79554078259716</v>
      </c>
      <c r="L1598" s="76">
        <f t="shared" si="153"/>
        <v>167.86092376546793</v>
      </c>
      <c r="M1598" s="103">
        <f t="shared" si="157"/>
        <v>8.5453664740643234</v>
      </c>
      <c r="N1598" s="103">
        <f t="shared" si="154"/>
        <v>267.04270231451011</v>
      </c>
    </row>
    <row r="1599" spans="1:14">
      <c r="A1599" s="102">
        <v>40387</v>
      </c>
      <c r="B1599" t="s">
        <v>693</v>
      </c>
      <c r="C1599">
        <v>30.664000000000001</v>
      </c>
      <c r="D1599">
        <v>107.105</v>
      </c>
      <c r="E1599">
        <v>29.23</v>
      </c>
      <c r="F1599">
        <v>3567</v>
      </c>
      <c r="G1599">
        <v>17.899999999999999</v>
      </c>
      <c r="I1599" s="103">
        <f t="shared" si="155"/>
        <v>107.07325687065681</v>
      </c>
      <c r="J1599" s="104">
        <f t="shared" si="152"/>
        <v>22.378310685967271</v>
      </c>
      <c r="K1599" s="76">
        <f t="shared" si="156"/>
        <v>224.19198496263826</v>
      </c>
      <c r="L1599" s="76">
        <f t="shared" si="153"/>
        <v>168.15828217596365</v>
      </c>
      <c r="M1599" s="103">
        <f t="shared" si="157"/>
        <v>8.5605042234274897</v>
      </c>
      <c r="N1599" s="103">
        <f t="shared" si="154"/>
        <v>267.51575698210905</v>
      </c>
    </row>
    <row r="1600" spans="1:14">
      <c r="A1600" s="102">
        <v>40387</v>
      </c>
      <c r="B1600" t="s">
        <v>694</v>
      </c>
      <c r="C1600">
        <v>30.683</v>
      </c>
      <c r="D1600">
        <v>106.65600000000001</v>
      </c>
      <c r="E1600">
        <v>29.28</v>
      </c>
      <c r="F1600">
        <v>3551</v>
      </c>
      <c r="G1600">
        <v>17.899999999999999</v>
      </c>
      <c r="I1600" s="103">
        <f t="shared" si="155"/>
        <v>106.60063328289083</v>
      </c>
      <c r="J1600" s="104">
        <f t="shared" si="152"/>
        <v>22.279532356124182</v>
      </c>
      <c r="K1600" s="76">
        <f t="shared" si="156"/>
        <v>223.2023968677378</v>
      </c>
      <c r="L1600" s="76">
        <f t="shared" si="153"/>
        <v>167.41602801318447</v>
      </c>
      <c r="M1600" s="103">
        <f t="shared" si="157"/>
        <v>8.522717979341822</v>
      </c>
      <c r="N1600" s="103">
        <f t="shared" si="154"/>
        <v>266.33493685443193</v>
      </c>
    </row>
    <row r="1601" spans="1:14">
      <c r="A1601" s="102">
        <v>40387</v>
      </c>
      <c r="B1601" t="s">
        <v>695</v>
      </c>
      <c r="C1601">
        <v>30.702000000000002</v>
      </c>
      <c r="D1601">
        <v>107.08199999999999</v>
      </c>
      <c r="E1601">
        <v>29.23</v>
      </c>
      <c r="F1601">
        <v>3565</v>
      </c>
      <c r="G1601">
        <v>17.899999999999999</v>
      </c>
      <c r="I1601" s="103">
        <f t="shared" si="155"/>
        <v>107.07325687065681</v>
      </c>
      <c r="J1601" s="104">
        <f t="shared" si="152"/>
        <v>22.378310685967271</v>
      </c>
      <c r="K1601" s="76">
        <f t="shared" si="156"/>
        <v>224.19198496263826</v>
      </c>
      <c r="L1601" s="76">
        <f t="shared" si="153"/>
        <v>168.15828217596365</v>
      </c>
      <c r="M1601" s="103">
        <f t="shared" si="157"/>
        <v>8.5605042234274897</v>
      </c>
      <c r="N1601" s="103">
        <f t="shared" si="154"/>
        <v>267.51575698210905</v>
      </c>
    </row>
    <row r="1602" spans="1:14">
      <c r="A1602" s="102">
        <v>40387</v>
      </c>
      <c r="B1602" t="s">
        <v>696</v>
      </c>
      <c r="C1602">
        <v>30.721</v>
      </c>
      <c r="D1602">
        <v>107.438</v>
      </c>
      <c r="E1602">
        <v>29.19</v>
      </c>
      <c r="F1602">
        <v>3569</v>
      </c>
      <c r="G1602">
        <v>17.899999999999999</v>
      </c>
      <c r="I1602" s="103">
        <f t="shared" si="155"/>
        <v>107.45310542993049</v>
      </c>
      <c r="J1602" s="104">
        <f t="shared" si="152"/>
        <v>22.457699034855473</v>
      </c>
      <c r="K1602" s="76">
        <f t="shared" si="156"/>
        <v>224.98731897019192</v>
      </c>
      <c r="L1602" s="76">
        <f t="shared" si="153"/>
        <v>168.75483338848196</v>
      </c>
      <c r="M1602" s="103">
        <f t="shared" si="157"/>
        <v>8.5908731062929196</v>
      </c>
      <c r="N1602" s="103">
        <f t="shared" si="154"/>
        <v>268.46478457165375</v>
      </c>
    </row>
    <row r="1603" spans="1:14">
      <c r="A1603" s="102">
        <v>40387</v>
      </c>
      <c r="B1603" t="s">
        <v>697</v>
      </c>
      <c r="C1603">
        <v>30.739000000000001</v>
      </c>
      <c r="D1603">
        <v>107.485</v>
      </c>
      <c r="E1603">
        <v>29.19</v>
      </c>
      <c r="F1603">
        <v>3576</v>
      </c>
      <c r="G1603">
        <v>17.899999999999999</v>
      </c>
      <c r="I1603" s="103">
        <f t="shared" si="155"/>
        <v>107.45310542993049</v>
      </c>
      <c r="J1603" s="104">
        <f t="shared" si="152"/>
        <v>22.457699034855473</v>
      </c>
      <c r="K1603" s="76">
        <f t="shared" si="156"/>
        <v>224.98731897019192</v>
      </c>
      <c r="L1603" s="76">
        <f t="shared" si="153"/>
        <v>168.75483338848196</v>
      </c>
      <c r="M1603" s="103">
        <f t="shared" si="157"/>
        <v>8.5908731062929196</v>
      </c>
      <c r="N1603" s="103">
        <f t="shared" si="154"/>
        <v>268.46478457165375</v>
      </c>
    </row>
    <row r="1604" spans="1:14">
      <c r="A1604" s="102">
        <v>40387</v>
      </c>
      <c r="B1604" t="s">
        <v>698</v>
      </c>
      <c r="C1604">
        <v>30.777000000000001</v>
      </c>
      <c r="D1604">
        <v>107.58</v>
      </c>
      <c r="E1604">
        <v>29.18</v>
      </c>
      <c r="F1604">
        <v>3562</v>
      </c>
      <c r="G1604">
        <v>17.899999999999999</v>
      </c>
      <c r="I1604" s="103">
        <f t="shared" si="155"/>
        <v>107.54831167725476</v>
      </c>
      <c r="J1604" s="104">
        <f t="shared" si="152"/>
        <v>22.477597140546244</v>
      </c>
      <c r="K1604" s="76">
        <f t="shared" si="156"/>
        <v>225.18666358893515</v>
      </c>
      <c r="L1604" s="76">
        <f t="shared" si="153"/>
        <v>168.90435456183911</v>
      </c>
      <c r="M1604" s="103">
        <f t="shared" si="157"/>
        <v>8.5984848433982997</v>
      </c>
      <c r="N1604" s="103">
        <f t="shared" si="154"/>
        <v>268.70265135619684</v>
      </c>
    </row>
    <row r="1605" spans="1:14">
      <c r="A1605" s="102">
        <v>40387</v>
      </c>
      <c r="B1605" t="s">
        <v>699</v>
      </c>
      <c r="C1605">
        <v>30.795000000000002</v>
      </c>
      <c r="D1605">
        <v>107.628</v>
      </c>
      <c r="E1605">
        <v>29.17</v>
      </c>
      <c r="F1605">
        <v>3559</v>
      </c>
      <c r="G1605">
        <v>17.899999999999999</v>
      </c>
      <c r="I1605" s="103">
        <f t="shared" si="155"/>
        <v>107.6436158315297</v>
      </c>
      <c r="J1605" s="104">
        <f t="shared" si="152"/>
        <v>22.497515708789706</v>
      </c>
      <c r="K1605" s="76">
        <f t="shared" si="156"/>
        <v>225.38621320708015</v>
      </c>
      <c r="L1605" s="76">
        <f t="shared" si="153"/>
        <v>169.05402949781742</v>
      </c>
      <c r="M1605" s="103">
        <f t="shared" si="157"/>
        <v>8.6061044081619471</v>
      </c>
      <c r="N1605" s="103">
        <f t="shared" si="154"/>
        <v>268.94076275506086</v>
      </c>
    </row>
    <row r="1606" spans="1:14">
      <c r="A1606" s="102">
        <v>40387</v>
      </c>
      <c r="B1606" t="s">
        <v>700</v>
      </c>
      <c r="C1606">
        <v>30.814</v>
      </c>
      <c r="D1606">
        <v>107.343</v>
      </c>
      <c r="E1606">
        <v>29.2</v>
      </c>
      <c r="F1606">
        <v>3568</v>
      </c>
      <c r="G1606">
        <v>17.899999999999999</v>
      </c>
      <c r="I1606" s="103">
        <f t="shared" si="155"/>
        <v>107.35799695743025</v>
      </c>
      <c r="J1606" s="104">
        <f t="shared" si="152"/>
        <v>22.43782136410292</v>
      </c>
      <c r="K1606" s="76">
        <f t="shared" si="156"/>
        <v>224.78817907420134</v>
      </c>
      <c r="L1606" s="76">
        <f t="shared" si="153"/>
        <v>168.60546577024147</v>
      </c>
      <c r="M1606" s="103">
        <f t="shared" si="157"/>
        <v>8.5832691862822905</v>
      </c>
      <c r="N1606" s="103">
        <f t="shared" si="154"/>
        <v>268.22716207132157</v>
      </c>
    </row>
    <row r="1607" spans="1:14">
      <c r="A1607" s="102">
        <v>40387</v>
      </c>
      <c r="B1607" t="s">
        <v>701</v>
      </c>
      <c r="C1607">
        <v>30.832999999999998</v>
      </c>
      <c r="D1607">
        <v>106.96299999999999</v>
      </c>
      <c r="E1607">
        <v>29.24</v>
      </c>
      <c r="F1607">
        <v>3561</v>
      </c>
      <c r="G1607">
        <v>17.899999999999999</v>
      </c>
      <c r="I1607" s="103">
        <f t="shared" si="155"/>
        <v>106.97853818025061</v>
      </c>
      <c r="J1607" s="104">
        <f t="shared" si="152"/>
        <v>22.358514479672376</v>
      </c>
      <c r="K1607" s="76">
        <f t="shared" si="156"/>
        <v>223.99366119967584</v>
      </c>
      <c r="L1607" s="76">
        <f t="shared" si="153"/>
        <v>168.00952670952719</v>
      </c>
      <c r="M1607" s="103">
        <f t="shared" si="157"/>
        <v>8.5529314664855836</v>
      </c>
      <c r="N1607" s="103">
        <f t="shared" si="154"/>
        <v>267.27910832767446</v>
      </c>
    </row>
    <row r="1608" spans="1:14">
      <c r="A1608" s="102">
        <v>40387</v>
      </c>
      <c r="B1608" t="s">
        <v>702</v>
      </c>
      <c r="C1608">
        <v>30.852</v>
      </c>
      <c r="D1608">
        <v>106.845</v>
      </c>
      <c r="E1608">
        <v>29.26</v>
      </c>
      <c r="F1608">
        <v>3559</v>
      </c>
      <c r="G1608">
        <v>17.899999999999999</v>
      </c>
      <c r="I1608" s="103">
        <f t="shared" si="155"/>
        <v>106.78939202023697</v>
      </c>
      <c r="J1608" s="104">
        <f t="shared" si="152"/>
        <v>22.318982932229527</v>
      </c>
      <c r="K1608" s="76">
        <f t="shared" si="156"/>
        <v>223.59762343729841</v>
      </c>
      <c r="L1608" s="76">
        <f t="shared" si="153"/>
        <v>167.71247313819055</v>
      </c>
      <c r="M1608" s="103">
        <f t="shared" si="157"/>
        <v>8.537809235697388</v>
      </c>
      <c r="N1608" s="103">
        <f t="shared" si="154"/>
        <v>266.80653861554339</v>
      </c>
    </row>
    <row r="1609" spans="1:14">
      <c r="A1609" s="102">
        <v>40387</v>
      </c>
      <c r="B1609" t="s">
        <v>703</v>
      </c>
      <c r="C1609">
        <v>30.870999999999999</v>
      </c>
      <c r="D1609">
        <v>106.774</v>
      </c>
      <c r="E1609">
        <v>29.26</v>
      </c>
      <c r="F1609">
        <v>3560</v>
      </c>
      <c r="G1609">
        <v>17.899999999999999</v>
      </c>
      <c r="I1609" s="103">
        <f t="shared" si="155"/>
        <v>106.78939202023697</v>
      </c>
      <c r="J1609" s="104">
        <f t="shared" si="152"/>
        <v>22.318982932229527</v>
      </c>
      <c r="K1609" s="76">
        <f t="shared" si="156"/>
        <v>223.59762343729841</v>
      </c>
      <c r="L1609" s="76">
        <f t="shared" si="153"/>
        <v>167.71247313819055</v>
      </c>
      <c r="M1609" s="103">
        <f t="shared" si="157"/>
        <v>8.537809235697388</v>
      </c>
      <c r="N1609" s="103">
        <f t="shared" si="154"/>
        <v>266.80653861554339</v>
      </c>
    </row>
    <row r="1610" spans="1:14">
      <c r="A1610" s="102">
        <v>40387</v>
      </c>
      <c r="B1610" t="s">
        <v>704</v>
      </c>
      <c r="C1610">
        <v>30.89</v>
      </c>
      <c r="D1610">
        <v>106.96299999999999</v>
      </c>
      <c r="E1610">
        <v>29.24</v>
      </c>
      <c r="F1610">
        <v>3553</v>
      </c>
      <c r="G1610">
        <v>17.899999999999999</v>
      </c>
      <c r="I1610" s="103">
        <f t="shared" si="155"/>
        <v>106.97853818025061</v>
      </c>
      <c r="J1610" s="104">
        <f t="shared" si="152"/>
        <v>22.358514479672376</v>
      </c>
      <c r="K1610" s="76">
        <f t="shared" si="156"/>
        <v>223.99366119967584</v>
      </c>
      <c r="L1610" s="76">
        <f t="shared" si="153"/>
        <v>168.00952670952719</v>
      </c>
      <c r="M1610" s="103">
        <f t="shared" si="157"/>
        <v>8.5529314664855836</v>
      </c>
      <c r="N1610" s="103">
        <f t="shared" si="154"/>
        <v>267.27910832767446</v>
      </c>
    </row>
    <row r="1611" spans="1:14">
      <c r="A1611" s="102">
        <v>40387</v>
      </c>
      <c r="B1611" t="s">
        <v>705</v>
      </c>
      <c r="C1611">
        <v>30.908000000000001</v>
      </c>
      <c r="D1611">
        <v>107.652</v>
      </c>
      <c r="E1611">
        <v>29.17</v>
      </c>
      <c r="F1611">
        <v>3558</v>
      </c>
      <c r="G1611">
        <v>17.899999999999999</v>
      </c>
      <c r="I1611" s="103">
        <f t="shared" si="155"/>
        <v>107.6436158315297</v>
      </c>
      <c r="J1611" s="104">
        <f t="shared" si="152"/>
        <v>22.497515708789706</v>
      </c>
      <c r="K1611" s="76">
        <f t="shared" si="156"/>
        <v>225.38621320708015</v>
      </c>
      <c r="L1611" s="76">
        <f t="shared" si="153"/>
        <v>169.05402949781742</v>
      </c>
      <c r="M1611" s="103">
        <f t="shared" si="157"/>
        <v>8.6061044081619471</v>
      </c>
      <c r="N1611" s="103">
        <f t="shared" si="154"/>
        <v>268.94076275506086</v>
      </c>
    </row>
    <row r="1612" spans="1:14">
      <c r="A1612" s="102">
        <v>40387</v>
      </c>
      <c r="B1612" t="s">
        <v>706</v>
      </c>
      <c r="C1612">
        <v>30.927</v>
      </c>
      <c r="D1612">
        <v>108.03400000000001</v>
      </c>
      <c r="E1612">
        <v>29.13</v>
      </c>
      <c r="F1612">
        <v>3548</v>
      </c>
      <c r="G1612">
        <v>17.899999999999999</v>
      </c>
      <c r="I1612" s="103">
        <f t="shared" si="155"/>
        <v>108.0258141678091</v>
      </c>
      <c r="J1612" s="104">
        <f t="shared" si="152"/>
        <v>22.577395161072101</v>
      </c>
      <c r="K1612" s="76">
        <f t="shared" si="156"/>
        <v>226.18646722161341</v>
      </c>
      <c r="L1612" s="76">
        <f t="shared" si="153"/>
        <v>169.65427102924752</v>
      </c>
      <c r="M1612" s="103">
        <f t="shared" si="157"/>
        <v>8.6366611556405388</v>
      </c>
      <c r="N1612" s="103">
        <f t="shared" si="154"/>
        <v>269.89566111376683</v>
      </c>
    </row>
    <row r="1613" spans="1:14">
      <c r="A1613" s="102">
        <v>40387</v>
      </c>
      <c r="B1613" t="s">
        <v>707</v>
      </c>
      <c r="C1613">
        <v>30.946000000000002</v>
      </c>
      <c r="D1613">
        <v>107.91500000000001</v>
      </c>
      <c r="E1613">
        <v>29.14</v>
      </c>
      <c r="F1613">
        <v>3545</v>
      </c>
      <c r="G1613">
        <v>17.899999999999999</v>
      </c>
      <c r="I1613" s="103">
        <f t="shared" si="155"/>
        <v>107.93011706038381</v>
      </c>
      <c r="J1613" s="104">
        <f t="shared" si="152"/>
        <v>22.557394465620213</v>
      </c>
      <c r="K1613" s="76">
        <f t="shared" si="156"/>
        <v>225.9860948308233</v>
      </c>
      <c r="L1613" s="76">
        <f t="shared" si="153"/>
        <v>169.50397896132918</v>
      </c>
      <c r="M1613" s="103">
        <f t="shared" si="157"/>
        <v>8.6290101742822909</v>
      </c>
      <c r="N1613" s="103">
        <f t="shared" si="154"/>
        <v>269.65656794632162</v>
      </c>
    </row>
    <row r="1614" spans="1:14">
      <c r="A1614" s="102">
        <v>40387</v>
      </c>
      <c r="B1614" t="s">
        <v>708</v>
      </c>
      <c r="C1614">
        <v>30.965</v>
      </c>
      <c r="D1614">
        <v>107.771</v>
      </c>
      <c r="E1614">
        <v>29.16</v>
      </c>
      <c r="F1614">
        <v>3542</v>
      </c>
      <c r="G1614">
        <v>17.899999999999999</v>
      </c>
      <c r="I1614" s="103">
        <f t="shared" si="155"/>
        <v>107.73901802508566</v>
      </c>
      <c r="J1614" s="104">
        <f t="shared" si="152"/>
        <v>22.517454767242903</v>
      </c>
      <c r="K1614" s="76">
        <f t="shared" si="156"/>
        <v>225.58596810170278</v>
      </c>
      <c r="L1614" s="76">
        <f t="shared" si="153"/>
        <v>169.20385840424143</v>
      </c>
      <c r="M1614" s="103">
        <f t="shared" si="157"/>
        <v>8.6137318111636763</v>
      </c>
      <c r="N1614" s="103">
        <f t="shared" si="154"/>
        <v>269.17911909886487</v>
      </c>
    </row>
    <row r="1615" spans="1:14">
      <c r="A1615" s="102">
        <v>40387</v>
      </c>
      <c r="B1615" t="s">
        <v>709</v>
      </c>
      <c r="C1615">
        <v>30.984000000000002</v>
      </c>
      <c r="D1615">
        <v>107.39</v>
      </c>
      <c r="E1615">
        <v>29.2</v>
      </c>
      <c r="F1615">
        <v>3557</v>
      </c>
      <c r="G1615">
        <v>17.899999999999999</v>
      </c>
      <c r="I1615" s="103">
        <f t="shared" si="155"/>
        <v>107.35799695743025</v>
      </c>
      <c r="J1615" s="104">
        <f t="shared" si="152"/>
        <v>22.43782136410292</v>
      </c>
      <c r="K1615" s="76">
        <f t="shared" si="156"/>
        <v>224.78817907420134</v>
      </c>
      <c r="L1615" s="76">
        <f t="shared" si="153"/>
        <v>168.60546577024147</v>
      </c>
      <c r="M1615" s="103">
        <f t="shared" si="157"/>
        <v>8.5832691862822905</v>
      </c>
      <c r="N1615" s="103">
        <f t="shared" si="154"/>
        <v>268.22716207132157</v>
      </c>
    </row>
    <row r="1616" spans="1:14">
      <c r="A1616" s="102">
        <v>40387</v>
      </c>
      <c r="B1616" t="s">
        <v>710</v>
      </c>
      <c r="C1616">
        <v>31.001999999999999</v>
      </c>
      <c r="D1616">
        <v>107.248</v>
      </c>
      <c r="E1616">
        <v>29.21</v>
      </c>
      <c r="F1616">
        <v>3557</v>
      </c>
      <c r="G1616">
        <v>17.899999999999999</v>
      </c>
      <c r="I1616" s="103">
        <f t="shared" si="155"/>
        <v>107.26298612783066</v>
      </c>
      <c r="J1616" s="104">
        <f t="shared" si="152"/>
        <v>22.417964100716603</v>
      </c>
      <c r="K1616" s="76">
        <f t="shared" si="156"/>
        <v>224.58924362473982</v>
      </c>
      <c r="L1616" s="76">
        <f t="shared" si="153"/>
        <v>168.45625149993236</v>
      </c>
      <c r="M1616" s="103">
        <f t="shared" si="157"/>
        <v>8.5756730728191393</v>
      </c>
      <c r="N1616" s="103">
        <f t="shared" si="154"/>
        <v>267.98978352559811</v>
      </c>
    </row>
    <row r="1617" spans="1:14">
      <c r="A1617" s="102">
        <v>40387</v>
      </c>
      <c r="B1617" t="s">
        <v>711</v>
      </c>
      <c r="C1617">
        <v>31.021000000000001</v>
      </c>
      <c r="D1617">
        <v>107.2</v>
      </c>
      <c r="E1617">
        <v>29.22</v>
      </c>
      <c r="F1617">
        <v>3545</v>
      </c>
      <c r="G1617">
        <v>17.899999999999999</v>
      </c>
      <c r="I1617" s="103">
        <f t="shared" si="155"/>
        <v>107.16807280941191</v>
      </c>
      <c r="J1617" s="104">
        <f t="shared" si="152"/>
        <v>22.39812721716709</v>
      </c>
      <c r="K1617" s="76">
        <f t="shared" si="156"/>
        <v>224.39051234600981</v>
      </c>
      <c r="L1617" s="76">
        <f t="shared" si="153"/>
        <v>168.30719037068886</v>
      </c>
      <c r="M1617" s="103">
        <f t="shared" si="157"/>
        <v>8.5680847553724728</v>
      </c>
      <c r="N1617" s="103">
        <f t="shared" si="154"/>
        <v>267.75264860538977</v>
      </c>
    </row>
    <row r="1618" spans="1:14">
      <c r="A1618" s="102">
        <v>40387</v>
      </c>
      <c r="B1618" t="s">
        <v>712</v>
      </c>
      <c r="C1618">
        <v>31.04</v>
      </c>
      <c r="D1618">
        <v>107.343</v>
      </c>
      <c r="E1618">
        <v>29.2</v>
      </c>
      <c r="F1618">
        <v>3555</v>
      </c>
      <c r="G1618">
        <v>17.899999999999999</v>
      </c>
      <c r="I1618" s="103">
        <f t="shared" si="155"/>
        <v>107.35799695743025</v>
      </c>
      <c r="J1618" s="104">
        <f t="shared" si="152"/>
        <v>22.43782136410292</v>
      </c>
      <c r="K1618" s="76">
        <f t="shared" si="156"/>
        <v>224.78817907420134</v>
      </c>
      <c r="L1618" s="76">
        <f t="shared" si="153"/>
        <v>168.60546577024147</v>
      </c>
      <c r="M1618" s="103">
        <f t="shared" si="157"/>
        <v>8.5832691862822905</v>
      </c>
      <c r="N1618" s="103">
        <f t="shared" si="154"/>
        <v>268.22716207132157</v>
      </c>
    </row>
    <row r="1619" spans="1:14">
      <c r="A1619" s="102">
        <v>40387</v>
      </c>
      <c r="B1619" t="s">
        <v>713</v>
      </c>
      <c r="C1619">
        <v>31.059000000000001</v>
      </c>
      <c r="D1619">
        <v>107.604</v>
      </c>
      <c r="E1619">
        <v>29.17</v>
      </c>
      <c r="F1619">
        <v>3550</v>
      </c>
      <c r="G1619">
        <v>17.899999999999999</v>
      </c>
      <c r="I1619" s="103">
        <f t="shared" si="155"/>
        <v>107.6436158315297</v>
      </c>
      <c r="J1619" s="104">
        <f t="shared" si="152"/>
        <v>22.497515708789706</v>
      </c>
      <c r="K1619" s="76">
        <f t="shared" si="156"/>
        <v>225.38621320708015</v>
      </c>
      <c r="L1619" s="76">
        <f t="shared" si="153"/>
        <v>169.05402949781742</v>
      </c>
      <c r="M1619" s="103">
        <f t="shared" si="157"/>
        <v>8.6061044081619471</v>
      </c>
      <c r="N1619" s="103">
        <f t="shared" si="154"/>
        <v>268.94076275506086</v>
      </c>
    </row>
    <row r="1620" spans="1:14">
      <c r="A1620" s="102">
        <v>40387</v>
      </c>
      <c r="B1620" t="s">
        <v>714</v>
      </c>
      <c r="C1620">
        <v>31.077000000000002</v>
      </c>
      <c r="D1620">
        <v>108.08199999999999</v>
      </c>
      <c r="E1620">
        <v>29.13</v>
      </c>
      <c r="F1620">
        <v>3549</v>
      </c>
      <c r="G1620">
        <v>17.899999999999999</v>
      </c>
      <c r="I1620" s="103">
        <f t="shared" si="155"/>
        <v>108.0258141678091</v>
      </c>
      <c r="J1620" s="104">
        <f t="shared" si="152"/>
        <v>22.577395161072101</v>
      </c>
      <c r="K1620" s="76">
        <f t="shared" si="156"/>
        <v>226.18646722161341</v>
      </c>
      <c r="L1620" s="76">
        <f t="shared" si="153"/>
        <v>169.65427102924752</v>
      </c>
      <c r="M1620" s="103">
        <f t="shared" si="157"/>
        <v>8.6366611556405388</v>
      </c>
      <c r="N1620" s="103">
        <f t="shared" si="154"/>
        <v>269.89566111376683</v>
      </c>
    </row>
    <row r="1621" spans="1:14">
      <c r="A1621" s="102">
        <v>40387</v>
      </c>
      <c r="B1621" t="s">
        <v>715</v>
      </c>
      <c r="C1621">
        <v>31.096</v>
      </c>
      <c r="D1621">
        <v>108.538</v>
      </c>
      <c r="E1621">
        <v>29.08</v>
      </c>
      <c r="F1621">
        <v>3542</v>
      </c>
      <c r="G1621">
        <v>17.899999999999999</v>
      </c>
      <c r="I1621" s="103">
        <f t="shared" si="155"/>
        <v>108.50578093483682</v>
      </c>
      <c r="J1621" s="104">
        <f t="shared" ref="J1621:J1676" si="158">I1621*20.9/100</f>
        <v>22.677708215380893</v>
      </c>
      <c r="K1621" s="76">
        <f t="shared" si="156"/>
        <v>227.19143060239517</v>
      </c>
      <c r="L1621" s="76">
        <f t="shared" ref="L1621:L1676" si="159">K1621/1.33322</f>
        <v>170.4080576366955</v>
      </c>
      <c r="M1621" s="103">
        <f t="shared" si="157"/>
        <v>8.6750344867255258</v>
      </c>
      <c r="N1621" s="103">
        <f t="shared" ref="N1621:N1676" si="160">M1621*31.25</f>
        <v>271.09482771017269</v>
      </c>
    </row>
    <row r="1622" spans="1:14">
      <c r="A1622" s="102">
        <v>40387</v>
      </c>
      <c r="B1622" t="s">
        <v>716</v>
      </c>
      <c r="C1622">
        <v>31.114999999999998</v>
      </c>
      <c r="D1622">
        <v>108.73099999999999</v>
      </c>
      <c r="E1622">
        <v>29.06</v>
      </c>
      <c r="F1622">
        <v>3546</v>
      </c>
      <c r="G1622">
        <v>17.899999999999999</v>
      </c>
      <c r="I1622" s="103">
        <f t="shared" si="155"/>
        <v>108.69846138021479</v>
      </c>
      <c r="J1622" s="104">
        <f t="shared" si="158"/>
        <v>22.717978428464889</v>
      </c>
      <c r="K1622" s="76">
        <f t="shared" si="156"/>
        <v>227.59486851747565</v>
      </c>
      <c r="L1622" s="76">
        <f t="shared" si="159"/>
        <v>170.71066179435925</v>
      </c>
      <c r="M1622" s="103">
        <f t="shared" si="157"/>
        <v>8.6904392835406856</v>
      </c>
      <c r="N1622" s="103">
        <f t="shared" si="160"/>
        <v>271.57622761064641</v>
      </c>
    </row>
    <row r="1623" spans="1:14">
      <c r="A1623" s="102">
        <v>40387</v>
      </c>
      <c r="B1623" t="s">
        <v>717</v>
      </c>
      <c r="C1623">
        <v>31.134</v>
      </c>
      <c r="D1623">
        <v>108.514</v>
      </c>
      <c r="E1623">
        <v>29.08</v>
      </c>
      <c r="F1623">
        <v>3544</v>
      </c>
      <c r="G1623">
        <v>17.899999999999999</v>
      </c>
      <c r="I1623" s="103">
        <f t="shared" si="155"/>
        <v>108.50578093483682</v>
      </c>
      <c r="J1623" s="104">
        <f t="shared" si="158"/>
        <v>22.677708215380893</v>
      </c>
      <c r="K1623" s="76">
        <f t="shared" si="156"/>
        <v>227.19143060239517</v>
      </c>
      <c r="L1623" s="76">
        <f t="shared" si="159"/>
        <v>170.4080576366955</v>
      </c>
      <c r="M1623" s="103">
        <f t="shared" si="157"/>
        <v>8.6750344867255258</v>
      </c>
      <c r="N1623" s="103">
        <f t="shared" si="160"/>
        <v>271.09482771017269</v>
      </c>
    </row>
    <row r="1624" spans="1:14">
      <c r="A1624" s="102">
        <v>40387</v>
      </c>
      <c r="B1624" t="s">
        <v>718</v>
      </c>
      <c r="C1624">
        <v>31.152999999999999</v>
      </c>
      <c r="D1624">
        <v>108.274</v>
      </c>
      <c r="E1624">
        <v>29.11</v>
      </c>
      <c r="F1624">
        <v>3546</v>
      </c>
      <c r="G1624">
        <v>17.899999999999999</v>
      </c>
      <c r="I1624" s="103">
        <f t="shared" si="155"/>
        <v>108.21750422795829</v>
      </c>
      <c r="J1624" s="104">
        <f t="shared" si="158"/>
        <v>22.617458383643278</v>
      </c>
      <c r="K1624" s="76">
        <f t="shared" si="156"/>
        <v>226.58783144960515</v>
      </c>
      <c r="L1624" s="76">
        <f t="shared" si="159"/>
        <v>169.95531978938595</v>
      </c>
      <c r="M1624" s="103">
        <f t="shared" si="157"/>
        <v>8.6519867711812921</v>
      </c>
      <c r="N1624" s="103">
        <f t="shared" si="160"/>
        <v>270.37458659941535</v>
      </c>
    </row>
    <row r="1625" spans="1:14">
      <c r="A1625" s="102">
        <v>40387</v>
      </c>
      <c r="B1625" t="s">
        <v>719</v>
      </c>
      <c r="C1625">
        <v>31.170999999999999</v>
      </c>
      <c r="D1625">
        <v>108.346</v>
      </c>
      <c r="E1625">
        <v>29.1</v>
      </c>
      <c r="F1625">
        <v>3535</v>
      </c>
      <c r="G1625">
        <v>17.899999999999999</v>
      </c>
      <c r="I1625" s="103">
        <f t="shared" si="155"/>
        <v>108.31349744759704</v>
      </c>
      <c r="J1625" s="104">
        <f t="shared" si="158"/>
        <v>22.637520966547783</v>
      </c>
      <c r="K1625" s="76">
        <f t="shared" si="156"/>
        <v>226.78882384567814</v>
      </c>
      <c r="L1625" s="76">
        <f t="shared" si="159"/>
        <v>170.10607690079516</v>
      </c>
      <c r="M1625" s="103">
        <f t="shared" si="157"/>
        <v>8.6596614267036394</v>
      </c>
      <c r="N1625" s="103">
        <f t="shared" si="160"/>
        <v>270.61441958448876</v>
      </c>
    </row>
    <row r="1626" spans="1:14">
      <c r="A1626" s="102">
        <v>40387</v>
      </c>
      <c r="B1626" t="s">
        <v>720</v>
      </c>
      <c r="C1626">
        <v>31.19</v>
      </c>
      <c r="D1626">
        <v>108.202</v>
      </c>
      <c r="E1626">
        <v>29.11</v>
      </c>
      <c r="F1626">
        <v>3538</v>
      </c>
      <c r="G1626">
        <v>17.899999999999999</v>
      </c>
      <c r="I1626" s="103">
        <f t="shared" si="155"/>
        <v>108.21750422795829</v>
      </c>
      <c r="J1626" s="104">
        <f t="shared" si="158"/>
        <v>22.617458383643278</v>
      </c>
      <c r="K1626" s="76">
        <f t="shared" si="156"/>
        <v>226.58783144960515</v>
      </c>
      <c r="L1626" s="76">
        <f t="shared" si="159"/>
        <v>169.95531978938595</v>
      </c>
      <c r="M1626" s="103">
        <f t="shared" si="157"/>
        <v>8.6519867711812921</v>
      </c>
      <c r="N1626" s="103">
        <f t="shared" si="160"/>
        <v>270.37458659941535</v>
      </c>
    </row>
    <row r="1627" spans="1:14">
      <c r="A1627" s="102">
        <v>40387</v>
      </c>
      <c r="B1627" t="s">
        <v>721</v>
      </c>
      <c r="C1627">
        <v>31.209</v>
      </c>
      <c r="D1627">
        <v>107.986</v>
      </c>
      <c r="E1627">
        <v>29.13</v>
      </c>
      <c r="F1627">
        <v>3543</v>
      </c>
      <c r="G1627">
        <v>17.899999999999999</v>
      </c>
      <c r="I1627" s="103">
        <f t="shared" si="155"/>
        <v>108.0258141678091</v>
      </c>
      <c r="J1627" s="104">
        <f t="shared" si="158"/>
        <v>22.577395161072101</v>
      </c>
      <c r="K1627" s="76">
        <f t="shared" si="156"/>
        <v>226.18646722161341</v>
      </c>
      <c r="L1627" s="76">
        <f t="shared" si="159"/>
        <v>169.65427102924752</v>
      </c>
      <c r="M1627" s="103">
        <f t="shared" si="157"/>
        <v>8.6366611556405388</v>
      </c>
      <c r="N1627" s="103">
        <f t="shared" si="160"/>
        <v>269.89566111376683</v>
      </c>
    </row>
    <row r="1628" spans="1:14">
      <c r="A1628" s="102">
        <v>40387</v>
      </c>
      <c r="B1628" t="s">
        <v>722</v>
      </c>
      <c r="C1628">
        <v>31.228000000000002</v>
      </c>
      <c r="D1628">
        <v>108.05800000000001</v>
      </c>
      <c r="E1628">
        <v>29.13</v>
      </c>
      <c r="F1628">
        <v>3540</v>
      </c>
      <c r="G1628">
        <v>17.899999999999999</v>
      </c>
      <c r="I1628" s="103">
        <f t="shared" si="155"/>
        <v>108.0258141678091</v>
      </c>
      <c r="J1628" s="104">
        <f t="shared" si="158"/>
        <v>22.577395161072101</v>
      </c>
      <c r="K1628" s="76">
        <f t="shared" si="156"/>
        <v>226.18646722161341</v>
      </c>
      <c r="L1628" s="76">
        <f t="shared" si="159"/>
        <v>169.65427102924752</v>
      </c>
      <c r="M1628" s="103">
        <f t="shared" si="157"/>
        <v>8.6366611556405388</v>
      </c>
      <c r="N1628" s="103">
        <f t="shared" si="160"/>
        <v>269.89566111376683</v>
      </c>
    </row>
    <row r="1629" spans="1:14">
      <c r="A1629" s="102">
        <v>40387</v>
      </c>
      <c r="B1629" t="s">
        <v>723</v>
      </c>
      <c r="C1629">
        <v>31.245999999999999</v>
      </c>
      <c r="D1629">
        <v>107.58</v>
      </c>
      <c r="E1629">
        <v>29.18</v>
      </c>
      <c r="F1629">
        <v>3537</v>
      </c>
      <c r="G1629">
        <v>17.899999999999999</v>
      </c>
      <c r="I1629" s="103">
        <f t="shared" si="155"/>
        <v>107.54831167725476</v>
      </c>
      <c r="J1629" s="104">
        <f t="shared" si="158"/>
        <v>22.477597140546244</v>
      </c>
      <c r="K1629" s="76">
        <f t="shared" si="156"/>
        <v>225.18666358893515</v>
      </c>
      <c r="L1629" s="76">
        <f t="shared" si="159"/>
        <v>168.90435456183911</v>
      </c>
      <c r="M1629" s="103">
        <f t="shared" si="157"/>
        <v>8.5984848433982997</v>
      </c>
      <c r="N1629" s="103">
        <f t="shared" si="160"/>
        <v>268.70265135619684</v>
      </c>
    </row>
    <row r="1630" spans="1:14">
      <c r="A1630" s="102">
        <v>40387</v>
      </c>
      <c r="B1630" t="s">
        <v>724</v>
      </c>
      <c r="C1630">
        <v>31.265000000000001</v>
      </c>
      <c r="D1630">
        <v>107.39</v>
      </c>
      <c r="E1630">
        <v>29.2</v>
      </c>
      <c r="F1630">
        <v>3536</v>
      </c>
      <c r="G1630">
        <v>17.899999999999999</v>
      </c>
      <c r="I1630" s="103">
        <f t="shared" si="155"/>
        <v>107.35799695743025</v>
      </c>
      <c r="J1630" s="104">
        <f t="shared" si="158"/>
        <v>22.43782136410292</v>
      </c>
      <c r="K1630" s="76">
        <f t="shared" si="156"/>
        <v>224.78817907420134</v>
      </c>
      <c r="L1630" s="76">
        <f t="shared" si="159"/>
        <v>168.60546577024147</v>
      </c>
      <c r="M1630" s="103">
        <f t="shared" si="157"/>
        <v>8.5832691862822905</v>
      </c>
      <c r="N1630" s="103">
        <f t="shared" si="160"/>
        <v>268.22716207132157</v>
      </c>
    </row>
    <row r="1631" spans="1:14">
      <c r="A1631" s="102">
        <v>40387</v>
      </c>
      <c r="B1631" t="s">
        <v>725</v>
      </c>
      <c r="C1631">
        <v>31.283999999999999</v>
      </c>
      <c r="D1631">
        <v>107.461</v>
      </c>
      <c r="E1631">
        <v>29.19</v>
      </c>
      <c r="F1631">
        <v>3534</v>
      </c>
      <c r="G1631">
        <v>17.899999999999999</v>
      </c>
      <c r="I1631" s="103">
        <f t="shared" si="155"/>
        <v>107.45310542993049</v>
      </c>
      <c r="J1631" s="104">
        <f t="shared" si="158"/>
        <v>22.457699034855473</v>
      </c>
      <c r="K1631" s="76">
        <f t="shared" si="156"/>
        <v>224.98731897019192</v>
      </c>
      <c r="L1631" s="76">
        <f t="shared" si="159"/>
        <v>168.75483338848196</v>
      </c>
      <c r="M1631" s="103">
        <f t="shared" si="157"/>
        <v>8.5908731062929196</v>
      </c>
      <c r="N1631" s="103">
        <f t="shared" si="160"/>
        <v>268.46478457165375</v>
      </c>
    </row>
    <row r="1632" spans="1:14">
      <c r="A1632" s="102">
        <v>40387</v>
      </c>
      <c r="B1632" t="s">
        <v>726</v>
      </c>
      <c r="C1632">
        <v>31.321999999999999</v>
      </c>
      <c r="D1632">
        <v>107.414</v>
      </c>
      <c r="E1632">
        <v>29.2</v>
      </c>
      <c r="F1632">
        <v>3530</v>
      </c>
      <c r="G1632">
        <v>17.899999999999999</v>
      </c>
      <c r="I1632" s="103">
        <f t="shared" si="155"/>
        <v>107.35799695743025</v>
      </c>
      <c r="J1632" s="104">
        <f t="shared" si="158"/>
        <v>22.43782136410292</v>
      </c>
      <c r="K1632" s="76">
        <f t="shared" si="156"/>
        <v>224.78817907420134</v>
      </c>
      <c r="L1632" s="76">
        <f t="shared" si="159"/>
        <v>168.60546577024147</v>
      </c>
      <c r="M1632" s="103">
        <f t="shared" si="157"/>
        <v>8.5832691862822905</v>
      </c>
      <c r="N1632" s="103">
        <f t="shared" si="160"/>
        <v>268.22716207132157</v>
      </c>
    </row>
    <row r="1633" spans="1:14">
      <c r="A1633" s="102">
        <v>40387</v>
      </c>
      <c r="B1633" t="s">
        <v>727</v>
      </c>
      <c r="C1633">
        <v>31.34</v>
      </c>
      <c r="D1633">
        <v>107.771</v>
      </c>
      <c r="E1633">
        <v>29.16</v>
      </c>
      <c r="F1633">
        <v>3537</v>
      </c>
      <c r="G1633">
        <v>17.899999999999999</v>
      </c>
      <c r="I1633" s="103">
        <f t="shared" si="155"/>
        <v>107.73901802508566</v>
      </c>
      <c r="J1633" s="104">
        <f t="shared" si="158"/>
        <v>22.517454767242903</v>
      </c>
      <c r="K1633" s="76">
        <f t="shared" si="156"/>
        <v>225.58596810170278</v>
      </c>
      <c r="L1633" s="76">
        <f t="shared" si="159"/>
        <v>169.20385840424143</v>
      </c>
      <c r="M1633" s="103">
        <f t="shared" si="157"/>
        <v>8.6137318111636763</v>
      </c>
      <c r="N1633" s="103">
        <f t="shared" si="160"/>
        <v>269.17911909886487</v>
      </c>
    </row>
    <row r="1634" spans="1:14">
      <c r="A1634" s="102">
        <v>40387</v>
      </c>
      <c r="B1634" t="s">
        <v>728</v>
      </c>
      <c r="C1634">
        <v>31.359000000000002</v>
      </c>
      <c r="D1634">
        <v>107.962</v>
      </c>
      <c r="E1634">
        <v>29.14</v>
      </c>
      <c r="F1634">
        <v>3525</v>
      </c>
      <c r="G1634">
        <v>17.899999999999999</v>
      </c>
      <c r="I1634" s="103">
        <f t="shared" si="155"/>
        <v>107.93011706038381</v>
      </c>
      <c r="J1634" s="104">
        <f t="shared" si="158"/>
        <v>22.557394465620213</v>
      </c>
      <c r="K1634" s="76">
        <f t="shared" si="156"/>
        <v>225.9860948308233</v>
      </c>
      <c r="L1634" s="76">
        <f t="shared" si="159"/>
        <v>169.50397896132918</v>
      </c>
      <c r="M1634" s="103">
        <f t="shared" si="157"/>
        <v>8.6290101742822909</v>
      </c>
      <c r="N1634" s="103">
        <f t="shared" si="160"/>
        <v>269.65656794632162</v>
      </c>
    </row>
    <row r="1635" spans="1:14">
      <c r="A1635" s="102">
        <v>40387</v>
      </c>
      <c r="B1635" t="s">
        <v>729</v>
      </c>
      <c r="C1635">
        <v>31.378</v>
      </c>
      <c r="D1635">
        <v>108.08199999999999</v>
      </c>
      <c r="E1635">
        <v>29.13</v>
      </c>
      <c r="F1635">
        <v>3523</v>
      </c>
      <c r="G1635">
        <v>17.899999999999999</v>
      </c>
      <c r="I1635" s="103">
        <f t="shared" si="155"/>
        <v>108.0258141678091</v>
      </c>
      <c r="J1635" s="104">
        <f t="shared" si="158"/>
        <v>22.577395161072101</v>
      </c>
      <c r="K1635" s="76">
        <f t="shared" si="156"/>
        <v>226.18646722161341</v>
      </c>
      <c r="L1635" s="76">
        <f t="shared" si="159"/>
        <v>169.65427102924752</v>
      </c>
      <c r="M1635" s="103">
        <f t="shared" si="157"/>
        <v>8.6366611556405388</v>
      </c>
      <c r="N1635" s="103">
        <f t="shared" si="160"/>
        <v>269.89566111376683</v>
      </c>
    </row>
    <row r="1636" spans="1:14">
      <c r="A1636" s="102">
        <v>40387</v>
      </c>
      <c r="B1636" t="s">
        <v>730</v>
      </c>
      <c r="C1636">
        <v>31.396999999999998</v>
      </c>
      <c r="D1636">
        <v>108.322</v>
      </c>
      <c r="E1636">
        <v>29.1</v>
      </c>
      <c r="F1636">
        <v>3516</v>
      </c>
      <c r="G1636">
        <v>17.899999999999999</v>
      </c>
      <c r="I1636" s="103">
        <f t="shared" si="155"/>
        <v>108.31349744759704</v>
      </c>
      <c r="J1636" s="104">
        <f t="shared" si="158"/>
        <v>22.637520966547783</v>
      </c>
      <c r="K1636" s="76">
        <f t="shared" si="156"/>
        <v>226.78882384567814</v>
      </c>
      <c r="L1636" s="76">
        <f t="shared" si="159"/>
        <v>170.10607690079516</v>
      </c>
      <c r="M1636" s="103">
        <f t="shared" si="157"/>
        <v>8.6596614267036394</v>
      </c>
      <c r="N1636" s="103">
        <f t="shared" si="160"/>
        <v>270.61441958448876</v>
      </c>
    </row>
    <row r="1637" spans="1:14">
      <c r="A1637" s="102">
        <v>40387</v>
      </c>
      <c r="B1637" t="s">
        <v>731</v>
      </c>
      <c r="C1637">
        <v>31.414999999999999</v>
      </c>
      <c r="D1637">
        <v>108.346</v>
      </c>
      <c r="E1637">
        <v>29.1</v>
      </c>
      <c r="F1637">
        <v>3528</v>
      </c>
      <c r="G1637">
        <v>17.899999999999999</v>
      </c>
      <c r="I1637" s="103">
        <f t="shared" si="155"/>
        <v>108.31349744759704</v>
      </c>
      <c r="J1637" s="104">
        <f t="shared" si="158"/>
        <v>22.637520966547783</v>
      </c>
      <c r="K1637" s="76">
        <f t="shared" si="156"/>
        <v>226.78882384567814</v>
      </c>
      <c r="L1637" s="76">
        <f t="shared" si="159"/>
        <v>170.10607690079516</v>
      </c>
      <c r="M1637" s="103">
        <f t="shared" si="157"/>
        <v>8.6596614267036394</v>
      </c>
      <c r="N1637" s="103">
        <f t="shared" si="160"/>
        <v>270.61441958448876</v>
      </c>
    </row>
    <row r="1638" spans="1:14">
      <c r="A1638" s="102">
        <v>40387</v>
      </c>
      <c r="B1638" t="s">
        <v>732</v>
      </c>
      <c r="C1638">
        <v>31.434999999999999</v>
      </c>
      <c r="D1638">
        <v>108.13</v>
      </c>
      <c r="E1638">
        <v>29.12</v>
      </c>
      <c r="F1638">
        <v>3520</v>
      </c>
      <c r="G1638">
        <v>17.899999999999999</v>
      </c>
      <c r="I1638" s="103">
        <f t="shared" si="155"/>
        <v>108.12160984588238</v>
      </c>
      <c r="J1638" s="104">
        <f t="shared" si="158"/>
        <v>22.597416457789414</v>
      </c>
      <c r="K1638" s="76">
        <f t="shared" si="156"/>
        <v>226.38704600146727</v>
      </c>
      <c r="L1638" s="76">
        <f t="shared" si="159"/>
        <v>169.80471790212212</v>
      </c>
      <c r="M1638" s="103">
        <f t="shared" si="157"/>
        <v>8.6443200177196378</v>
      </c>
      <c r="N1638" s="103">
        <f t="shared" si="160"/>
        <v>270.13500055373868</v>
      </c>
    </row>
    <row r="1639" spans="1:14">
      <c r="A1639" s="102">
        <v>40387</v>
      </c>
      <c r="B1639" t="s">
        <v>733</v>
      </c>
      <c r="C1639">
        <v>31.452999999999999</v>
      </c>
      <c r="D1639">
        <v>108.346</v>
      </c>
      <c r="E1639">
        <v>29.1</v>
      </c>
      <c r="F1639">
        <v>3519</v>
      </c>
      <c r="G1639">
        <v>17.899999999999999</v>
      </c>
      <c r="I1639" s="103">
        <f t="shared" si="155"/>
        <v>108.31349744759704</v>
      </c>
      <c r="J1639" s="104">
        <f t="shared" si="158"/>
        <v>22.637520966547783</v>
      </c>
      <c r="K1639" s="76">
        <f t="shared" si="156"/>
        <v>226.78882384567814</v>
      </c>
      <c r="L1639" s="76">
        <f t="shared" si="159"/>
        <v>170.10607690079516</v>
      </c>
      <c r="M1639" s="103">
        <f t="shared" si="157"/>
        <v>8.6596614267036394</v>
      </c>
      <c r="N1639" s="103">
        <f t="shared" si="160"/>
        <v>270.61441958448876</v>
      </c>
    </row>
    <row r="1640" spans="1:14">
      <c r="A1640" s="102">
        <v>40387</v>
      </c>
      <c r="B1640" t="s">
        <v>734</v>
      </c>
      <c r="C1640">
        <v>31.472000000000001</v>
      </c>
      <c r="D1640">
        <v>107.89100000000001</v>
      </c>
      <c r="E1640">
        <v>29.14</v>
      </c>
      <c r="F1640">
        <v>3527</v>
      </c>
      <c r="G1640">
        <v>17.899999999999999</v>
      </c>
      <c r="I1640" s="103">
        <f t="shared" si="155"/>
        <v>107.93011706038381</v>
      </c>
      <c r="J1640" s="104">
        <f t="shared" si="158"/>
        <v>22.557394465620213</v>
      </c>
      <c r="K1640" s="76">
        <f t="shared" si="156"/>
        <v>225.9860948308233</v>
      </c>
      <c r="L1640" s="76">
        <f t="shared" si="159"/>
        <v>169.50397896132918</v>
      </c>
      <c r="M1640" s="103">
        <f t="shared" si="157"/>
        <v>8.6290101742822909</v>
      </c>
      <c r="N1640" s="103">
        <f t="shared" si="160"/>
        <v>269.65656794632162</v>
      </c>
    </row>
    <row r="1641" spans="1:14">
      <c r="A1641" s="102">
        <v>40387</v>
      </c>
      <c r="B1641" t="s">
        <v>735</v>
      </c>
      <c r="C1641">
        <v>31.491</v>
      </c>
      <c r="D1641">
        <v>107.89100000000001</v>
      </c>
      <c r="E1641">
        <v>29.14</v>
      </c>
      <c r="F1641">
        <v>3516</v>
      </c>
      <c r="G1641">
        <v>17.899999999999999</v>
      </c>
      <c r="I1641" s="103">
        <f t="shared" si="155"/>
        <v>107.93011706038381</v>
      </c>
      <c r="J1641" s="104">
        <f t="shared" si="158"/>
        <v>22.557394465620213</v>
      </c>
      <c r="K1641" s="76">
        <f t="shared" si="156"/>
        <v>225.9860948308233</v>
      </c>
      <c r="L1641" s="76">
        <f t="shared" si="159"/>
        <v>169.50397896132918</v>
      </c>
      <c r="M1641" s="103">
        <f t="shared" si="157"/>
        <v>8.6290101742822909</v>
      </c>
      <c r="N1641" s="103">
        <f t="shared" si="160"/>
        <v>269.65656794632162</v>
      </c>
    </row>
    <row r="1642" spans="1:14">
      <c r="A1642" s="102">
        <v>40387</v>
      </c>
      <c r="B1642" t="s">
        <v>736</v>
      </c>
      <c r="C1642">
        <v>31.509</v>
      </c>
      <c r="D1642">
        <v>107.867</v>
      </c>
      <c r="E1642">
        <v>29.15</v>
      </c>
      <c r="F1642">
        <v>3512</v>
      </c>
      <c r="G1642">
        <v>17.899999999999999</v>
      </c>
      <c r="I1642" s="103">
        <f t="shared" ref="I1642:I1676" si="161">(-((TAN(E1642*PI()/180))/(TAN(($B$7+($B$14*(G1642-$E$7)))*PI()/180))*($H$13+($B$15*(G1642-$E$8)))+(TAN(E1642*PI()/180))/(TAN(($B$7+($B$14*(G1642-$E$7)))*PI()/180))*1/$B$16*($H$13+($B$15*(G1642-$E$8)))-$B$13*1/$B$16*($H$13+($B$15*(G1642-$E$8)))-($H$13+($B$15*(G1642-$E$8)))+$B$13*($H$13+($B$15*(G1642-$E$8))))+(SQRT((POWER(((TAN(E1642*PI()/180))/(TAN(($B$7+($B$14*(G1642-$E$7)))*PI()/180))*($H$13+($B$15*(G1642-$E$8)))+(TAN(E1642*PI()/180))/(TAN(($B$7+($B$14*(G1642-$E$7)))*PI()/180))*1/$B$16*($H$13+($B$15*(G1642-$E$8)))-$B$13*1/$B$16*($H$13+($B$15*(G1642-$E$8)))-($H$13+($B$15*(G1642-$E$8)))+$B$13*($H$13+($B$15*(G1642-$E$8)))),2))-4*((TAN(E1642*PI()/180))/(TAN(($B$7+($B$14*(G1642-$E$7)))*PI()/180))*1/$B$16*POWER(($H$13+($B$15*(G1642-$E$8))),2))*((TAN(E1642*PI()/180))/(TAN(($B$7+($B$14*(G1642-$E$7)))*PI()/180))-1))))/(2*((TAN(E1642*PI()/180))/(TAN(($B$7+($B$14*(G1642-$E$7)))*PI()/180))*1/$B$16*POWER(($H$13+($B$15*(G1642-$E$8))),2)))</f>
        <v>107.83451839045729</v>
      </c>
      <c r="J1642" s="104">
        <f t="shared" si="158"/>
        <v>22.537414343605572</v>
      </c>
      <c r="K1642" s="76">
        <f t="shared" ref="K1642:K1676" si="162">($B$9-EXP(52.57-6690.9/(273.15+G1642)-4.681*LN(273.15+G1642)))*I1642/100*0.2095</f>
        <v>225.78592855030655</v>
      </c>
      <c r="L1642" s="76">
        <f t="shared" si="159"/>
        <v>169.3538414892565</v>
      </c>
      <c r="M1642" s="103">
        <f t="shared" ref="M1642:M1676" si="163">(($B$9-EXP(52.57-6690.9/(273.15+G1642)-4.681*LN(273.15+G1642)))/1013)*I1642/100*0.2095*((49-1.335*G1642+0.02759*POWER(G1642,2)-0.0003235*POWER(G1642,3)+0.000001614*POWER(G1642,4))
-($J$16*(5.516*10^-1-1.759*10^-2*G1642+2.253*10^-4*POWER(G1642,2)-2.654*10^-7*POWER(G1642,3)+5.363*10^-8*POWER(G1642,4))))*32/22.414</f>
        <v>8.6213670629996262</v>
      </c>
      <c r="N1642" s="103">
        <f t="shared" si="160"/>
        <v>269.41772071873834</v>
      </c>
    </row>
    <row r="1643" spans="1:14">
      <c r="A1643" s="102">
        <v>40387</v>
      </c>
      <c r="B1643" t="s">
        <v>737</v>
      </c>
      <c r="C1643">
        <v>31.527999999999999</v>
      </c>
      <c r="D1643">
        <v>108.322</v>
      </c>
      <c r="E1643">
        <v>29.1</v>
      </c>
      <c r="F1643">
        <v>3518</v>
      </c>
      <c r="G1643">
        <v>17.899999999999999</v>
      </c>
      <c r="I1643" s="103">
        <f t="shared" si="161"/>
        <v>108.31349744759704</v>
      </c>
      <c r="J1643" s="104">
        <f t="shared" si="158"/>
        <v>22.637520966547783</v>
      </c>
      <c r="K1643" s="76">
        <f t="shared" si="162"/>
        <v>226.78882384567814</v>
      </c>
      <c r="L1643" s="76">
        <f t="shared" si="159"/>
        <v>170.10607690079516</v>
      </c>
      <c r="M1643" s="103">
        <f t="shared" si="163"/>
        <v>8.6596614267036394</v>
      </c>
      <c r="N1643" s="103">
        <f t="shared" si="160"/>
        <v>270.61441958448876</v>
      </c>
    </row>
    <row r="1644" spans="1:14">
      <c r="A1644" s="102">
        <v>40387</v>
      </c>
      <c r="B1644" t="s">
        <v>738</v>
      </c>
      <c r="C1644">
        <v>31.547000000000001</v>
      </c>
      <c r="D1644">
        <v>108.852</v>
      </c>
      <c r="E1644">
        <v>29.04</v>
      </c>
      <c r="F1644">
        <v>3518</v>
      </c>
      <c r="G1644">
        <v>17.899999999999999</v>
      </c>
      <c r="I1644" s="103">
        <f t="shared" si="161"/>
        <v>108.89153985965902</v>
      </c>
      <c r="J1644" s="104">
        <f t="shared" si="158"/>
        <v>22.758331830668734</v>
      </c>
      <c r="K1644" s="76">
        <f t="shared" si="162"/>
        <v>227.99913984371778</v>
      </c>
      <c r="L1644" s="76">
        <f t="shared" si="159"/>
        <v>171.01389106352872</v>
      </c>
      <c r="M1644" s="103">
        <f t="shared" si="163"/>
        <v>8.7058759031695434</v>
      </c>
      <c r="N1644" s="103">
        <f t="shared" si="160"/>
        <v>272.05862197404821</v>
      </c>
    </row>
    <row r="1645" spans="1:14">
      <c r="A1645" s="102">
        <v>40387</v>
      </c>
      <c r="B1645" t="s">
        <v>739</v>
      </c>
      <c r="C1645">
        <v>31.565999999999999</v>
      </c>
      <c r="D1645">
        <v>108.514</v>
      </c>
      <c r="E1645">
        <v>29.08</v>
      </c>
      <c r="F1645">
        <v>3522</v>
      </c>
      <c r="G1645">
        <v>17.899999999999999</v>
      </c>
      <c r="I1645" s="103">
        <f t="shared" si="161"/>
        <v>108.50578093483682</v>
      </c>
      <c r="J1645" s="104">
        <f t="shared" si="158"/>
        <v>22.677708215380893</v>
      </c>
      <c r="K1645" s="76">
        <f t="shared" si="162"/>
        <v>227.19143060239517</v>
      </c>
      <c r="L1645" s="76">
        <f t="shared" si="159"/>
        <v>170.4080576366955</v>
      </c>
      <c r="M1645" s="103">
        <f t="shared" si="163"/>
        <v>8.6750344867255258</v>
      </c>
      <c r="N1645" s="103">
        <f t="shared" si="160"/>
        <v>271.09482771017269</v>
      </c>
    </row>
    <row r="1646" spans="1:14">
      <c r="A1646" s="102">
        <v>40387</v>
      </c>
      <c r="B1646" t="s">
        <v>740</v>
      </c>
      <c r="C1646">
        <v>31.585000000000001</v>
      </c>
      <c r="D1646">
        <v>108.97199999999999</v>
      </c>
      <c r="E1646">
        <v>29.03</v>
      </c>
      <c r="F1646">
        <v>3516</v>
      </c>
      <c r="G1646">
        <v>17.899999999999999</v>
      </c>
      <c r="I1646" s="103">
        <f t="shared" si="161"/>
        <v>108.98822869929262</v>
      </c>
      <c r="J1646" s="104">
        <f t="shared" si="158"/>
        <v>22.778539798152156</v>
      </c>
      <c r="K1646" s="76">
        <f t="shared" si="162"/>
        <v>228.20158874192751</v>
      </c>
      <c r="L1646" s="76">
        <f t="shared" si="159"/>
        <v>171.16574064440039</v>
      </c>
      <c r="M1646" s="103">
        <f t="shared" si="163"/>
        <v>8.7136061734931758</v>
      </c>
      <c r="N1646" s="103">
        <f t="shared" si="160"/>
        <v>272.30019292166173</v>
      </c>
    </row>
    <row r="1647" spans="1:14">
      <c r="A1647" s="102">
        <v>40387</v>
      </c>
      <c r="B1647" t="s">
        <v>741</v>
      </c>
      <c r="C1647">
        <v>31.603999999999999</v>
      </c>
      <c r="D1647">
        <v>108.73099999999999</v>
      </c>
      <c r="E1647">
        <v>29.06</v>
      </c>
      <c r="F1647">
        <v>3508</v>
      </c>
      <c r="G1647">
        <v>17.899999999999999</v>
      </c>
      <c r="I1647" s="103">
        <f t="shared" si="161"/>
        <v>108.69846138021479</v>
      </c>
      <c r="J1647" s="104">
        <f t="shared" si="158"/>
        <v>22.717978428464889</v>
      </c>
      <c r="K1647" s="76">
        <f t="shared" si="162"/>
        <v>227.59486851747565</v>
      </c>
      <c r="L1647" s="76">
        <f t="shared" si="159"/>
        <v>170.71066179435925</v>
      </c>
      <c r="M1647" s="103">
        <f t="shared" si="163"/>
        <v>8.6904392835406856</v>
      </c>
      <c r="N1647" s="103">
        <f t="shared" si="160"/>
        <v>271.57622761064641</v>
      </c>
    </row>
    <row r="1648" spans="1:14">
      <c r="A1648" s="102">
        <v>40387</v>
      </c>
      <c r="B1648" t="s">
        <v>742</v>
      </c>
      <c r="C1648">
        <v>31.622</v>
      </c>
      <c r="D1648">
        <v>108.92400000000001</v>
      </c>
      <c r="E1648">
        <v>29.04</v>
      </c>
      <c r="F1648">
        <v>3512</v>
      </c>
      <c r="G1648">
        <v>17.899999999999999</v>
      </c>
      <c r="I1648" s="103">
        <f t="shared" si="161"/>
        <v>108.89153985965902</v>
      </c>
      <c r="J1648" s="104">
        <f t="shared" si="158"/>
        <v>22.758331830668734</v>
      </c>
      <c r="K1648" s="76">
        <f t="shared" si="162"/>
        <v>227.99913984371778</v>
      </c>
      <c r="L1648" s="76">
        <f t="shared" si="159"/>
        <v>171.01389106352872</v>
      </c>
      <c r="M1648" s="103">
        <f t="shared" si="163"/>
        <v>8.7058759031695434</v>
      </c>
      <c r="N1648" s="103">
        <f t="shared" si="160"/>
        <v>272.05862197404821</v>
      </c>
    </row>
    <row r="1649" spans="1:14">
      <c r="A1649" s="102">
        <v>40387</v>
      </c>
      <c r="B1649" t="s">
        <v>743</v>
      </c>
      <c r="C1649">
        <v>31.640999999999998</v>
      </c>
      <c r="D1649">
        <v>109.40900000000001</v>
      </c>
      <c r="E1649">
        <v>28.99</v>
      </c>
      <c r="F1649">
        <v>3516</v>
      </c>
      <c r="G1649">
        <v>17.899999999999999</v>
      </c>
      <c r="I1649" s="103">
        <f t="shared" si="161"/>
        <v>109.37598454812812</v>
      </c>
      <c r="J1649" s="104">
        <f t="shared" si="158"/>
        <v>22.859580770558772</v>
      </c>
      <c r="K1649" s="76">
        <f t="shared" si="162"/>
        <v>229.01347918004424</v>
      </c>
      <c r="L1649" s="76">
        <f t="shared" si="159"/>
        <v>171.77471023540318</v>
      </c>
      <c r="M1649" s="103">
        <f t="shared" si="163"/>
        <v>8.744607243962383</v>
      </c>
      <c r="N1649" s="103">
        <f t="shared" si="160"/>
        <v>273.26897637382444</v>
      </c>
    </row>
    <row r="1650" spans="1:14">
      <c r="A1650" s="102">
        <v>40387</v>
      </c>
      <c r="B1650" t="s">
        <v>744</v>
      </c>
      <c r="C1650">
        <v>31.66</v>
      </c>
      <c r="D1650">
        <v>109.55500000000001</v>
      </c>
      <c r="E1650">
        <v>28.97</v>
      </c>
      <c r="F1650">
        <v>3508</v>
      </c>
      <c r="G1650">
        <v>17.899999999999999</v>
      </c>
      <c r="I1650" s="103">
        <f t="shared" si="161"/>
        <v>109.57046466785366</v>
      </c>
      <c r="J1650" s="104">
        <f t="shared" si="158"/>
        <v>22.900227115581412</v>
      </c>
      <c r="K1650" s="76">
        <f t="shared" si="162"/>
        <v>229.42068528688478</v>
      </c>
      <c r="L1650" s="76">
        <f t="shared" si="159"/>
        <v>172.08014077712963</v>
      </c>
      <c r="M1650" s="103">
        <f t="shared" si="163"/>
        <v>8.7601559246968677</v>
      </c>
      <c r="N1650" s="103">
        <f t="shared" si="160"/>
        <v>273.75487264677713</v>
      </c>
    </row>
    <row r="1651" spans="1:14">
      <c r="A1651" s="102">
        <v>40387</v>
      </c>
      <c r="B1651" t="s">
        <v>745</v>
      </c>
      <c r="C1651">
        <v>31.696999999999999</v>
      </c>
      <c r="D1651">
        <v>109.384</v>
      </c>
      <c r="E1651">
        <v>28.99</v>
      </c>
      <c r="F1651">
        <v>3508</v>
      </c>
      <c r="G1651">
        <v>17.899999999999999</v>
      </c>
      <c r="I1651" s="103">
        <f t="shared" si="161"/>
        <v>109.37598454812812</v>
      </c>
      <c r="J1651" s="104">
        <f t="shared" si="158"/>
        <v>22.859580770558772</v>
      </c>
      <c r="K1651" s="76">
        <f t="shared" si="162"/>
        <v>229.01347918004424</v>
      </c>
      <c r="L1651" s="76">
        <f t="shared" si="159"/>
        <v>171.77471023540318</v>
      </c>
      <c r="M1651" s="103">
        <f t="shared" si="163"/>
        <v>8.744607243962383</v>
      </c>
      <c r="N1651" s="103">
        <f t="shared" si="160"/>
        <v>273.26897637382444</v>
      </c>
    </row>
    <row r="1652" spans="1:14">
      <c r="A1652" s="102">
        <v>40387</v>
      </c>
      <c r="B1652" t="s">
        <v>746</v>
      </c>
      <c r="C1652">
        <v>31.716000000000001</v>
      </c>
      <c r="D1652">
        <v>108.94799999999999</v>
      </c>
      <c r="E1652">
        <v>29.04</v>
      </c>
      <c r="F1652">
        <v>3514</v>
      </c>
      <c r="G1652">
        <v>17.899999999999999</v>
      </c>
      <c r="I1652" s="103">
        <f t="shared" si="161"/>
        <v>108.89153985965902</v>
      </c>
      <c r="J1652" s="104">
        <f t="shared" si="158"/>
        <v>22.758331830668734</v>
      </c>
      <c r="K1652" s="76">
        <f t="shared" si="162"/>
        <v>227.99913984371778</v>
      </c>
      <c r="L1652" s="76">
        <f t="shared" si="159"/>
        <v>171.01389106352872</v>
      </c>
      <c r="M1652" s="103">
        <f t="shared" si="163"/>
        <v>8.7058759031695434</v>
      </c>
      <c r="N1652" s="103">
        <f t="shared" si="160"/>
        <v>272.05862197404821</v>
      </c>
    </row>
    <row r="1653" spans="1:14">
      <c r="A1653" s="102">
        <v>40387</v>
      </c>
      <c r="B1653" t="s">
        <v>747</v>
      </c>
      <c r="C1653">
        <v>31.734999999999999</v>
      </c>
      <c r="D1653">
        <v>108.65900000000001</v>
      </c>
      <c r="E1653">
        <v>29.07</v>
      </c>
      <c r="F1653">
        <v>3498</v>
      </c>
      <c r="G1653">
        <v>17.899999999999999</v>
      </c>
      <c r="I1653" s="103">
        <f t="shared" si="161"/>
        <v>108.60207147059083</v>
      </c>
      <c r="J1653" s="104">
        <f t="shared" si="158"/>
        <v>22.697832937353482</v>
      </c>
      <c r="K1653" s="76">
        <f t="shared" si="162"/>
        <v>227.39304552450295</v>
      </c>
      <c r="L1653" s="76">
        <f t="shared" si="159"/>
        <v>170.5592816823202</v>
      </c>
      <c r="M1653" s="103">
        <f t="shared" si="163"/>
        <v>8.6827329126638926</v>
      </c>
      <c r="N1653" s="103">
        <f t="shared" si="160"/>
        <v>271.33540352074664</v>
      </c>
    </row>
    <row r="1654" spans="1:14">
      <c r="A1654" s="102">
        <v>40387</v>
      </c>
      <c r="B1654" t="s">
        <v>748</v>
      </c>
      <c r="C1654">
        <v>31.754000000000001</v>
      </c>
      <c r="D1654">
        <v>108.46599999999999</v>
      </c>
      <c r="E1654">
        <v>29.09</v>
      </c>
      <c r="F1654">
        <v>3503</v>
      </c>
      <c r="G1654">
        <v>17.899999999999999</v>
      </c>
      <c r="I1654" s="103">
        <f t="shared" si="161"/>
        <v>108.40958963856548</v>
      </c>
      <c r="J1654" s="104">
        <f t="shared" si="158"/>
        <v>22.65760423446018</v>
      </c>
      <c r="K1654" s="76">
        <f t="shared" si="162"/>
        <v>226.9900234697696</v>
      </c>
      <c r="L1654" s="76">
        <f t="shared" si="159"/>
        <v>170.25698944643014</v>
      </c>
      <c r="M1654" s="103">
        <f t="shared" si="163"/>
        <v>8.6673439949813318</v>
      </c>
      <c r="N1654" s="103">
        <f t="shared" si="160"/>
        <v>270.85449984316659</v>
      </c>
    </row>
    <row r="1655" spans="1:14">
      <c r="A1655" s="102">
        <v>40387</v>
      </c>
      <c r="B1655" t="s">
        <v>749</v>
      </c>
      <c r="C1655">
        <v>31.773</v>
      </c>
      <c r="D1655">
        <v>108.298</v>
      </c>
      <c r="E1655">
        <v>29.1</v>
      </c>
      <c r="F1655">
        <v>3505</v>
      </c>
      <c r="G1655">
        <v>17.899999999999999</v>
      </c>
      <c r="I1655" s="103">
        <f t="shared" si="161"/>
        <v>108.31349744759704</v>
      </c>
      <c r="J1655" s="104">
        <f t="shared" si="158"/>
        <v>22.637520966547783</v>
      </c>
      <c r="K1655" s="76">
        <f t="shared" si="162"/>
        <v>226.78882384567814</v>
      </c>
      <c r="L1655" s="76">
        <f t="shared" si="159"/>
        <v>170.10607690079516</v>
      </c>
      <c r="M1655" s="103">
        <f t="shared" si="163"/>
        <v>8.6596614267036394</v>
      </c>
      <c r="N1655" s="103">
        <f t="shared" si="160"/>
        <v>270.61441958448876</v>
      </c>
    </row>
    <row r="1656" spans="1:14">
      <c r="A1656" s="102">
        <v>40387</v>
      </c>
      <c r="B1656" t="s">
        <v>750</v>
      </c>
      <c r="C1656">
        <v>31.791</v>
      </c>
      <c r="D1656">
        <v>108.322</v>
      </c>
      <c r="E1656">
        <v>29.1</v>
      </c>
      <c r="F1656">
        <v>3490</v>
      </c>
      <c r="G1656">
        <v>17.899999999999999</v>
      </c>
      <c r="I1656" s="103">
        <f t="shared" si="161"/>
        <v>108.31349744759704</v>
      </c>
      <c r="J1656" s="104">
        <f t="shared" si="158"/>
        <v>22.637520966547783</v>
      </c>
      <c r="K1656" s="76">
        <f t="shared" si="162"/>
        <v>226.78882384567814</v>
      </c>
      <c r="L1656" s="76">
        <f t="shared" si="159"/>
        <v>170.10607690079516</v>
      </c>
      <c r="M1656" s="103">
        <f t="shared" si="163"/>
        <v>8.6596614267036394</v>
      </c>
      <c r="N1656" s="103">
        <f t="shared" si="160"/>
        <v>270.61441958448876</v>
      </c>
    </row>
    <row r="1657" spans="1:14">
      <c r="A1657" s="102">
        <v>40387</v>
      </c>
      <c r="B1657" t="s">
        <v>751</v>
      </c>
      <c r="C1657">
        <v>31.81</v>
      </c>
      <c r="D1657">
        <v>108.395</v>
      </c>
      <c r="E1657">
        <v>29.07</v>
      </c>
      <c r="F1657">
        <v>3501</v>
      </c>
      <c r="G1657">
        <v>18</v>
      </c>
      <c r="I1657" s="103">
        <f t="shared" si="161"/>
        <v>108.4095411852891</v>
      </c>
      <c r="J1657" s="104">
        <f t="shared" si="158"/>
        <v>22.657594107725423</v>
      </c>
      <c r="K1657" s="76">
        <f t="shared" si="162"/>
        <v>226.96046262852909</v>
      </c>
      <c r="L1657" s="76">
        <f t="shared" si="159"/>
        <v>170.23481693083593</v>
      </c>
      <c r="M1657" s="103">
        <f t="shared" si="163"/>
        <v>8.6508808355611926</v>
      </c>
      <c r="N1657" s="103">
        <f t="shared" si="160"/>
        <v>270.34002611128727</v>
      </c>
    </row>
    <row r="1658" spans="1:14">
      <c r="A1658" s="102">
        <v>40387</v>
      </c>
      <c r="B1658" t="s">
        <v>752</v>
      </c>
      <c r="C1658">
        <v>31.829000000000001</v>
      </c>
      <c r="D1658">
        <v>108.78</v>
      </c>
      <c r="E1658">
        <v>29.03</v>
      </c>
      <c r="F1658">
        <v>3500</v>
      </c>
      <c r="G1658">
        <v>18</v>
      </c>
      <c r="I1658" s="103">
        <f t="shared" si="161"/>
        <v>108.79503525386015</v>
      </c>
      <c r="J1658" s="104">
        <f t="shared" si="158"/>
        <v>22.73816236805677</v>
      </c>
      <c r="K1658" s="76">
        <f t="shared" si="162"/>
        <v>227.76751255408772</v>
      </c>
      <c r="L1658" s="76">
        <f t="shared" si="159"/>
        <v>170.84015582881122</v>
      </c>
      <c r="M1658" s="103">
        <f t="shared" si="163"/>
        <v>8.6816425490926985</v>
      </c>
      <c r="N1658" s="103">
        <f t="shared" si="160"/>
        <v>271.3013296591468</v>
      </c>
    </row>
    <row r="1659" spans="1:14">
      <c r="A1659" s="102">
        <v>40387</v>
      </c>
      <c r="B1659" t="s">
        <v>753</v>
      </c>
      <c r="C1659">
        <v>31.847999999999999</v>
      </c>
      <c r="D1659">
        <v>108.94799999999999</v>
      </c>
      <c r="E1659">
        <v>29.04</v>
      </c>
      <c r="F1659">
        <v>3499</v>
      </c>
      <c r="G1659">
        <v>17.899999999999999</v>
      </c>
      <c r="I1659" s="103">
        <f t="shared" si="161"/>
        <v>108.89153985965902</v>
      </c>
      <c r="J1659" s="104">
        <f t="shared" si="158"/>
        <v>22.758331830668734</v>
      </c>
      <c r="K1659" s="76">
        <f t="shared" si="162"/>
        <v>227.99913984371778</v>
      </c>
      <c r="L1659" s="76">
        <f t="shared" si="159"/>
        <v>171.01389106352872</v>
      </c>
      <c r="M1659" s="103">
        <f t="shared" si="163"/>
        <v>8.7058759031695434</v>
      </c>
      <c r="N1659" s="103">
        <f t="shared" si="160"/>
        <v>272.05862197404821</v>
      </c>
    </row>
    <row r="1660" spans="1:14">
      <c r="A1660" s="102">
        <v>40387</v>
      </c>
      <c r="B1660" t="s">
        <v>754</v>
      </c>
      <c r="C1660">
        <v>31.866</v>
      </c>
      <c r="D1660">
        <v>108.901</v>
      </c>
      <c r="E1660">
        <v>29.02</v>
      </c>
      <c r="F1660">
        <v>3502</v>
      </c>
      <c r="G1660">
        <v>18</v>
      </c>
      <c r="I1660" s="103">
        <f t="shared" si="161"/>
        <v>108.89165779119165</v>
      </c>
      <c r="J1660" s="104">
        <f t="shared" si="158"/>
        <v>22.758356478359051</v>
      </c>
      <c r="K1660" s="76">
        <f t="shared" si="162"/>
        <v>227.96979637093017</v>
      </c>
      <c r="L1660" s="76">
        <f t="shared" si="159"/>
        <v>170.9918815881326</v>
      </c>
      <c r="M1660" s="103">
        <f t="shared" si="163"/>
        <v>8.6893528488259637</v>
      </c>
      <c r="N1660" s="103">
        <f t="shared" si="160"/>
        <v>271.54227652581136</v>
      </c>
    </row>
    <row r="1661" spans="1:14">
      <c r="A1661" s="102">
        <v>40387</v>
      </c>
      <c r="B1661" t="s">
        <v>755</v>
      </c>
      <c r="C1661">
        <v>31.885000000000002</v>
      </c>
      <c r="D1661">
        <v>108.803</v>
      </c>
      <c r="E1661">
        <v>29.05</v>
      </c>
      <c r="F1661">
        <v>3494</v>
      </c>
      <c r="G1661">
        <v>17.899999999999999</v>
      </c>
      <c r="I1661" s="103">
        <f t="shared" si="161"/>
        <v>108.79495079830329</v>
      </c>
      <c r="J1661" s="104">
        <f t="shared" si="158"/>
        <v>22.738144716845387</v>
      </c>
      <c r="K1661" s="76">
        <f t="shared" si="162"/>
        <v>227.79689986312974</v>
      </c>
      <c r="L1661" s="76">
        <f t="shared" si="159"/>
        <v>170.86219818419295</v>
      </c>
      <c r="M1661" s="103">
        <f t="shared" si="163"/>
        <v>8.698153610116746</v>
      </c>
      <c r="N1661" s="103">
        <f t="shared" si="160"/>
        <v>271.81730031614831</v>
      </c>
    </row>
    <row r="1662" spans="1:14">
      <c r="A1662" s="102">
        <v>40387</v>
      </c>
      <c r="B1662" t="s">
        <v>756</v>
      </c>
      <c r="C1662">
        <v>31.904</v>
      </c>
      <c r="D1662">
        <v>108.203</v>
      </c>
      <c r="E1662">
        <v>29.09</v>
      </c>
      <c r="F1662">
        <v>3488</v>
      </c>
      <c r="G1662">
        <v>18</v>
      </c>
      <c r="I1662" s="103">
        <f t="shared" si="161"/>
        <v>108.21738991448051</v>
      </c>
      <c r="J1662" s="104">
        <f t="shared" si="158"/>
        <v>22.617434492126428</v>
      </c>
      <c r="K1662" s="76">
        <f t="shared" si="162"/>
        <v>226.55818492455057</v>
      </c>
      <c r="L1662" s="76">
        <f t="shared" si="159"/>
        <v>169.93308300546838</v>
      </c>
      <c r="M1662" s="103">
        <f t="shared" si="163"/>
        <v>8.6355475196187736</v>
      </c>
      <c r="N1662" s="103">
        <f t="shared" si="160"/>
        <v>269.8608599880867</v>
      </c>
    </row>
    <row r="1663" spans="1:14">
      <c r="A1663" s="102">
        <v>40387</v>
      </c>
      <c r="B1663" t="s">
        <v>757</v>
      </c>
      <c r="C1663">
        <v>31.922999999999998</v>
      </c>
      <c r="D1663">
        <v>108.515</v>
      </c>
      <c r="E1663">
        <v>29.06</v>
      </c>
      <c r="F1663">
        <v>3501</v>
      </c>
      <c r="G1663">
        <v>18</v>
      </c>
      <c r="I1663" s="103">
        <f t="shared" si="161"/>
        <v>108.50576555991258</v>
      </c>
      <c r="J1663" s="104">
        <f t="shared" si="158"/>
        <v>22.677705002021725</v>
      </c>
      <c r="K1663" s="76">
        <f t="shared" si="162"/>
        <v>227.16191287305466</v>
      </c>
      <c r="L1663" s="76">
        <f t="shared" si="159"/>
        <v>170.38591745777489</v>
      </c>
      <c r="M1663" s="103">
        <f t="shared" si="163"/>
        <v>8.658559362646935</v>
      </c>
      <c r="N1663" s="103">
        <f t="shared" si="160"/>
        <v>270.5799800827167</v>
      </c>
    </row>
    <row r="1664" spans="1:14">
      <c r="A1664" s="102">
        <v>40387</v>
      </c>
      <c r="B1664" t="s">
        <v>758</v>
      </c>
      <c r="C1664">
        <v>31.942</v>
      </c>
      <c r="D1664">
        <v>108.419</v>
      </c>
      <c r="E1664">
        <v>29.07</v>
      </c>
      <c r="F1664">
        <v>3493</v>
      </c>
      <c r="G1664">
        <v>18</v>
      </c>
      <c r="I1664" s="103">
        <f t="shared" si="161"/>
        <v>108.4095411852891</v>
      </c>
      <c r="J1664" s="104">
        <f t="shared" si="158"/>
        <v>22.657594107725423</v>
      </c>
      <c r="K1664" s="76">
        <f t="shared" si="162"/>
        <v>226.96046262852909</v>
      </c>
      <c r="L1664" s="76">
        <f t="shared" si="159"/>
        <v>170.23481693083593</v>
      </c>
      <c r="M1664" s="103">
        <f t="shared" si="163"/>
        <v>8.6508808355611926</v>
      </c>
      <c r="N1664" s="103">
        <f t="shared" si="160"/>
        <v>270.34002611128727</v>
      </c>
    </row>
    <row r="1665" spans="1:14">
      <c r="A1665" s="102">
        <v>40387</v>
      </c>
      <c r="B1665" t="s">
        <v>759</v>
      </c>
      <c r="C1665">
        <v>31.96</v>
      </c>
      <c r="D1665">
        <v>108.491</v>
      </c>
      <c r="E1665">
        <v>29.06</v>
      </c>
      <c r="F1665">
        <v>3482</v>
      </c>
      <c r="G1665">
        <v>18</v>
      </c>
      <c r="I1665" s="103">
        <f t="shared" si="161"/>
        <v>108.50576555991258</v>
      </c>
      <c r="J1665" s="104">
        <f t="shared" si="158"/>
        <v>22.677705002021725</v>
      </c>
      <c r="K1665" s="76">
        <f t="shared" si="162"/>
        <v>227.16191287305466</v>
      </c>
      <c r="L1665" s="76">
        <f t="shared" si="159"/>
        <v>170.38591745777489</v>
      </c>
      <c r="M1665" s="103">
        <f t="shared" si="163"/>
        <v>8.658559362646935</v>
      </c>
      <c r="N1665" s="103">
        <f t="shared" si="160"/>
        <v>270.5799800827167</v>
      </c>
    </row>
    <row r="1666" spans="1:14">
      <c r="A1666" s="102">
        <v>40387</v>
      </c>
      <c r="B1666" t="s">
        <v>760</v>
      </c>
      <c r="C1666">
        <v>31.978999999999999</v>
      </c>
      <c r="D1666">
        <v>108.587</v>
      </c>
      <c r="E1666">
        <v>29.05</v>
      </c>
      <c r="F1666">
        <v>3491</v>
      </c>
      <c r="G1666">
        <v>18</v>
      </c>
      <c r="I1666" s="103">
        <f t="shared" si="161"/>
        <v>108.60208927312155</v>
      </c>
      <c r="J1666" s="104">
        <f t="shared" si="158"/>
        <v>22.697836658082402</v>
      </c>
      <c r="K1666" s="76">
        <f t="shared" si="162"/>
        <v>227.36357108757139</v>
      </c>
      <c r="L1666" s="76">
        <f t="shared" si="159"/>
        <v>170.53717397546646</v>
      </c>
      <c r="M1666" s="103">
        <f t="shared" si="163"/>
        <v>8.6662458167680292</v>
      </c>
      <c r="N1666" s="103">
        <f t="shared" si="160"/>
        <v>270.8201817740009</v>
      </c>
    </row>
    <row r="1667" spans="1:14">
      <c r="A1667" s="102">
        <v>40387</v>
      </c>
      <c r="B1667" t="s">
        <v>761</v>
      </c>
      <c r="C1667">
        <v>31.998000000000001</v>
      </c>
      <c r="D1667">
        <v>108.131</v>
      </c>
      <c r="E1667">
        <v>29.1</v>
      </c>
      <c r="F1667">
        <v>3484</v>
      </c>
      <c r="G1667">
        <v>18</v>
      </c>
      <c r="I1667" s="103">
        <f t="shared" si="161"/>
        <v>108.12146275015397</v>
      </c>
      <c r="J1667" s="104">
        <f t="shared" si="158"/>
        <v>22.597385714782178</v>
      </c>
      <c r="K1667" s="76">
        <f t="shared" si="162"/>
        <v>226.35735690373104</v>
      </c>
      <c r="L1667" s="76">
        <f t="shared" si="159"/>
        <v>169.78244918597909</v>
      </c>
      <c r="M1667" s="103">
        <f t="shared" si="163"/>
        <v>8.6278927093649074</v>
      </c>
      <c r="N1667" s="103">
        <f t="shared" si="160"/>
        <v>269.62164716765335</v>
      </c>
    </row>
    <row r="1668" spans="1:14">
      <c r="A1668" s="102">
        <v>40387</v>
      </c>
      <c r="B1668" t="s">
        <v>762</v>
      </c>
      <c r="C1668">
        <v>32.017000000000003</v>
      </c>
      <c r="D1668">
        <v>108.179</v>
      </c>
      <c r="E1668">
        <v>29.1</v>
      </c>
      <c r="F1668">
        <v>3481</v>
      </c>
      <c r="G1668">
        <v>18</v>
      </c>
      <c r="I1668" s="103">
        <f t="shared" si="161"/>
        <v>108.12146275015397</v>
      </c>
      <c r="J1668" s="104">
        <f t="shared" si="158"/>
        <v>22.597385714782178</v>
      </c>
      <c r="K1668" s="76">
        <f t="shared" si="162"/>
        <v>226.35735690373104</v>
      </c>
      <c r="L1668" s="76">
        <f t="shared" si="159"/>
        <v>169.78244918597909</v>
      </c>
      <c r="M1668" s="103">
        <f t="shared" si="163"/>
        <v>8.6278927093649074</v>
      </c>
      <c r="N1668" s="103">
        <f t="shared" si="160"/>
        <v>269.62164716765335</v>
      </c>
    </row>
    <row r="1669" spans="1:14">
      <c r="A1669" s="102">
        <v>40387</v>
      </c>
      <c r="B1669" t="s">
        <v>763</v>
      </c>
      <c r="C1669">
        <v>32.036000000000001</v>
      </c>
      <c r="D1669">
        <v>108.539</v>
      </c>
      <c r="E1669">
        <v>29.06</v>
      </c>
      <c r="F1669">
        <v>3476</v>
      </c>
      <c r="G1669">
        <v>18</v>
      </c>
      <c r="I1669" s="103">
        <f t="shared" si="161"/>
        <v>108.50576555991258</v>
      </c>
      <c r="J1669" s="104">
        <f t="shared" si="158"/>
        <v>22.677705002021725</v>
      </c>
      <c r="K1669" s="76">
        <f t="shared" si="162"/>
        <v>227.16191287305466</v>
      </c>
      <c r="L1669" s="76">
        <f t="shared" si="159"/>
        <v>170.38591745777489</v>
      </c>
      <c r="M1669" s="103">
        <f t="shared" si="163"/>
        <v>8.658559362646935</v>
      </c>
      <c r="N1669" s="103">
        <f t="shared" si="160"/>
        <v>270.5799800827167</v>
      </c>
    </row>
    <row r="1670" spans="1:14">
      <c r="A1670" s="102">
        <v>40387</v>
      </c>
      <c r="B1670" t="s">
        <v>764</v>
      </c>
      <c r="C1670">
        <v>32.054000000000002</v>
      </c>
      <c r="D1670">
        <v>108.227</v>
      </c>
      <c r="E1670">
        <v>29.09</v>
      </c>
      <c r="F1670">
        <v>3476</v>
      </c>
      <c r="G1670">
        <v>18</v>
      </c>
      <c r="I1670" s="103">
        <f t="shared" si="161"/>
        <v>108.21738991448051</v>
      </c>
      <c r="J1670" s="104">
        <f t="shared" si="158"/>
        <v>22.617434492126428</v>
      </c>
      <c r="K1670" s="76">
        <f t="shared" si="162"/>
        <v>226.55818492455057</v>
      </c>
      <c r="L1670" s="76">
        <f t="shared" si="159"/>
        <v>169.93308300546838</v>
      </c>
      <c r="M1670" s="103">
        <f t="shared" si="163"/>
        <v>8.6355475196187736</v>
      </c>
      <c r="N1670" s="103">
        <f t="shared" si="160"/>
        <v>269.8608599880867</v>
      </c>
    </row>
    <row r="1671" spans="1:14">
      <c r="A1671" s="102">
        <v>40387</v>
      </c>
      <c r="B1671" t="s">
        <v>765</v>
      </c>
      <c r="C1671">
        <v>32.073</v>
      </c>
      <c r="D1671">
        <v>108.732</v>
      </c>
      <c r="E1671">
        <v>29.04</v>
      </c>
      <c r="F1671">
        <v>3479</v>
      </c>
      <c r="G1671">
        <v>18</v>
      </c>
      <c r="I1671" s="103">
        <f t="shared" si="161"/>
        <v>108.6985124595051</v>
      </c>
      <c r="J1671" s="104">
        <f t="shared" si="158"/>
        <v>22.717989104036565</v>
      </c>
      <c r="K1671" s="76">
        <f t="shared" si="162"/>
        <v>227.56543755384789</v>
      </c>
      <c r="L1671" s="76">
        <f t="shared" si="159"/>
        <v>170.688586695255</v>
      </c>
      <c r="M1671" s="103">
        <f t="shared" si="163"/>
        <v>8.6739402086644333</v>
      </c>
      <c r="N1671" s="103">
        <f t="shared" si="160"/>
        <v>271.06063152076354</v>
      </c>
    </row>
    <row r="1672" spans="1:14">
      <c r="A1672" s="102">
        <v>40387</v>
      </c>
      <c r="B1672" t="s">
        <v>766</v>
      </c>
      <c r="C1672">
        <v>32.091999999999999</v>
      </c>
      <c r="D1672">
        <v>108.587</v>
      </c>
      <c r="E1672">
        <v>29.05</v>
      </c>
      <c r="F1672">
        <v>3469</v>
      </c>
      <c r="G1672">
        <v>18</v>
      </c>
      <c r="I1672" s="103">
        <f t="shared" si="161"/>
        <v>108.60208927312155</v>
      </c>
      <c r="J1672" s="104">
        <f t="shared" si="158"/>
        <v>22.697836658082402</v>
      </c>
      <c r="K1672" s="76">
        <f t="shared" si="162"/>
        <v>227.36357108757139</v>
      </c>
      <c r="L1672" s="76">
        <f t="shared" si="159"/>
        <v>170.53717397546646</v>
      </c>
      <c r="M1672" s="103">
        <f t="shared" si="163"/>
        <v>8.6662458167680292</v>
      </c>
      <c r="N1672" s="103">
        <f t="shared" si="160"/>
        <v>270.8201817740009</v>
      </c>
    </row>
    <row r="1673" spans="1:14">
      <c r="A1673" s="102">
        <v>40387</v>
      </c>
      <c r="B1673" t="s">
        <v>767</v>
      </c>
      <c r="C1673">
        <v>32.110999999999997</v>
      </c>
      <c r="D1673">
        <v>108.179</v>
      </c>
      <c r="E1673">
        <v>29.09</v>
      </c>
      <c r="F1673">
        <v>3465</v>
      </c>
      <c r="G1673">
        <v>18</v>
      </c>
      <c r="I1673" s="103">
        <f t="shared" si="161"/>
        <v>108.21738991448051</v>
      </c>
      <c r="J1673" s="104">
        <f t="shared" si="158"/>
        <v>22.617434492126428</v>
      </c>
      <c r="K1673" s="76">
        <f t="shared" si="162"/>
        <v>226.55818492455057</v>
      </c>
      <c r="L1673" s="76">
        <f t="shared" si="159"/>
        <v>169.93308300546838</v>
      </c>
      <c r="M1673" s="103">
        <f t="shared" si="163"/>
        <v>8.6355475196187736</v>
      </c>
      <c r="N1673" s="103">
        <f t="shared" si="160"/>
        <v>269.8608599880867</v>
      </c>
    </row>
    <row r="1674" spans="1:14">
      <c r="A1674" s="102">
        <v>40387</v>
      </c>
      <c r="B1674" t="s">
        <v>768</v>
      </c>
      <c r="C1674">
        <v>32.128999999999998</v>
      </c>
      <c r="D1674">
        <v>108.419</v>
      </c>
      <c r="E1674">
        <v>29.07</v>
      </c>
      <c r="F1674">
        <v>3466</v>
      </c>
      <c r="G1674">
        <v>18</v>
      </c>
      <c r="I1674" s="103">
        <f t="shared" si="161"/>
        <v>108.4095411852891</v>
      </c>
      <c r="J1674" s="104">
        <f t="shared" si="158"/>
        <v>22.657594107725423</v>
      </c>
      <c r="K1674" s="76">
        <f t="shared" si="162"/>
        <v>226.96046262852909</v>
      </c>
      <c r="L1674" s="76">
        <f t="shared" si="159"/>
        <v>170.23481693083593</v>
      </c>
      <c r="M1674" s="103">
        <f t="shared" si="163"/>
        <v>8.6508808355611926</v>
      </c>
      <c r="N1674" s="103">
        <f t="shared" si="160"/>
        <v>270.34002611128727</v>
      </c>
    </row>
    <row r="1675" spans="1:14">
      <c r="A1675" s="102">
        <v>40387</v>
      </c>
      <c r="B1675" t="s">
        <v>769</v>
      </c>
      <c r="C1675">
        <v>32.148000000000003</v>
      </c>
      <c r="D1675">
        <v>108.684</v>
      </c>
      <c r="E1675">
        <v>29.04</v>
      </c>
      <c r="F1675">
        <v>3454</v>
      </c>
      <c r="G1675">
        <v>18</v>
      </c>
      <c r="I1675" s="103">
        <f t="shared" si="161"/>
        <v>108.6985124595051</v>
      </c>
      <c r="J1675" s="104">
        <f t="shared" si="158"/>
        <v>22.717989104036565</v>
      </c>
      <c r="K1675" s="76">
        <f t="shared" si="162"/>
        <v>227.56543755384789</v>
      </c>
      <c r="L1675" s="76">
        <f t="shared" si="159"/>
        <v>170.688586695255</v>
      </c>
      <c r="M1675" s="103">
        <f t="shared" si="163"/>
        <v>8.6739402086644333</v>
      </c>
      <c r="N1675" s="103">
        <f t="shared" si="160"/>
        <v>271.06063152076354</v>
      </c>
    </row>
    <row r="1676" spans="1:14">
      <c r="A1676" s="102">
        <v>40387</v>
      </c>
      <c r="B1676" t="s">
        <v>770</v>
      </c>
      <c r="C1676">
        <v>32.167000000000002</v>
      </c>
      <c r="D1676">
        <v>108.203</v>
      </c>
      <c r="E1676">
        <v>29.09</v>
      </c>
      <c r="F1676">
        <v>3456</v>
      </c>
      <c r="G1676">
        <v>18</v>
      </c>
      <c r="I1676" s="103">
        <f t="shared" si="161"/>
        <v>108.21738991448051</v>
      </c>
      <c r="J1676" s="104">
        <f t="shared" si="158"/>
        <v>22.617434492126428</v>
      </c>
      <c r="K1676" s="76">
        <f t="shared" si="162"/>
        <v>226.55818492455057</v>
      </c>
      <c r="L1676" s="76">
        <f t="shared" si="159"/>
        <v>169.93308300546838</v>
      </c>
      <c r="M1676" s="103">
        <f t="shared" si="163"/>
        <v>8.6355475196187736</v>
      </c>
      <c r="N1676" s="103">
        <f t="shared" si="160"/>
        <v>269.8608599880867</v>
      </c>
    </row>
    <row r="1677" spans="1:14">
      <c r="A1677" s="102"/>
      <c r="I1677" s="103"/>
      <c r="J1677" s="104"/>
      <c r="K1677" s="76"/>
      <c r="L1677" s="76"/>
      <c r="M1677" s="103"/>
      <c r="N1677" s="103"/>
    </row>
    <row r="1678" spans="1:14">
      <c r="A1678" s="102"/>
      <c r="I1678" s="103"/>
      <c r="J1678" s="104"/>
      <c r="K1678" s="76"/>
      <c r="L1678" s="76"/>
      <c r="M1678" s="103"/>
      <c r="N1678" s="103"/>
    </row>
    <row r="1679" spans="1:14">
      <c r="A1679" s="102"/>
      <c r="I1679" s="103"/>
      <c r="J1679" s="104"/>
      <c r="K1679" s="76"/>
      <c r="L1679" s="76"/>
      <c r="M1679" s="103"/>
      <c r="N1679" s="103"/>
    </row>
    <row r="1680" spans="1:14">
      <c r="A1680" s="102"/>
      <c r="I1680" s="103"/>
      <c r="J1680" s="104"/>
      <c r="K1680" s="76"/>
      <c r="L1680" s="76"/>
      <c r="M1680" s="103"/>
      <c r="N1680" s="103"/>
    </row>
    <row r="1681" spans="1:14">
      <c r="A1681" s="102"/>
      <c r="I1681" s="103"/>
      <c r="J1681" s="104"/>
      <c r="K1681" s="76"/>
      <c r="L1681" s="76"/>
      <c r="M1681" s="103"/>
      <c r="N1681" s="103"/>
    </row>
    <row r="1682" spans="1:14">
      <c r="A1682" s="102"/>
      <c r="I1682" s="103"/>
      <c r="J1682" s="104"/>
      <c r="K1682" s="76"/>
      <c r="L1682" s="76"/>
      <c r="M1682" s="103"/>
      <c r="N1682" s="103"/>
    </row>
    <row r="1683" spans="1:14">
      <c r="A1683" s="102"/>
      <c r="I1683" s="103"/>
      <c r="J1683" s="104"/>
      <c r="K1683" s="76"/>
      <c r="L1683" s="76"/>
      <c r="M1683" s="103"/>
      <c r="N1683" s="103"/>
    </row>
    <row r="1684" spans="1:14">
      <c r="A1684" s="102"/>
      <c r="I1684" s="103"/>
      <c r="J1684" s="104"/>
      <c r="K1684" s="76"/>
      <c r="L1684" s="76"/>
      <c r="M1684" s="103"/>
      <c r="N1684" s="103"/>
    </row>
    <row r="1685" spans="1:14">
      <c r="A1685" s="102"/>
      <c r="I1685" s="103"/>
      <c r="J1685" s="104"/>
      <c r="K1685" s="76"/>
      <c r="L1685" s="76"/>
      <c r="M1685" s="103"/>
      <c r="N1685" s="103"/>
    </row>
    <row r="1686" spans="1:14">
      <c r="A1686" s="102"/>
      <c r="I1686" s="103"/>
      <c r="J1686" s="104"/>
      <c r="K1686" s="76"/>
      <c r="L1686" s="76"/>
      <c r="M1686" s="103"/>
      <c r="N1686" s="103"/>
    </row>
    <row r="1687" spans="1:14">
      <c r="A1687" s="102"/>
      <c r="I1687" s="103"/>
      <c r="J1687" s="104"/>
      <c r="K1687" s="76"/>
      <c r="L1687" s="76"/>
      <c r="M1687" s="103"/>
      <c r="N1687" s="103"/>
    </row>
    <row r="1688" spans="1:14">
      <c r="A1688" s="102"/>
      <c r="I1688" s="103"/>
      <c r="J1688" s="104"/>
      <c r="K1688" s="76"/>
      <c r="L1688" s="76"/>
      <c r="M1688" s="103"/>
      <c r="N1688" s="103"/>
    </row>
    <row r="1689" spans="1:14">
      <c r="A1689" s="102"/>
      <c r="I1689" s="103"/>
      <c r="J1689" s="104"/>
      <c r="K1689" s="76"/>
      <c r="L1689" s="76"/>
      <c r="M1689" s="103"/>
      <c r="N1689" s="103"/>
    </row>
    <row r="1690" spans="1:14">
      <c r="A1690" s="102"/>
      <c r="I1690" s="103"/>
      <c r="J1690" s="104"/>
      <c r="K1690" s="76"/>
      <c r="L1690" s="76"/>
      <c r="M1690" s="103"/>
      <c r="N1690" s="103"/>
    </row>
    <row r="1691" spans="1:14">
      <c r="A1691" s="102"/>
      <c r="I1691" s="103"/>
      <c r="J1691" s="104"/>
      <c r="K1691" s="76"/>
      <c r="L1691" s="76"/>
      <c r="M1691" s="103"/>
      <c r="N1691" s="103"/>
    </row>
    <row r="1692" spans="1:14">
      <c r="A1692" s="102"/>
      <c r="I1692" s="103"/>
      <c r="J1692" s="104"/>
      <c r="K1692" s="76"/>
      <c r="L1692" s="76"/>
      <c r="M1692" s="103"/>
      <c r="N1692" s="103"/>
    </row>
    <row r="1693" spans="1:14">
      <c r="A1693" s="102"/>
      <c r="I1693" s="103"/>
      <c r="J1693" s="104"/>
      <c r="K1693" s="76"/>
      <c r="L1693" s="76"/>
      <c r="M1693" s="103"/>
      <c r="N1693" s="103"/>
    </row>
    <row r="1694" spans="1:14">
      <c r="A1694" s="102"/>
      <c r="I1694" s="103"/>
      <c r="J1694" s="104"/>
      <c r="K1694" s="76"/>
      <c r="L1694" s="76"/>
      <c r="M1694" s="103"/>
      <c r="N1694" s="103"/>
    </row>
    <row r="1695" spans="1:14">
      <c r="A1695" s="102"/>
      <c r="I1695" s="103"/>
      <c r="J1695" s="104"/>
      <c r="K1695" s="76"/>
      <c r="L1695" s="76"/>
      <c r="M1695" s="103"/>
      <c r="N1695" s="103"/>
    </row>
    <row r="1696" spans="1:14">
      <c r="A1696" s="102"/>
      <c r="I1696" s="103"/>
      <c r="J1696" s="104"/>
      <c r="K1696" s="76"/>
      <c r="L1696" s="76"/>
      <c r="M1696" s="103"/>
      <c r="N1696" s="103"/>
    </row>
    <row r="1697" spans="1:14">
      <c r="A1697" s="102"/>
      <c r="I1697" s="103"/>
      <c r="J1697" s="104"/>
      <c r="K1697" s="76"/>
      <c r="L1697" s="76"/>
      <c r="M1697" s="103"/>
      <c r="N1697" s="103"/>
    </row>
    <row r="1698" spans="1:14">
      <c r="A1698" s="102"/>
      <c r="I1698" s="103"/>
      <c r="J1698" s="104"/>
      <c r="K1698" s="76"/>
      <c r="L1698" s="76"/>
      <c r="M1698" s="103"/>
      <c r="N1698" s="103"/>
    </row>
    <row r="1699" spans="1:14">
      <c r="A1699" s="102"/>
      <c r="I1699" s="103"/>
      <c r="J1699" s="104"/>
      <c r="K1699" s="76"/>
      <c r="L1699" s="76"/>
      <c r="M1699" s="103"/>
      <c r="N1699" s="103"/>
    </row>
    <row r="1700" spans="1:14">
      <c r="A1700" s="102"/>
      <c r="I1700" s="103"/>
      <c r="J1700" s="104"/>
      <c r="K1700" s="76"/>
      <c r="L1700" s="76"/>
      <c r="M1700" s="103"/>
      <c r="N1700" s="103"/>
    </row>
    <row r="1701" spans="1:14">
      <c r="A1701" s="102"/>
      <c r="I1701" s="103"/>
      <c r="J1701" s="104"/>
      <c r="K1701" s="76"/>
      <c r="L1701" s="76"/>
      <c r="M1701" s="103"/>
      <c r="N1701" s="103"/>
    </row>
    <row r="1702" spans="1:14">
      <c r="A1702" s="102"/>
      <c r="I1702" s="103"/>
      <c r="J1702" s="104"/>
      <c r="K1702" s="76"/>
      <c r="L1702" s="76"/>
      <c r="M1702" s="103"/>
      <c r="N1702" s="103"/>
    </row>
    <row r="1703" spans="1:14">
      <c r="A1703" s="102"/>
      <c r="I1703" s="103"/>
      <c r="J1703" s="104"/>
      <c r="K1703" s="76"/>
      <c r="L1703" s="76"/>
      <c r="M1703" s="103"/>
      <c r="N1703" s="103"/>
    </row>
    <row r="1704" spans="1:14">
      <c r="A1704" s="102"/>
      <c r="I1704" s="103"/>
      <c r="J1704" s="104"/>
      <c r="K1704" s="76"/>
      <c r="L1704" s="76"/>
      <c r="M1704" s="103"/>
      <c r="N1704" s="103"/>
    </row>
    <row r="1705" spans="1:14">
      <c r="A1705" s="102"/>
      <c r="I1705" s="103"/>
      <c r="J1705" s="104"/>
      <c r="K1705" s="76"/>
      <c r="L1705" s="76"/>
      <c r="M1705" s="103"/>
      <c r="N1705" s="103"/>
    </row>
    <row r="1706" spans="1:14">
      <c r="A1706" s="102"/>
      <c r="I1706" s="103"/>
      <c r="J1706" s="104"/>
      <c r="K1706" s="76"/>
      <c r="L1706" s="76"/>
      <c r="M1706" s="103"/>
      <c r="N1706" s="103"/>
    </row>
    <row r="1707" spans="1:14">
      <c r="A1707" s="102"/>
      <c r="I1707" s="103"/>
      <c r="J1707" s="104"/>
      <c r="K1707" s="76"/>
      <c r="L1707" s="76"/>
      <c r="M1707" s="103"/>
      <c r="N1707" s="103"/>
    </row>
    <row r="1708" spans="1:14">
      <c r="A1708" s="102"/>
      <c r="I1708" s="103"/>
      <c r="J1708" s="104"/>
      <c r="K1708" s="76"/>
      <c r="L1708" s="76"/>
      <c r="M1708" s="103"/>
      <c r="N1708" s="103"/>
    </row>
    <row r="1709" spans="1:14">
      <c r="A1709" s="102"/>
      <c r="I1709" s="103"/>
      <c r="J1709" s="104"/>
      <c r="K1709" s="76"/>
      <c r="L1709" s="76"/>
      <c r="M1709" s="103"/>
      <c r="N1709" s="103"/>
    </row>
    <row r="1710" spans="1:14">
      <c r="A1710" s="102"/>
      <c r="I1710" s="103"/>
      <c r="J1710" s="104"/>
      <c r="K1710" s="76"/>
      <c r="L1710" s="76"/>
      <c r="M1710" s="103"/>
      <c r="N1710" s="103"/>
    </row>
    <row r="1711" spans="1:14">
      <c r="A1711" s="102"/>
      <c r="I1711" s="103"/>
      <c r="J1711" s="104"/>
      <c r="K1711" s="76"/>
      <c r="L1711" s="76"/>
      <c r="M1711" s="103"/>
      <c r="N1711" s="103"/>
    </row>
    <row r="1712" spans="1:14">
      <c r="A1712" s="102"/>
      <c r="I1712" s="103"/>
      <c r="J1712" s="104"/>
      <c r="K1712" s="76"/>
      <c r="L1712" s="76"/>
      <c r="M1712" s="103"/>
      <c r="N1712" s="103"/>
    </row>
    <row r="1713" spans="1:14">
      <c r="A1713" s="102"/>
      <c r="I1713" s="103"/>
      <c r="J1713" s="104"/>
      <c r="K1713" s="76"/>
      <c r="L1713" s="76"/>
      <c r="M1713" s="103"/>
      <c r="N1713" s="103"/>
    </row>
    <row r="1714" spans="1:14">
      <c r="A1714" s="102"/>
      <c r="I1714" s="103"/>
      <c r="J1714" s="104"/>
      <c r="K1714" s="76"/>
      <c r="L1714" s="76"/>
      <c r="M1714" s="103"/>
      <c r="N1714" s="103"/>
    </row>
    <row r="1715" spans="1:14">
      <c r="A1715" s="102"/>
      <c r="I1715" s="103"/>
      <c r="J1715" s="104"/>
      <c r="K1715" s="76"/>
      <c r="L1715" s="76"/>
      <c r="M1715" s="103"/>
      <c r="N1715" s="103"/>
    </row>
    <row r="1716" spans="1:14">
      <c r="A1716" s="102"/>
      <c r="I1716" s="103"/>
      <c r="J1716" s="104"/>
      <c r="K1716" s="76"/>
      <c r="L1716" s="76"/>
      <c r="M1716" s="103"/>
      <c r="N1716" s="103"/>
    </row>
    <row r="1717" spans="1:14">
      <c r="A1717" s="102"/>
      <c r="I1717" s="103"/>
      <c r="J1717" s="104"/>
      <c r="K1717" s="76"/>
      <c r="L1717" s="76"/>
      <c r="M1717" s="103"/>
      <c r="N1717" s="103"/>
    </row>
    <row r="1718" spans="1:14">
      <c r="A1718" s="102"/>
      <c r="I1718" s="103"/>
      <c r="J1718" s="104"/>
      <c r="K1718" s="76"/>
      <c r="L1718" s="76"/>
      <c r="M1718" s="103"/>
      <c r="N1718" s="103"/>
    </row>
    <row r="1719" spans="1:14">
      <c r="A1719" s="102"/>
      <c r="I1719" s="103"/>
      <c r="J1719" s="104"/>
      <c r="K1719" s="76"/>
      <c r="L1719" s="76"/>
      <c r="M1719" s="103"/>
      <c r="N1719" s="103"/>
    </row>
    <row r="1720" spans="1:14">
      <c r="A1720" s="102"/>
      <c r="I1720" s="103"/>
      <c r="J1720" s="104"/>
      <c r="K1720" s="76"/>
      <c r="L1720" s="76"/>
      <c r="M1720" s="103"/>
      <c r="N1720" s="103"/>
    </row>
    <row r="1721" spans="1:14">
      <c r="A1721" s="102"/>
      <c r="I1721" s="103"/>
      <c r="J1721" s="104"/>
      <c r="K1721" s="76"/>
      <c r="L1721" s="76"/>
      <c r="M1721" s="103"/>
      <c r="N1721" s="103"/>
    </row>
    <row r="1722" spans="1:14">
      <c r="A1722" s="102"/>
      <c r="I1722" s="103"/>
      <c r="J1722" s="104"/>
      <c r="K1722" s="76"/>
      <c r="L1722" s="76"/>
      <c r="M1722" s="103"/>
      <c r="N1722" s="103"/>
    </row>
    <row r="1723" spans="1:14">
      <c r="A1723" s="102"/>
      <c r="I1723" s="103"/>
      <c r="J1723" s="104"/>
      <c r="K1723" s="76"/>
      <c r="L1723" s="76"/>
      <c r="M1723" s="103"/>
      <c r="N1723" s="103"/>
    </row>
    <row r="1724" spans="1:14">
      <c r="A1724" s="102"/>
      <c r="I1724" s="103"/>
      <c r="J1724" s="104"/>
      <c r="K1724" s="76"/>
      <c r="L1724" s="76"/>
      <c r="M1724" s="103"/>
      <c r="N1724" s="103"/>
    </row>
    <row r="1725" spans="1:14">
      <c r="A1725" s="102"/>
      <c r="I1725" s="103"/>
      <c r="J1725" s="104"/>
      <c r="K1725" s="76"/>
      <c r="L1725" s="76"/>
      <c r="M1725" s="103"/>
      <c r="N1725" s="103"/>
    </row>
    <row r="1726" spans="1:14">
      <c r="A1726" s="102"/>
      <c r="I1726" s="103"/>
      <c r="J1726" s="104"/>
      <c r="K1726" s="76"/>
      <c r="L1726" s="76"/>
      <c r="M1726" s="103"/>
      <c r="N1726" s="103"/>
    </row>
    <row r="1727" spans="1:14">
      <c r="A1727" s="102"/>
      <c r="I1727" s="103"/>
      <c r="J1727" s="104"/>
      <c r="K1727" s="76"/>
      <c r="L1727" s="76"/>
      <c r="M1727" s="103"/>
      <c r="N1727" s="103"/>
    </row>
    <row r="1728" spans="1:14">
      <c r="A1728" s="102"/>
      <c r="I1728" s="103"/>
      <c r="J1728" s="104"/>
      <c r="K1728" s="76"/>
      <c r="L1728" s="76"/>
      <c r="M1728" s="103"/>
      <c r="N1728" s="103"/>
    </row>
    <row r="1729" spans="1:14">
      <c r="A1729" s="102"/>
      <c r="I1729" s="103"/>
      <c r="J1729" s="104"/>
      <c r="K1729" s="76"/>
      <c r="L1729" s="76"/>
      <c r="M1729" s="103"/>
      <c r="N1729" s="103"/>
    </row>
    <row r="1730" spans="1:14">
      <c r="A1730" s="102"/>
      <c r="I1730" s="103"/>
      <c r="J1730" s="104"/>
      <c r="K1730" s="76"/>
      <c r="L1730" s="76"/>
      <c r="M1730" s="103"/>
      <c r="N1730" s="103"/>
    </row>
    <row r="1731" spans="1:14">
      <c r="A1731" s="102"/>
      <c r="I1731" s="103"/>
      <c r="J1731" s="104"/>
      <c r="K1731" s="76"/>
      <c r="L1731" s="76"/>
      <c r="M1731" s="103"/>
      <c r="N1731" s="103"/>
    </row>
    <row r="1732" spans="1:14">
      <c r="A1732" s="102"/>
      <c r="I1732" s="103"/>
      <c r="J1732" s="104"/>
      <c r="K1732" s="76"/>
      <c r="L1732" s="76"/>
      <c r="M1732" s="103"/>
      <c r="N1732" s="103"/>
    </row>
    <row r="1733" spans="1:14">
      <c r="A1733" s="102"/>
      <c r="I1733" s="103"/>
      <c r="J1733" s="104"/>
      <c r="K1733" s="76"/>
      <c r="L1733" s="76"/>
      <c r="M1733" s="103"/>
      <c r="N1733" s="103"/>
    </row>
    <row r="1734" spans="1:14">
      <c r="A1734" s="102"/>
      <c r="I1734" s="103"/>
      <c r="J1734" s="104"/>
      <c r="K1734" s="76"/>
      <c r="L1734" s="76"/>
      <c r="M1734" s="103"/>
      <c r="N1734" s="103"/>
    </row>
    <row r="1735" spans="1:14">
      <c r="A1735" s="102"/>
      <c r="I1735" s="103"/>
      <c r="J1735" s="104"/>
      <c r="K1735" s="76"/>
      <c r="L1735" s="76"/>
      <c r="M1735" s="103"/>
      <c r="N1735" s="103"/>
    </row>
    <row r="1736" spans="1:14">
      <c r="A1736" s="102"/>
      <c r="I1736" s="103"/>
      <c r="J1736" s="104"/>
      <c r="K1736" s="76"/>
      <c r="L1736" s="76"/>
      <c r="M1736" s="103"/>
      <c r="N1736" s="103"/>
    </row>
    <row r="1737" spans="1:14">
      <c r="A1737" s="102"/>
      <c r="I1737" s="103"/>
      <c r="J1737" s="104"/>
      <c r="K1737" s="76"/>
      <c r="L1737" s="76"/>
      <c r="M1737" s="103"/>
      <c r="N1737" s="103"/>
    </row>
    <row r="1738" spans="1:14">
      <c r="A1738" s="102"/>
      <c r="I1738" s="103"/>
      <c r="J1738" s="104"/>
      <c r="K1738" s="76"/>
      <c r="L1738" s="76"/>
      <c r="M1738" s="103"/>
      <c r="N1738" s="103"/>
    </row>
    <row r="1739" spans="1:14">
      <c r="A1739" s="102"/>
      <c r="I1739" s="103"/>
      <c r="J1739" s="104"/>
      <c r="K1739" s="76"/>
      <c r="L1739" s="76"/>
      <c r="M1739" s="103"/>
      <c r="N1739" s="103"/>
    </row>
    <row r="1740" spans="1:14">
      <c r="A1740" s="102"/>
      <c r="I1740" s="103"/>
      <c r="J1740" s="104"/>
      <c r="K1740" s="76"/>
      <c r="L1740" s="76"/>
      <c r="M1740" s="103"/>
      <c r="N1740" s="103"/>
    </row>
    <row r="1741" spans="1:14">
      <c r="A1741" s="102"/>
      <c r="I1741" s="103"/>
      <c r="J1741" s="104"/>
      <c r="K1741" s="76"/>
      <c r="L1741" s="76"/>
      <c r="M1741" s="103"/>
      <c r="N1741" s="103"/>
    </row>
    <row r="1742" spans="1:14">
      <c r="A1742" s="102"/>
      <c r="I1742" s="103"/>
      <c r="J1742" s="104"/>
      <c r="K1742" s="76"/>
      <c r="L1742" s="76"/>
      <c r="M1742" s="103"/>
      <c r="N1742" s="103"/>
    </row>
    <row r="1743" spans="1:14">
      <c r="A1743" s="102"/>
      <c r="I1743" s="103"/>
      <c r="J1743" s="104"/>
      <c r="K1743" s="76"/>
      <c r="L1743" s="76"/>
      <c r="M1743" s="103"/>
      <c r="N1743" s="103"/>
    </row>
    <row r="1744" spans="1:14">
      <c r="A1744" s="102"/>
      <c r="I1744" s="103"/>
      <c r="J1744" s="104"/>
      <c r="K1744" s="76"/>
      <c r="L1744" s="76"/>
      <c r="M1744" s="103"/>
      <c r="N1744" s="103"/>
    </row>
    <row r="1745" spans="1:14">
      <c r="A1745" s="102"/>
      <c r="I1745" s="103"/>
      <c r="J1745" s="104"/>
      <c r="K1745" s="76"/>
      <c r="L1745" s="76"/>
      <c r="M1745" s="103"/>
      <c r="N1745" s="103"/>
    </row>
    <row r="1746" spans="1:14">
      <c r="A1746" s="102"/>
      <c r="I1746" s="103"/>
      <c r="J1746" s="104"/>
      <c r="K1746" s="76"/>
      <c r="L1746" s="76"/>
      <c r="M1746" s="103"/>
      <c r="N1746" s="103"/>
    </row>
    <row r="1747" spans="1:14">
      <c r="A1747" s="102"/>
      <c r="I1747" s="103"/>
      <c r="J1747" s="104"/>
      <c r="K1747" s="76"/>
      <c r="L1747" s="76"/>
      <c r="M1747" s="103"/>
      <c r="N1747" s="103"/>
    </row>
    <row r="1748" spans="1:14">
      <c r="A1748" s="102"/>
      <c r="I1748" s="103"/>
      <c r="J1748" s="104"/>
      <c r="K1748" s="76"/>
      <c r="L1748" s="76"/>
      <c r="M1748" s="103"/>
      <c r="N1748" s="103"/>
    </row>
    <row r="1749" spans="1:14">
      <c r="A1749" s="102"/>
      <c r="I1749" s="103"/>
      <c r="J1749" s="104"/>
      <c r="K1749" s="76"/>
      <c r="L1749" s="76"/>
      <c r="M1749" s="103"/>
      <c r="N1749" s="103"/>
    </row>
    <row r="1750" spans="1:14">
      <c r="A1750" s="102"/>
      <c r="I1750" s="103"/>
      <c r="J1750" s="104"/>
      <c r="K1750" s="76"/>
      <c r="L1750" s="76"/>
      <c r="M1750" s="103"/>
      <c r="N1750" s="103"/>
    </row>
    <row r="1751" spans="1:14">
      <c r="A1751" s="102"/>
      <c r="I1751" s="103"/>
      <c r="J1751" s="104"/>
      <c r="K1751" s="76"/>
      <c r="L1751" s="76"/>
      <c r="M1751" s="103"/>
      <c r="N1751" s="103"/>
    </row>
    <row r="1752" spans="1:14">
      <c r="A1752" s="102"/>
      <c r="I1752" s="103"/>
      <c r="J1752" s="104"/>
      <c r="K1752" s="76"/>
      <c r="L1752" s="76"/>
      <c r="M1752" s="103"/>
      <c r="N1752" s="103"/>
    </row>
    <row r="1753" spans="1:14">
      <c r="A1753" s="102"/>
      <c r="I1753" s="103"/>
      <c r="J1753" s="104"/>
      <c r="K1753" s="76"/>
      <c r="L1753" s="76"/>
      <c r="M1753" s="103"/>
      <c r="N1753" s="103"/>
    </row>
    <row r="1754" spans="1:14">
      <c r="A1754" s="102"/>
      <c r="I1754" s="103"/>
      <c r="J1754" s="104"/>
      <c r="K1754" s="76"/>
      <c r="L1754" s="76"/>
      <c r="M1754" s="103"/>
      <c r="N1754" s="103"/>
    </row>
    <row r="1755" spans="1:14">
      <c r="A1755" s="102"/>
      <c r="I1755" s="103"/>
      <c r="J1755" s="104"/>
      <c r="K1755" s="76"/>
      <c r="L1755" s="76"/>
      <c r="M1755" s="103"/>
      <c r="N1755" s="103"/>
    </row>
    <row r="1756" spans="1:14">
      <c r="A1756" s="102"/>
      <c r="I1756" s="103"/>
      <c r="J1756" s="104"/>
      <c r="K1756" s="76"/>
      <c r="L1756" s="76"/>
      <c r="M1756" s="103"/>
      <c r="N1756" s="103"/>
    </row>
    <row r="1757" spans="1:14">
      <c r="A1757" s="102"/>
      <c r="I1757" s="103"/>
      <c r="J1757" s="104"/>
      <c r="K1757" s="76"/>
      <c r="L1757" s="76"/>
      <c r="M1757" s="103"/>
      <c r="N1757" s="103"/>
    </row>
    <row r="1758" spans="1:14">
      <c r="A1758" s="102"/>
      <c r="I1758" s="103"/>
      <c r="J1758" s="104"/>
      <c r="K1758" s="76"/>
      <c r="L1758" s="76"/>
      <c r="M1758" s="103"/>
      <c r="N1758" s="103"/>
    </row>
    <row r="1759" spans="1:14">
      <c r="A1759" s="102"/>
      <c r="I1759" s="103"/>
      <c r="J1759" s="104"/>
      <c r="K1759" s="76"/>
      <c r="L1759" s="76"/>
      <c r="M1759" s="103"/>
      <c r="N1759" s="103"/>
    </row>
    <row r="1760" spans="1:14">
      <c r="A1760" s="102"/>
      <c r="I1760" s="103"/>
      <c r="J1760" s="104"/>
      <c r="K1760" s="76"/>
      <c r="L1760" s="76"/>
      <c r="M1760" s="103"/>
      <c r="N1760" s="103"/>
    </row>
    <row r="1761" spans="1:14">
      <c r="A1761" s="102"/>
      <c r="I1761" s="103"/>
      <c r="J1761" s="104"/>
      <c r="K1761" s="76"/>
      <c r="L1761" s="76"/>
      <c r="M1761" s="103"/>
      <c r="N1761" s="103"/>
    </row>
    <row r="1762" spans="1:14">
      <c r="A1762" s="102"/>
      <c r="I1762" s="103"/>
      <c r="J1762" s="104"/>
      <c r="K1762" s="76"/>
      <c r="L1762" s="76"/>
      <c r="M1762" s="103"/>
      <c r="N1762" s="103"/>
    </row>
    <row r="1763" spans="1:14">
      <c r="A1763" s="102"/>
      <c r="I1763" s="103"/>
      <c r="J1763" s="104"/>
      <c r="K1763" s="76"/>
      <c r="L1763" s="76"/>
      <c r="M1763" s="103"/>
      <c r="N1763" s="103"/>
    </row>
    <row r="1764" spans="1:14">
      <c r="A1764" s="102"/>
      <c r="I1764" s="103"/>
      <c r="J1764" s="104"/>
      <c r="K1764" s="76"/>
      <c r="L1764" s="76"/>
      <c r="M1764" s="103"/>
      <c r="N1764" s="103"/>
    </row>
    <row r="1765" spans="1:14">
      <c r="A1765" s="102"/>
      <c r="I1765" s="103"/>
      <c r="J1765" s="104"/>
      <c r="K1765" s="76"/>
      <c r="L1765" s="76"/>
      <c r="M1765" s="103"/>
      <c r="N1765" s="103"/>
    </row>
    <row r="1766" spans="1:14">
      <c r="A1766" s="102"/>
      <c r="I1766" s="103"/>
      <c r="J1766" s="104"/>
      <c r="K1766" s="76"/>
      <c r="L1766" s="76"/>
      <c r="M1766" s="103"/>
      <c r="N1766" s="103"/>
    </row>
    <row r="1767" spans="1:14">
      <c r="A1767" s="102"/>
      <c r="I1767" s="103"/>
      <c r="J1767" s="104"/>
      <c r="K1767" s="76"/>
      <c r="L1767" s="76"/>
      <c r="M1767" s="103"/>
      <c r="N1767" s="103"/>
    </row>
    <row r="1768" spans="1:14">
      <c r="A1768" s="102"/>
      <c r="I1768" s="103"/>
      <c r="J1768" s="104"/>
      <c r="K1768" s="76"/>
      <c r="L1768" s="76"/>
      <c r="M1768" s="103"/>
      <c r="N1768" s="103"/>
    </row>
    <row r="1769" spans="1:14">
      <c r="A1769" s="102"/>
      <c r="I1769" s="103"/>
      <c r="J1769" s="104"/>
      <c r="K1769" s="76"/>
      <c r="L1769" s="76"/>
      <c r="M1769" s="103"/>
      <c r="N1769" s="103"/>
    </row>
    <row r="1770" spans="1:14">
      <c r="A1770" s="102"/>
      <c r="I1770" s="103"/>
      <c r="J1770" s="104"/>
      <c r="K1770" s="76"/>
      <c r="L1770" s="76"/>
      <c r="M1770" s="103"/>
      <c r="N1770" s="103"/>
    </row>
    <row r="1771" spans="1:14">
      <c r="A1771" s="102"/>
      <c r="I1771" s="103"/>
      <c r="J1771" s="104"/>
      <c r="K1771" s="76"/>
      <c r="L1771" s="76"/>
      <c r="M1771" s="103"/>
      <c r="N1771" s="103"/>
    </row>
    <row r="1772" spans="1:14">
      <c r="A1772" s="102"/>
      <c r="I1772" s="103"/>
      <c r="J1772" s="104"/>
      <c r="K1772" s="76"/>
      <c r="L1772" s="76"/>
      <c r="M1772" s="103"/>
      <c r="N1772" s="103"/>
    </row>
    <row r="1773" spans="1:14">
      <c r="A1773" s="102"/>
      <c r="I1773" s="103"/>
      <c r="J1773" s="104"/>
      <c r="K1773" s="76"/>
      <c r="L1773" s="76"/>
      <c r="M1773" s="103"/>
      <c r="N1773" s="103"/>
    </row>
    <row r="1774" spans="1:14">
      <c r="A1774" s="102"/>
      <c r="I1774" s="103"/>
      <c r="J1774" s="104"/>
      <c r="K1774" s="76"/>
      <c r="L1774" s="76"/>
      <c r="M1774" s="103"/>
      <c r="N1774" s="103"/>
    </row>
    <row r="1775" spans="1:14">
      <c r="A1775" s="102"/>
      <c r="I1775" s="103"/>
      <c r="J1775" s="104"/>
      <c r="K1775" s="76"/>
      <c r="L1775" s="76"/>
      <c r="M1775" s="103"/>
      <c r="N1775" s="103"/>
    </row>
    <row r="1776" spans="1:14">
      <c r="A1776" s="102"/>
      <c r="I1776" s="103"/>
      <c r="J1776" s="104"/>
      <c r="K1776" s="76"/>
      <c r="L1776" s="76"/>
      <c r="M1776" s="103"/>
      <c r="N1776" s="103"/>
    </row>
    <row r="1777" spans="1:14">
      <c r="A1777" s="102"/>
      <c r="I1777" s="103"/>
      <c r="J1777" s="104"/>
      <c r="K1777" s="76"/>
      <c r="L1777" s="76"/>
      <c r="M1777" s="103"/>
      <c r="N1777" s="103"/>
    </row>
    <row r="1778" spans="1:14">
      <c r="A1778" s="102"/>
      <c r="I1778" s="103"/>
      <c r="J1778" s="104"/>
      <c r="K1778" s="76"/>
      <c r="L1778" s="76"/>
      <c r="M1778" s="103"/>
      <c r="N1778" s="103"/>
    </row>
    <row r="1779" spans="1:14">
      <c r="A1779" s="102"/>
      <c r="I1779" s="103"/>
      <c r="J1779" s="104"/>
      <c r="K1779" s="76"/>
      <c r="L1779" s="76"/>
      <c r="M1779" s="103"/>
      <c r="N1779" s="103"/>
    </row>
    <row r="1780" spans="1:14">
      <c r="A1780" s="102"/>
      <c r="I1780" s="103"/>
      <c r="J1780" s="104"/>
      <c r="K1780" s="76"/>
      <c r="L1780" s="76"/>
      <c r="M1780" s="103"/>
      <c r="N1780" s="103"/>
    </row>
    <row r="1781" spans="1:14">
      <c r="A1781" s="102"/>
      <c r="I1781" s="103"/>
      <c r="J1781" s="104"/>
      <c r="K1781" s="76"/>
      <c r="L1781" s="76"/>
      <c r="M1781" s="103"/>
      <c r="N1781" s="103"/>
    </row>
    <row r="1782" spans="1:14">
      <c r="A1782" s="102"/>
      <c r="I1782" s="103"/>
      <c r="J1782" s="104"/>
      <c r="K1782" s="76"/>
      <c r="L1782" s="76"/>
      <c r="M1782" s="103"/>
      <c r="N1782" s="103"/>
    </row>
    <row r="1783" spans="1:14">
      <c r="A1783" s="102"/>
      <c r="I1783" s="103"/>
      <c r="J1783" s="104"/>
      <c r="K1783" s="76"/>
      <c r="L1783" s="76"/>
      <c r="M1783" s="103"/>
      <c r="N1783" s="103"/>
    </row>
    <row r="1784" spans="1:14">
      <c r="A1784" s="102"/>
      <c r="I1784" s="103"/>
      <c r="J1784" s="104"/>
      <c r="K1784" s="76"/>
      <c r="L1784" s="76"/>
      <c r="M1784" s="103"/>
      <c r="N1784" s="103"/>
    </row>
    <row r="1785" spans="1:14">
      <c r="A1785" s="102"/>
      <c r="I1785" s="103"/>
      <c r="J1785" s="104"/>
      <c r="K1785" s="76"/>
      <c r="L1785" s="76"/>
      <c r="M1785" s="103"/>
      <c r="N1785" s="103"/>
    </row>
    <row r="1786" spans="1:14">
      <c r="A1786" s="102"/>
      <c r="I1786" s="103"/>
      <c r="J1786" s="104"/>
      <c r="K1786" s="76"/>
      <c r="L1786" s="76"/>
      <c r="M1786" s="103"/>
      <c r="N1786" s="103"/>
    </row>
    <row r="1787" spans="1:14">
      <c r="A1787" s="102"/>
      <c r="I1787" s="103"/>
      <c r="J1787" s="104"/>
      <c r="K1787" s="76"/>
      <c r="L1787" s="76"/>
      <c r="M1787" s="103"/>
      <c r="N1787" s="103"/>
    </row>
    <row r="1788" spans="1:14">
      <c r="A1788" s="102"/>
      <c r="I1788" s="103"/>
      <c r="J1788" s="104"/>
      <c r="K1788" s="76"/>
      <c r="L1788" s="76"/>
      <c r="M1788" s="103"/>
      <c r="N1788" s="103"/>
    </row>
    <row r="1789" spans="1:14">
      <c r="A1789" s="102"/>
      <c r="I1789" s="103"/>
      <c r="J1789" s="104"/>
      <c r="K1789" s="76"/>
      <c r="L1789" s="76"/>
      <c r="M1789" s="103"/>
      <c r="N1789" s="103"/>
    </row>
    <row r="1790" spans="1:14">
      <c r="A1790" s="102"/>
      <c r="I1790" s="103"/>
      <c r="J1790" s="104"/>
      <c r="K1790" s="76"/>
      <c r="L1790" s="76"/>
      <c r="M1790" s="103"/>
      <c r="N1790" s="103"/>
    </row>
    <row r="1791" spans="1:14">
      <c r="A1791" s="102"/>
      <c r="I1791" s="103"/>
      <c r="J1791" s="104"/>
      <c r="K1791" s="76"/>
      <c r="L1791" s="76"/>
      <c r="M1791" s="103"/>
      <c r="N1791" s="103"/>
    </row>
    <row r="1792" spans="1:14">
      <c r="A1792" s="102"/>
      <c r="I1792" s="103"/>
      <c r="J1792" s="104"/>
      <c r="K1792" s="76"/>
      <c r="L1792" s="76"/>
      <c r="M1792" s="103"/>
      <c r="N1792" s="103"/>
    </row>
    <row r="1793" spans="1:14">
      <c r="A1793" s="102"/>
      <c r="I1793" s="103"/>
      <c r="J1793" s="104"/>
      <c r="K1793" s="76"/>
      <c r="L1793" s="76"/>
      <c r="M1793" s="103"/>
      <c r="N1793" s="103"/>
    </row>
    <row r="1794" spans="1:14">
      <c r="A1794" s="102"/>
      <c r="I1794" s="103"/>
      <c r="J1794" s="104"/>
      <c r="K1794" s="76"/>
      <c r="L1794" s="76"/>
      <c r="M1794" s="103"/>
      <c r="N1794" s="103"/>
    </row>
    <row r="1795" spans="1:14">
      <c r="A1795" s="102"/>
      <c r="I1795" s="103"/>
      <c r="J1795" s="104"/>
      <c r="K1795" s="76"/>
      <c r="L1795" s="76"/>
      <c r="M1795" s="103"/>
      <c r="N1795" s="103"/>
    </row>
    <row r="1796" spans="1:14">
      <c r="A1796" s="102"/>
      <c r="I1796" s="103"/>
      <c r="J1796" s="104"/>
      <c r="K1796" s="76"/>
      <c r="L1796" s="76"/>
      <c r="M1796" s="103"/>
      <c r="N1796" s="103"/>
    </row>
    <row r="1797" spans="1:14">
      <c r="A1797" s="102"/>
      <c r="I1797" s="103"/>
      <c r="J1797" s="104"/>
      <c r="K1797" s="76"/>
      <c r="L1797" s="76"/>
      <c r="M1797" s="103"/>
      <c r="N1797" s="103"/>
    </row>
    <row r="1798" spans="1:14">
      <c r="A1798" s="102"/>
      <c r="I1798" s="103"/>
      <c r="J1798" s="104"/>
      <c r="K1798" s="76"/>
      <c r="L1798" s="76"/>
      <c r="M1798" s="103"/>
      <c r="N1798" s="103"/>
    </row>
    <row r="1799" spans="1:14">
      <c r="A1799" s="102"/>
      <c r="I1799" s="103"/>
      <c r="J1799" s="104"/>
      <c r="K1799" s="76"/>
      <c r="L1799" s="76"/>
      <c r="M1799" s="103"/>
      <c r="N1799" s="103"/>
    </row>
    <row r="1800" spans="1:14">
      <c r="A1800" s="102"/>
      <c r="I1800" s="103"/>
      <c r="J1800" s="104"/>
      <c r="K1800" s="76"/>
      <c r="L1800" s="76"/>
      <c r="M1800" s="103"/>
      <c r="N1800" s="103"/>
    </row>
    <row r="1801" spans="1:14">
      <c r="A1801" s="102"/>
      <c r="I1801" s="103"/>
      <c r="J1801" s="104"/>
      <c r="K1801" s="76"/>
      <c r="L1801" s="76"/>
      <c r="M1801" s="103"/>
      <c r="N1801" s="103"/>
    </row>
    <row r="1802" spans="1:14">
      <c r="A1802" s="102"/>
      <c r="I1802" s="103"/>
      <c r="J1802" s="104"/>
      <c r="K1802" s="76"/>
      <c r="L1802" s="76"/>
      <c r="M1802" s="103"/>
      <c r="N1802" s="103"/>
    </row>
    <row r="1803" spans="1:14">
      <c r="A1803" s="102"/>
      <c r="I1803" s="103"/>
      <c r="J1803" s="104"/>
      <c r="K1803" s="76"/>
      <c r="L1803" s="76"/>
      <c r="M1803" s="103"/>
      <c r="N1803" s="103"/>
    </row>
    <row r="1804" spans="1:14">
      <c r="A1804" s="102"/>
      <c r="I1804" s="103"/>
      <c r="J1804" s="104"/>
      <c r="K1804" s="76"/>
      <c r="L1804" s="76"/>
      <c r="M1804" s="103"/>
      <c r="N1804" s="103"/>
    </row>
    <row r="1805" spans="1:14">
      <c r="A1805" s="102"/>
      <c r="I1805" s="103"/>
      <c r="J1805" s="104"/>
      <c r="K1805" s="76"/>
      <c r="L1805" s="76"/>
      <c r="M1805" s="103"/>
      <c r="N1805" s="103"/>
    </row>
    <row r="1806" spans="1:14">
      <c r="A1806" s="102"/>
      <c r="I1806" s="103"/>
      <c r="J1806" s="104"/>
      <c r="K1806" s="76"/>
      <c r="L1806" s="76"/>
      <c r="M1806" s="103"/>
      <c r="N1806" s="103"/>
    </row>
    <row r="1807" spans="1:14">
      <c r="A1807" s="102"/>
      <c r="I1807" s="103"/>
      <c r="J1807" s="104"/>
      <c r="K1807" s="76"/>
      <c r="L1807" s="76"/>
      <c r="M1807" s="103"/>
      <c r="N1807" s="103"/>
    </row>
    <row r="1808" spans="1:14">
      <c r="A1808" s="102"/>
      <c r="I1808" s="103"/>
      <c r="J1808" s="104"/>
      <c r="K1808" s="76"/>
      <c r="L1808" s="76"/>
      <c r="M1808" s="103"/>
      <c r="N1808" s="103"/>
    </row>
    <row r="1809" spans="1:14">
      <c r="A1809" s="102"/>
      <c r="I1809" s="103"/>
      <c r="J1809" s="104"/>
      <c r="K1809" s="76"/>
      <c r="L1809" s="76"/>
      <c r="M1809" s="103"/>
      <c r="N1809" s="103"/>
    </row>
    <row r="1810" spans="1:14">
      <c r="A1810" s="102"/>
      <c r="I1810" s="103"/>
      <c r="J1810" s="104"/>
      <c r="K1810" s="76"/>
      <c r="L1810" s="76"/>
      <c r="M1810" s="103"/>
      <c r="N1810" s="103"/>
    </row>
    <row r="1811" spans="1:14">
      <c r="A1811" s="102"/>
      <c r="I1811" s="103"/>
      <c r="J1811" s="104"/>
      <c r="K1811" s="76"/>
      <c r="L1811" s="76"/>
      <c r="M1811" s="103"/>
      <c r="N1811" s="103"/>
    </row>
    <row r="1812" spans="1:14">
      <c r="A1812" s="102"/>
      <c r="I1812" s="103"/>
      <c r="J1812" s="104"/>
      <c r="K1812" s="76"/>
      <c r="L1812" s="76"/>
      <c r="M1812" s="103"/>
      <c r="N1812" s="103"/>
    </row>
    <row r="1813" spans="1:14">
      <c r="A1813" s="102"/>
      <c r="I1813" s="103"/>
      <c r="J1813" s="104"/>
      <c r="K1813" s="76"/>
      <c r="L1813" s="76"/>
      <c r="M1813" s="103"/>
      <c r="N1813" s="103"/>
    </row>
    <row r="1814" spans="1:14">
      <c r="A1814" s="102"/>
      <c r="I1814" s="103"/>
      <c r="J1814" s="104"/>
      <c r="K1814" s="76"/>
      <c r="L1814" s="76"/>
      <c r="M1814" s="103"/>
      <c r="N1814" s="103"/>
    </row>
    <row r="1815" spans="1:14">
      <c r="A1815" s="102"/>
      <c r="I1815" s="103"/>
      <c r="J1815" s="104"/>
      <c r="K1815" s="76"/>
      <c r="L1815" s="76"/>
      <c r="M1815" s="103"/>
      <c r="N1815" s="103"/>
    </row>
    <row r="1816" spans="1:14">
      <c r="A1816" s="102"/>
      <c r="I1816" s="103"/>
      <c r="J1816" s="104"/>
      <c r="K1816" s="76"/>
      <c r="L1816" s="76"/>
      <c r="M1816" s="103"/>
      <c r="N1816" s="103"/>
    </row>
    <row r="1817" spans="1:14">
      <c r="A1817" s="102"/>
      <c r="I1817" s="103"/>
      <c r="J1817" s="104"/>
      <c r="K1817" s="76"/>
      <c r="L1817" s="76"/>
      <c r="M1817" s="103"/>
      <c r="N1817" s="103"/>
    </row>
    <row r="1818" spans="1:14">
      <c r="A1818" s="102"/>
      <c r="I1818" s="103"/>
      <c r="J1818" s="104"/>
      <c r="K1818" s="76"/>
      <c r="L1818" s="76"/>
      <c r="M1818" s="103"/>
      <c r="N1818" s="103"/>
    </row>
    <row r="1819" spans="1:14">
      <c r="A1819" s="102"/>
      <c r="I1819" s="103"/>
      <c r="J1819" s="104"/>
      <c r="K1819" s="76"/>
      <c r="L1819" s="76"/>
      <c r="M1819" s="103"/>
      <c r="N1819" s="103"/>
    </row>
    <row r="1820" spans="1:14">
      <c r="A1820" s="102"/>
      <c r="I1820" s="103"/>
      <c r="J1820" s="104"/>
      <c r="K1820" s="76"/>
      <c r="L1820" s="76"/>
      <c r="M1820" s="103"/>
      <c r="N1820" s="103"/>
    </row>
    <row r="1821" spans="1:14">
      <c r="A1821" s="102"/>
      <c r="I1821" s="103"/>
      <c r="J1821" s="104"/>
      <c r="K1821" s="76"/>
      <c r="L1821" s="76"/>
      <c r="M1821" s="103"/>
      <c r="N1821" s="103"/>
    </row>
    <row r="1822" spans="1:14">
      <c r="A1822" s="102"/>
      <c r="I1822" s="103"/>
      <c r="J1822" s="104"/>
      <c r="K1822" s="76"/>
      <c r="L1822" s="76"/>
      <c r="M1822" s="103"/>
      <c r="N1822" s="103"/>
    </row>
    <row r="1823" spans="1:14">
      <c r="A1823" s="102"/>
      <c r="I1823" s="103"/>
      <c r="J1823" s="104"/>
      <c r="K1823" s="76"/>
      <c r="L1823" s="76"/>
      <c r="M1823" s="103"/>
      <c r="N1823" s="103"/>
    </row>
    <row r="1824" spans="1:14">
      <c r="A1824" s="102"/>
      <c r="I1824" s="103"/>
      <c r="J1824" s="104"/>
      <c r="K1824" s="76"/>
      <c r="L1824" s="76"/>
      <c r="M1824" s="103"/>
      <c r="N1824" s="103"/>
    </row>
    <row r="1825" spans="1:14">
      <c r="A1825" s="102"/>
      <c r="I1825" s="103"/>
      <c r="J1825" s="104"/>
      <c r="K1825" s="76"/>
      <c r="L1825" s="76"/>
      <c r="M1825" s="103"/>
      <c r="N1825" s="103"/>
    </row>
    <row r="1826" spans="1:14">
      <c r="A1826" s="102"/>
      <c r="I1826" s="103"/>
      <c r="J1826" s="104"/>
      <c r="K1826" s="76"/>
      <c r="L1826" s="76"/>
      <c r="M1826" s="103"/>
      <c r="N1826" s="103"/>
    </row>
    <row r="1827" spans="1:14">
      <c r="A1827" s="102"/>
      <c r="I1827" s="103"/>
      <c r="J1827" s="104"/>
      <c r="K1827" s="76"/>
      <c r="L1827" s="76"/>
      <c r="M1827" s="103"/>
      <c r="N1827" s="103"/>
    </row>
    <row r="1828" spans="1:14">
      <c r="A1828" s="102"/>
      <c r="I1828" s="103"/>
      <c r="J1828" s="104"/>
      <c r="K1828" s="76"/>
      <c r="L1828" s="76"/>
      <c r="M1828" s="103"/>
      <c r="N1828" s="103"/>
    </row>
    <row r="1829" spans="1:14">
      <c r="A1829" s="102"/>
      <c r="I1829" s="103"/>
      <c r="J1829" s="104"/>
      <c r="K1829" s="76"/>
      <c r="L1829" s="76"/>
      <c r="M1829" s="103"/>
      <c r="N1829" s="103"/>
    </row>
    <row r="1830" spans="1:14">
      <c r="A1830" s="102"/>
      <c r="I1830" s="103"/>
      <c r="J1830" s="104"/>
      <c r="K1830" s="76"/>
      <c r="L1830" s="76"/>
      <c r="M1830" s="103"/>
      <c r="N1830" s="103"/>
    </row>
    <row r="1831" spans="1:14">
      <c r="A1831" s="102"/>
      <c r="I1831" s="103"/>
      <c r="J1831" s="104"/>
      <c r="K1831" s="76"/>
      <c r="L1831" s="76"/>
      <c r="M1831" s="103"/>
      <c r="N1831" s="103"/>
    </row>
    <row r="1832" spans="1:14">
      <c r="A1832" s="102"/>
      <c r="I1832" s="103"/>
      <c r="J1832" s="104"/>
      <c r="K1832" s="76"/>
      <c r="L1832" s="76"/>
      <c r="M1832" s="103"/>
      <c r="N1832" s="103"/>
    </row>
    <row r="1833" spans="1:14">
      <c r="A1833" s="102"/>
      <c r="I1833" s="103"/>
      <c r="J1833" s="104"/>
      <c r="K1833" s="76"/>
      <c r="L1833" s="76"/>
      <c r="M1833" s="103"/>
      <c r="N1833" s="103"/>
    </row>
    <row r="1834" spans="1:14">
      <c r="A1834" s="102"/>
      <c r="I1834" s="103"/>
      <c r="J1834" s="104"/>
      <c r="K1834" s="76"/>
      <c r="L1834" s="76"/>
      <c r="M1834" s="103"/>
      <c r="N1834" s="103"/>
    </row>
    <row r="1835" spans="1:14">
      <c r="A1835" s="102"/>
      <c r="I1835" s="103"/>
      <c r="J1835" s="104"/>
      <c r="K1835" s="76"/>
      <c r="L1835" s="76"/>
      <c r="M1835" s="103"/>
      <c r="N1835" s="103"/>
    </row>
    <row r="1836" spans="1:14">
      <c r="A1836" s="102"/>
      <c r="I1836" s="103"/>
      <c r="J1836" s="104"/>
      <c r="K1836" s="76"/>
      <c r="L1836" s="76"/>
      <c r="M1836" s="103"/>
      <c r="N1836" s="103"/>
    </row>
    <row r="1837" spans="1:14">
      <c r="A1837" s="102"/>
      <c r="I1837" s="103"/>
      <c r="J1837" s="104"/>
      <c r="K1837" s="76"/>
      <c r="L1837" s="76"/>
      <c r="M1837" s="103"/>
      <c r="N1837" s="103"/>
    </row>
    <row r="1838" spans="1:14">
      <c r="A1838" s="102"/>
      <c r="I1838" s="103"/>
      <c r="J1838" s="104"/>
      <c r="K1838" s="76"/>
      <c r="L1838" s="76"/>
      <c r="M1838" s="103"/>
      <c r="N1838" s="103"/>
    </row>
    <row r="1839" spans="1:14">
      <c r="A1839" s="102"/>
      <c r="I1839" s="103"/>
      <c r="J1839" s="104"/>
      <c r="K1839" s="76"/>
      <c r="L1839" s="76"/>
      <c r="M1839" s="103"/>
      <c r="N1839" s="103"/>
    </row>
    <row r="1840" spans="1:14">
      <c r="A1840" s="102"/>
      <c r="I1840" s="103"/>
      <c r="J1840" s="104"/>
      <c r="K1840" s="76"/>
      <c r="L1840" s="76"/>
      <c r="M1840" s="103"/>
      <c r="N1840" s="103"/>
    </row>
    <row r="1841" spans="1:14">
      <c r="A1841" s="102"/>
      <c r="I1841" s="103"/>
      <c r="J1841" s="104"/>
      <c r="K1841" s="76"/>
      <c r="L1841" s="76"/>
      <c r="M1841" s="103"/>
      <c r="N1841" s="103"/>
    </row>
    <row r="1842" spans="1:14">
      <c r="A1842" s="102"/>
      <c r="I1842" s="103"/>
      <c r="J1842" s="104"/>
      <c r="K1842" s="76"/>
      <c r="L1842" s="76"/>
      <c r="M1842" s="103"/>
      <c r="N1842" s="103"/>
    </row>
    <row r="1843" spans="1:14">
      <c r="A1843" s="102"/>
      <c r="I1843" s="103"/>
      <c r="J1843" s="104"/>
      <c r="K1843" s="76"/>
      <c r="L1843" s="76"/>
      <c r="M1843" s="103"/>
      <c r="N1843" s="103"/>
    </row>
    <row r="1844" spans="1:14">
      <c r="A1844" s="102"/>
      <c r="I1844" s="103"/>
      <c r="J1844" s="104"/>
      <c r="K1844" s="76"/>
      <c r="L1844" s="76"/>
      <c r="M1844" s="103"/>
      <c r="N1844" s="103"/>
    </row>
    <row r="1845" spans="1:14">
      <c r="A1845" s="102"/>
      <c r="I1845" s="103"/>
      <c r="J1845" s="104"/>
      <c r="K1845" s="76"/>
      <c r="L1845" s="76"/>
      <c r="M1845" s="103"/>
      <c r="N1845" s="103"/>
    </row>
    <row r="1846" spans="1:14">
      <c r="A1846" s="102"/>
      <c r="I1846" s="103"/>
      <c r="J1846" s="104"/>
      <c r="K1846" s="76"/>
      <c r="L1846" s="76"/>
      <c r="M1846" s="103"/>
      <c r="N1846" s="103"/>
    </row>
    <row r="1847" spans="1:14">
      <c r="A1847" s="102"/>
      <c r="I1847" s="103"/>
      <c r="J1847" s="104"/>
      <c r="K1847" s="76"/>
      <c r="L1847" s="76"/>
      <c r="M1847" s="103"/>
      <c r="N1847" s="103"/>
    </row>
    <row r="1848" spans="1:14">
      <c r="A1848" s="102"/>
      <c r="I1848" s="103"/>
      <c r="J1848" s="104"/>
      <c r="K1848" s="76"/>
      <c r="L1848" s="76"/>
      <c r="M1848" s="103"/>
      <c r="N1848" s="103"/>
    </row>
    <row r="1849" spans="1:14">
      <c r="A1849" s="102"/>
      <c r="I1849" s="103"/>
      <c r="J1849" s="104"/>
      <c r="K1849" s="76"/>
      <c r="L1849" s="76"/>
      <c r="M1849" s="103"/>
      <c r="N1849" s="103"/>
    </row>
    <row r="1850" spans="1:14">
      <c r="A1850" s="102"/>
      <c r="I1850" s="103"/>
      <c r="J1850" s="104"/>
      <c r="K1850" s="76"/>
      <c r="L1850" s="76"/>
      <c r="M1850" s="103"/>
      <c r="N1850" s="103"/>
    </row>
    <row r="1851" spans="1:14">
      <c r="A1851" s="102"/>
      <c r="I1851" s="103"/>
      <c r="J1851" s="104"/>
      <c r="K1851" s="76"/>
      <c r="L1851" s="76"/>
      <c r="M1851" s="103"/>
      <c r="N1851" s="103"/>
    </row>
    <row r="1852" spans="1:14">
      <c r="A1852" s="102"/>
      <c r="I1852" s="103"/>
      <c r="J1852" s="104"/>
      <c r="K1852" s="76"/>
      <c r="L1852" s="76"/>
      <c r="M1852" s="103"/>
      <c r="N1852" s="103"/>
    </row>
    <row r="1853" spans="1:14">
      <c r="A1853" s="102"/>
      <c r="I1853" s="103"/>
      <c r="J1853" s="104"/>
      <c r="K1853" s="76"/>
      <c r="L1853" s="76"/>
      <c r="M1853" s="103"/>
      <c r="N1853" s="103"/>
    </row>
    <row r="1854" spans="1:14">
      <c r="A1854" s="102"/>
      <c r="I1854" s="103"/>
      <c r="J1854" s="104"/>
      <c r="K1854" s="76"/>
      <c r="L1854" s="76"/>
      <c r="M1854" s="103"/>
      <c r="N1854" s="103"/>
    </row>
    <row r="1855" spans="1:14">
      <c r="A1855" s="102"/>
      <c r="I1855" s="103"/>
      <c r="J1855" s="104"/>
      <c r="K1855" s="76"/>
      <c r="L1855" s="76"/>
      <c r="M1855" s="103"/>
      <c r="N1855" s="103"/>
    </row>
    <row r="1856" spans="1:14">
      <c r="A1856" s="102"/>
      <c r="I1856" s="103"/>
      <c r="J1856" s="104"/>
      <c r="K1856" s="76"/>
      <c r="L1856" s="76"/>
      <c r="M1856" s="103"/>
      <c r="N1856" s="103"/>
    </row>
    <row r="1857" spans="1:14">
      <c r="A1857" s="102"/>
      <c r="I1857" s="103"/>
      <c r="J1857" s="104"/>
      <c r="K1857" s="76"/>
      <c r="L1857" s="76"/>
      <c r="M1857" s="103"/>
      <c r="N1857" s="103"/>
    </row>
    <row r="1858" spans="1:14">
      <c r="A1858" s="102"/>
      <c r="I1858" s="103"/>
      <c r="J1858" s="104"/>
      <c r="K1858" s="76"/>
      <c r="L1858" s="76"/>
      <c r="M1858" s="103"/>
      <c r="N1858" s="103"/>
    </row>
    <row r="1859" spans="1:14">
      <c r="A1859" s="102"/>
      <c r="I1859" s="103"/>
      <c r="J1859" s="104"/>
      <c r="K1859" s="76"/>
      <c r="L1859" s="76"/>
      <c r="M1859" s="103"/>
      <c r="N1859" s="103"/>
    </row>
    <row r="1860" spans="1:14">
      <c r="A1860" s="102"/>
      <c r="I1860" s="103"/>
      <c r="J1860" s="104"/>
      <c r="K1860" s="76"/>
      <c r="L1860" s="76"/>
      <c r="M1860" s="103"/>
      <c r="N1860" s="103"/>
    </row>
    <row r="1861" spans="1:14">
      <c r="A1861" s="102"/>
      <c r="I1861" s="103"/>
      <c r="J1861" s="104"/>
      <c r="K1861" s="76"/>
      <c r="L1861" s="76"/>
      <c r="M1861" s="103"/>
      <c r="N1861" s="103"/>
    </row>
    <row r="1862" spans="1:14">
      <c r="A1862" s="102"/>
      <c r="I1862" s="103"/>
      <c r="J1862" s="104"/>
      <c r="K1862" s="76"/>
      <c r="L1862" s="76"/>
      <c r="M1862" s="103"/>
      <c r="N1862" s="103"/>
    </row>
    <row r="1863" spans="1:14">
      <c r="A1863" s="102"/>
      <c r="I1863" s="103"/>
      <c r="J1863" s="104"/>
      <c r="K1863" s="76"/>
      <c r="L1863" s="76"/>
      <c r="M1863" s="103"/>
      <c r="N1863" s="103"/>
    </row>
    <row r="1864" spans="1:14">
      <c r="A1864" s="102"/>
      <c r="I1864" s="103"/>
      <c r="J1864" s="104"/>
      <c r="K1864" s="76"/>
      <c r="L1864" s="76"/>
      <c r="M1864" s="103"/>
      <c r="N1864" s="103"/>
    </row>
    <row r="1865" spans="1:14">
      <c r="A1865" s="102"/>
      <c r="I1865" s="103"/>
      <c r="J1865" s="104"/>
      <c r="K1865" s="76"/>
      <c r="L1865" s="76"/>
      <c r="M1865" s="103"/>
      <c r="N1865" s="103"/>
    </row>
    <row r="1866" spans="1:14">
      <c r="A1866" s="102"/>
      <c r="I1866" s="103"/>
      <c r="J1866" s="104"/>
      <c r="K1866" s="76"/>
      <c r="L1866" s="76"/>
      <c r="M1866" s="103"/>
      <c r="N1866" s="103"/>
    </row>
    <row r="1867" spans="1:14">
      <c r="A1867" s="102"/>
      <c r="I1867" s="103"/>
      <c r="J1867" s="104"/>
      <c r="K1867" s="76"/>
      <c r="L1867" s="76"/>
      <c r="M1867" s="103"/>
      <c r="N1867" s="103"/>
    </row>
    <row r="1868" spans="1:14">
      <c r="A1868" s="102"/>
      <c r="I1868" s="103"/>
      <c r="J1868" s="104"/>
      <c r="K1868" s="76"/>
      <c r="L1868" s="76"/>
      <c r="M1868" s="103"/>
      <c r="N1868" s="103"/>
    </row>
    <row r="1869" spans="1:14">
      <c r="A1869" s="102"/>
      <c r="I1869" s="103"/>
      <c r="J1869" s="104"/>
      <c r="K1869" s="76"/>
      <c r="L1869" s="76"/>
      <c r="M1869" s="103"/>
      <c r="N1869" s="103"/>
    </row>
    <row r="1870" spans="1:14">
      <c r="A1870" s="102"/>
      <c r="I1870" s="103"/>
      <c r="J1870" s="104"/>
      <c r="K1870" s="76"/>
      <c r="L1870" s="76"/>
      <c r="M1870" s="103"/>
      <c r="N1870" s="103"/>
    </row>
    <row r="1871" spans="1:14">
      <c r="A1871" s="102"/>
      <c r="I1871" s="103"/>
      <c r="J1871" s="104"/>
      <c r="K1871" s="76"/>
      <c r="L1871" s="76"/>
      <c r="M1871" s="103"/>
      <c r="N1871" s="103"/>
    </row>
    <row r="1872" spans="1:14">
      <c r="A1872" s="102"/>
      <c r="I1872" s="103"/>
      <c r="J1872" s="104"/>
      <c r="K1872" s="76"/>
      <c r="L1872" s="76"/>
      <c r="M1872" s="103"/>
      <c r="N1872" s="103"/>
    </row>
    <row r="1873" spans="1:14">
      <c r="A1873" s="102"/>
      <c r="I1873" s="103"/>
      <c r="J1873" s="104"/>
      <c r="K1873" s="76"/>
      <c r="L1873" s="76"/>
      <c r="M1873" s="103"/>
      <c r="N1873" s="103"/>
    </row>
    <row r="1874" spans="1:14">
      <c r="A1874" s="102"/>
      <c r="I1874" s="103"/>
      <c r="J1874" s="104"/>
      <c r="K1874" s="76"/>
      <c r="L1874" s="76"/>
      <c r="M1874" s="103"/>
      <c r="N1874" s="103"/>
    </row>
    <row r="1875" spans="1:14">
      <c r="A1875" s="102"/>
      <c r="I1875" s="103"/>
      <c r="J1875" s="104"/>
      <c r="K1875" s="76"/>
      <c r="L1875" s="76"/>
      <c r="M1875" s="103"/>
      <c r="N1875" s="103"/>
    </row>
    <row r="1876" spans="1:14">
      <c r="A1876" s="102"/>
      <c r="I1876" s="103"/>
      <c r="J1876" s="104"/>
      <c r="K1876" s="76"/>
      <c r="L1876" s="76"/>
      <c r="M1876" s="103"/>
      <c r="N1876" s="103"/>
    </row>
    <row r="1877" spans="1:14">
      <c r="A1877" s="102"/>
      <c r="I1877" s="103"/>
      <c r="J1877" s="104"/>
      <c r="K1877" s="76"/>
      <c r="L1877" s="76"/>
      <c r="M1877" s="103"/>
      <c r="N1877" s="103"/>
    </row>
    <row r="1878" spans="1:14">
      <c r="A1878" s="102"/>
      <c r="I1878" s="103"/>
      <c r="J1878" s="104"/>
      <c r="K1878" s="76"/>
      <c r="L1878" s="76"/>
      <c r="M1878" s="103"/>
      <c r="N1878" s="103"/>
    </row>
    <row r="1879" spans="1:14">
      <c r="A1879" s="102"/>
      <c r="I1879" s="103"/>
      <c r="J1879" s="104"/>
      <c r="K1879" s="76"/>
      <c r="L1879" s="76"/>
      <c r="M1879" s="103"/>
      <c r="N1879" s="103"/>
    </row>
    <row r="1880" spans="1:14">
      <c r="A1880" s="102"/>
      <c r="I1880" s="103"/>
      <c r="J1880" s="104"/>
      <c r="K1880" s="76"/>
      <c r="L1880" s="76"/>
      <c r="M1880" s="103"/>
      <c r="N1880" s="103"/>
    </row>
    <row r="1881" spans="1:14">
      <c r="A1881" s="102"/>
      <c r="I1881" s="103"/>
      <c r="J1881" s="104"/>
      <c r="K1881" s="76"/>
      <c r="L1881" s="76"/>
      <c r="M1881" s="103"/>
      <c r="N1881" s="103"/>
    </row>
    <row r="1882" spans="1:14">
      <c r="A1882" s="102"/>
      <c r="I1882" s="103"/>
      <c r="J1882" s="104"/>
      <c r="K1882" s="76"/>
      <c r="L1882" s="76"/>
      <c r="M1882" s="103"/>
      <c r="N1882" s="103"/>
    </row>
    <row r="1883" spans="1:14">
      <c r="A1883" s="102"/>
      <c r="I1883" s="103"/>
      <c r="J1883" s="104"/>
      <c r="K1883" s="76"/>
      <c r="L1883" s="76"/>
      <c r="M1883" s="103"/>
      <c r="N1883" s="103"/>
    </row>
    <row r="1884" spans="1:14">
      <c r="A1884" s="102"/>
      <c r="I1884" s="103"/>
      <c r="J1884" s="104"/>
      <c r="K1884" s="76"/>
      <c r="L1884" s="76"/>
      <c r="M1884" s="103"/>
      <c r="N1884" s="103"/>
    </row>
    <row r="1885" spans="1:14">
      <c r="A1885" s="102"/>
      <c r="I1885" s="103"/>
      <c r="J1885" s="104"/>
      <c r="K1885" s="76"/>
      <c r="L1885" s="76"/>
      <c r="M1885" s="103"/>
      <c r="N1885" s="103"/>
    </row>
    <row r="1886" spans="1:14">
      <c r="A1886" s="102"/>
      <c r="I1886" s="103"/>
      <c r="J1886" s="104"/>
      <c r="K1886" s="76"/>
      <c r="L1886" s="76"/>
      <c r="M1886" s="103"/>
      <c r="N1886" s="103"/>
    </row>
    <row r="1887" spans="1:14">
      <c r="A1887" s="102"/>
      <c r="I1887" s="103"/>
      <c r="J1887" s="104"/>
      <c r="K1887" s="76"/>
      <c r="L1887" s="76"/>
      <c r="M1887" s="103"/>
      <c r="N1887" s="103"/>
    </row>
    <row r="1888" spans="1:14">
      <c r="A1888" s="102"/>
      <c r="I1888" s="103"/>
      <c r="J1888" s="104"/>
      <c r="K1888" s="76"/>
      <c r="L1888" s="76"/>
      <c r="M1888" s="103"/>
      <c r="N1888" s="103"/>
    </row>
    <row r="1889" spans="1:14">
      <c r="A1889" s="102"/>
      <c r="I1889" s="103"/>
      <c r="J1889" s="104"/>
      <c r="K1889" s="76"/>
      <c r="L1889" s="76"/>
      <c r="M1889" s="103"/>
      <c r="N1889" s="103"/>
    </row>
    <row r="1890" spans="1:14">
      <c r="A1890" s="102"/>
      <c r="I1890" s="103"/>
      <c r="J1890" s="104"/>
      <c r="K1890" s="76"/>
      <c r="L1890" s="76"/>
      <c r="M1890" s="103"/>
      <c r="N1890" s="103"/>
    </row>
    <row r="1891" spans="1:14">
      <c r="A1891" s="102"/>
      <c r="I1891" s="103"/>
      <c r="J1891" s="104"/>
      <c r="K1891" s="76"/>
      <c r="L1891" s="76"/>
      <c r="M1891" s="103"/>
      <c r="N1891" s="103"/>
    </row>
    <row r="1892" spans="1:14">
      <c r="A1892" s="102"/>
      <c r="I1892" s="103"/>
      <c r="J1892" s="104"/>
      <c r="K1892" s="76"/>
      <c r="L1892" s="76"/>
      <c r="M1892" s="103"/>
      <c r="N1892" s="103"/>
    </row>
    <row r="1893" spans="1:14">
      <c r="A1893" s="102"/>
      <c r="I1893" s="103"/>
      <c r="J1893" s="104"/>
      <c r="K1893" s="76"/>
      <c r="L1893" s="76"/>
      <c r="M1893" s="103"/>
      <c r="N1893" s="103"/>
    </row>
    <row r="1894" spans="1:14">
      <c r="A1894" s="102"/>
      <c r="I1894" s="103"/>
      <c r="J1894" s="104"/>
      <c r="K1894" s="76"/>
      <c r="L1894" s="76"/>
      <c r="M1894" s="103"/>
      <c r="N1894" s="103"/>
    </row>
    <row r="1895" spans="1:14">
      <c r="A1895" s="102"/>
      <c r="I1895" s="103"/>
      <c r="J1895" s="104"/>
      <c r="K1895" s="76"/>
      <c r="L1895" s="76"/>
      <c r="M1895" s="103"/>
      <c r="N1895" s="103"/>
    </row>
    <row r="1896" spans="1:14">
      <c r="A1896" s="102"/>
      <c r="I1896" s="103"/>
      <c r="J1896" s="104"/>
      <c r="K1896" s="76"/>
      <c r="L1896" s="76"/>
      <c r="M1896" s="103"/>
      <c r="N1896" s="103"/>
    </row>
    <row r="1897" spans="1:14">
      <c r="A1897" s="102"/>
      <c r="I1897" s="103"/>
      <c r="J1897" s="104"/>
      <c r="K1897" s="76"/>
      <c r="L1897" s="76"/>
      <c r="M1897" s="103"/>
      <c r="N1897" s="103"/>
    </row>
    <row r="1898" spans="1:14">
      <c r="A1898" s="102"/>
      <c r="I1898" s="103"/>
      <c r="J1898" s="104"/>
      <c r="K1898" s="76"/>
      <c r="L1898" s="76"/>
      <c r="M1898" s="103"/>
      <c r="N1898" s="103"/>
    </row>
    <row r="1899" spans="1:14">
      <c r="A1899" s="102"/>
      <c r="I1899" s="103"/>
      <c r="J1899" s="104"/>
      <c r="K1899" s="76"/>
      <c r="L1899" s="76"/>
      <c r="M1899" s="103"/>
      <c r="N1899" s="103"/>
    </row>
    <row r="1900" spans="1:14">
      <c r="A1900" s="102"/>
      <c r="I1900" s="103"/>
      <c r="J1900" s="104"/>
      <c r="K1900" s="76"/>
      <c r="L1900" s="76"/>
      <c r="M1900" s="103"/>
      <c r="N1900" s="103"/>
    </row>
    <row r="1901" spans="1:14">
      <c r="A1901" s="102"/>
      <c r="I1901" s="103"/>
      <c r="J1901" s="104"/>
      <c r="K1901" s="76"/>
      <c r="L1901" s="76"/>
      <c r="M1901" s="103"/>
      <c r="N1901" s="103"/>
    </row>
    <row r="1902" spans="1:14">
      <c r="A1902" s="102"/>
      <c r="I1902" s="103"/>
      <c r="J1902" s="104"/>
      <c r="K1902" s="76"/>
      <c r="L1902" s="76"/>
      <c r="M1902" s="103"/>
      <c r="N1902" s="103"/>
    </row>
    <row r="1903" spans="1:14">
      <c r="A1903" s="102"/>
      <c r="I1903" s="103"/>
      <c r="J1903" s="104"/>
      <c r="K1903" s="76"/>
      <c r="L1903" s="76"/>
      <c r="M1903" s="103"/>
      <c r="N1903" s="103"/>
    </row>
    <row r="1904" spans="1:14">
      <c r="A1904" s="102"/>
      <c r="I1904" s="103"/>
      <c r="J1904" s="104"/>
      <c r="K1904" s="76"/>
      <c r="L1904" s="76"/>
      <c r="M1904" s="103"/>
      <c r="N1904" s="103"/>
    </row>
    <row r="1905" spans="1:14">
      <c r="A1905" s="102"/>
      <c r="I1905" s="103"/>
      <c r="J1905" s="104"/>
      <c r="K1905" s="76"/>
      <c r="L1905" s="76"/>
      <c r="M1905" s="103"/>
      <c r="N1905" s="103"/>
    </row>
    <row r="1906" spans="1:14">
      <c r="A1906" s="102"/>
      <c r="I1906" s="103"/>
      <c r="J1906" s="104"/>
      <c r="K1906" s="76"/>
      <c r="L1906" s="76"/>
      <c r="M1906" s="103"/>
      <c r="N1906" s="103"/>
    </row>
    <row r="1907" spans="1:14">
      <c r="A1907" s="102"/>
      <c r="I1907" s="103"/>
      <c r="J1907" s="104"/>
      <c r="K1907" s="76"/>
      <c r="L1907" s="76"/>
      <c r="M1907" s="103"/>
      <c r="N1907" s="103"/>
    </row>
    <row r="1908" spans="1:14">
      <c r="A1908" s="102"/>
      <c r="I1908" s="103"/>
      <c r="J1908" s="104"/>
      <c r="K1908" s="76"/>
      <c r="L1908" s="76"/>
      <c r="M1908" s="103"/>
      <c r="N1908" s="103"/>
    </row>
    <row r="1909" spans="1:14">
      <c r="A1909" s="102"/>
      <c r="I1909" s="103"/>
      <c r="J1909" s="104"/>
      <c r="K1909" s="76"/>
      <c r="L1909" s="76"/>
      <c r="M1909" s="103"/>
      <c r="N1909" s="103"/>
    </row>
    <row r="1910" spans="1:14">
      <c r="A1910" s="102"/>
      <c r="I1910" s="103"/>
      <c r="J1910" s="104"/>
      <c r="K1910" s="76"/>
      <c r="L1910" s="76"/>
      <c r="M1910" s="103"/>
      <c r="N1910" s="103"/>
    </row>
    <row r="1911" spans="1:14">
      <c r="A1911" s="102"/>
      <c r="I1911" s="103"/>
      <c r="J1911" s="104"/>
      <c r="K1911" s="76"/>
      <c r="L1911" s="76"/>
      <c r="M1911" s="103"/>
      <c r="N1911" s="103"/>
    </row>
    <row r="1912" spans="1:14">
      <c r="A1912" s="102"/>
      <c r="I1912" s="103"/>
      <c r="J1912" s="104"/>
      <c r="K1912" s="76"/>
      <c r="L1912" s="76"/>
      <c r="M1912" s="103"/>
      <c r="N1912" s="103"/>
    </row>
    <row r="1913" spans="1:14">
      <c r="A1913" s="102"/>
      <c r="I1913" s="103"/>
      <c r="J1913" s="104"/>
      <c r="K1913" s="76"/>
      <c r="L1913" s="76"/>
      <c r="M1913" s="103"/>
      <c r="N1913" s="103"/>
    </row>
    <row r="1914" spans="1:14">
      <c r="A1914" s="102"/>
      <c r="I1914" s="103"/>
      <c r="J1914" s="104"/>
      <c r="K1914" s="76"/>
      <c r="L1914" s="76"/>
      <c r="M1914" s="103"/>
      <c r="N1914" s="103"/>
    </row>
    <row r="1915" spans="1:14">
      <c r="A1915" s="102"/>
      <c r="I1915" s="103"/>
      <c r="J1915" s="104"/>
      <c r="K1915" s="76"/>
      <c r="L1915" s="76"/>
      <c r="M1915" s="103"/>
      <c r="N1915" s="103"/>
    </row>
    <row r="1916" spans="1:14">
      <c r="A1916" s="102"/>
      <c r="I1916" s="103"/>
      <c r="J1916" s="104"/>
      <c r="K1916" s="76"/>
      <c r="L1916" s="76"/>
      <c r="M1916" s="103"/>
      <c r="N1916" s="103"/>
    </row>
    <row r="1917" spans="1:14">
      <c r="A1917" s="102"/>
      <c r="I1917" s="103"/>
      <c r="J1917" s="104"/>
      <c r="K1917" s="76"/>
      <c r="L1917" s="76"/>
      <c r="M1917" s="103"/>
      <c r="N1917" s="103"/>
    </row>
    <row r="1918" spans="1:14">
      <c r="A1918" s="102"/>
      <c r="I1918" s="103"/>
      <c r="J1918" s="104"/>
      <c r="K1918" s="76"/>
      <c r="L1918" s="76"/>
      <c r="M1918" s="103"/>
      <c r="N1918" s="103"/>
    </row>
    <row r="1919" spans="1:14">
      <c r="A1919" s="102"/>
      <c r="I1919" s="103"/>
      <c r="J1919" s="104"/>
      <c r="K1919" s="76"/>
      <c r="L1919" s="76"/>
      <c r="M1919" s="103"/>
      <c r="N1919" s="103"/>
    </row>
    <row r="1920" spans="1:14">
      <c r="A1920" s="102"/>
      <c r="I1920" s="103"/>
      <c r="J1920" s="104"/>
      <c r="K1920" s="76"/>
      <c r="L1920" s="76"/>
      <c r="M1920" s="103"/>
      <c r="N1920" s="103"/>
    </row>
    <row r="1921" spans="1:14">
      <c r="A1921" s="102"/>
      <c r="I1921" s="103"/>
      <c r="J1921" s="104"/>
      <c r="K1921" s="76"/>
      <c r="L1921" s="76"/>
      <c r="M1921" s="103"/>
      <c r="N1921" s="103"/>
    </row>
    <row r="1922" spans="1:14">
      <c r="A1922" s="102"/>
      <c r="I1922" s="103"/>
      <c r="J1922" s="104"/>
      <c r="K1922" s="76"/>
      <c r="L1922" s="76"/>
      <c r="M1922" s="103"/>
      <c r="N1922" s="103"/>
    </row>
    <row r="1923" spans="1:14">
      <c r="A1923" s="102"/>
      <c r="I1923" s="103"/>
      <c r="J1923" s="104"/>
      <c r="K1923" s="76"/>
      <c r="L1923" s="76"/>
      <c r="M1923" s="103"/>
      <c r="N1923" s="103"/>
    </row>
    <row r="1924" spans="1:14">
      <c r="A1924" s="102"/>
      <c r="I1924" s="103"/>
      <c r="J1924" s="104"/>
      <c r="K1924" s="76"/>
      <c r="L1924" s="76"/>
      <c r="M1924" s="103"/>
      <c r="N1924" s="103"/>
    </row>
    <row r="1925" spans="1:14">
      <c r="A1925" s="102"/>
      <c r="I1925" s="103"/>
      <c r="J1925" s="104"/>
      <c r="K1925" s="76"/>
      <c r="L1925" s="76"/>
      <c r="M1925" s="103"/>
      <c r="N1925" s="103"/>
    </row>
    <row r="1926" spans="1:14">
      <c r="A1926" s="102"/>
      <c r="I1926" s="103"/>
      <c r="J1926" s="104"/>
      <c r="K1926" s="76"/>
      <c r="L1926" s="76"/>
      <c r="M1926" s="103"/>
      <c r="N1926" s="103"/>
    </row>
    <row r="1927" spans="1:14">
      <c r="A1927" s="102"/>
      <c r="I1927" s="103"/>
      <c r="J1927" s="104"/>
      <c r="K1927" s="76"/>
      <c r="L1927" s="76"/>
      <c r="M1927" s="103"/>
      <c r="N1927" s="103"/>
    </row>
    <row r="1928" spans="1:14">
      <c r="A1928" s="102"/>
      <c r="I1928" s="103"/>
      <c r="J1928" s="104"/>
      <c r="K1928" s="76"/>
      <c r="L1928" s="76"/>
      <c r="M1928" s="103"/>
      <c r="N1928" s="103"/>
    </row>
    <row r="1929" spans="1:14">
      <c r="A1929" s="102"/>
      <c r="I1929" s="103"/>
      <c r="J1929" s="104"/>
      <c r="K1929" s="76"/>
      <c r="L1929" s="76"/>
      <c r="M1929" s="103"/>
      <c r="N1929" s="103"/>
    </row>
    <row r="1930" spans="1:14">
      <c r="A1930" s="102"/>
      <c r="I1930" s="103"/>
      <c r="J1930" s="104"/>
      <c r="K1930" s="76"/>
      <c r="L1930" s="76"/>
      <c r="M1930" s="103"/>
      <c r="N1930" s="103"/>
    </row>
    <row r="1931" spans="1:14">
      <c r="A1931" s="102"/>
      <c r="I1931" s="103"/>
      <c r="J1931" s="104"/>
      <c r="K1931" s="76"/>
      <c r="L1931" s="76"/>
      <c r="M1931" s="103"/>
      <c r="N1931" s="103"/>
    </row>
    <row r="1932" spans="1:14">
      <c r="A1932" s="102"/>
      <c r="I1932" s="103"/>
      <c r="J1932" s="104"/>
      <c r="K1932" s="76"/>
      <c r="L1932" s="76"/>
      <c r="M1932" s="103"/>
      <c r="N1932" s="103"/>
    </row>
    <row r="1933" spans="1:14">
      <c r="A1933" s="102"/>
      <c r="I1933" s="103"/>
      <c r="J1933" s="104"/>
      <c r="K1933" s="76"/>
      <c r="L1933" s="76"/>
      <c r="M1933" s="103"/>
      <c r="N1933" s="103"/>
    </row>
    <row r="1934" spans="1:14">
      <c r="A1934" s="102"/>
      <c r="I1934" s="103"/>
      <c r="J1934" s="104"/>
      <c r="K1934" s="76"/>
      <c r="L1934" s="76"/>
      <c r="M1934" s="103"/>
      <c r="N1934" s="103"/>
    </row>
    <row r="1935" spans="1:14">
      <c r="A1935" s="102"/>
      <c r="I1935" s="103"/>
      <c r="J1935" s="104"/>
      <c r="K1935" s="76"/>
      <c r="L1935" s="76"/>
      <c r="M1935" s="103"/>
      <c r="N1935" s="103"/>
    </row>
    <row r="1936" spans="1:14">
      <c r="A1936" s="102"/>
      <c r="I1936" s="103"/>
      <c r="J1936" s="104"/>
      <c r="K1936" s="76"/>
      <c r="L1936" s="76"/>
      <c r="M1936" s="103"/>
      <c r="N1936" s="103"/>
    </row>
    <row r="1937" spans="1:14">
      <c r="A1937" s="102"/>
      <c r="I1937" s="103"/>
      <c r="J1937" s="104"/>
      <c r="K1937" s="76"/>
      <c r="L1937" s="76"/>
      <c r="M1937" s="103"/>
      <c r="N1937" s="103"/>
    </row>
    <row r="1938" spans="1:14">
      <c r="A1938" s="102"/>
      <c r="I1938" s="103"/>
      <c r="J1938" s="104"/>
      <c r="K1938" s="76"/>
      <c r="L1938" s="76"/>
      <c r="M1938" s="103"/>
      <c r="N1938" s="103"/>
    </row>
    <row r="1939" spans="1:14">
      <c r="A1939" s="102"/>
      <c r="I1939" s="103"/>
      <c r="J1939" s="104"/>
      <c r="K1939" s="76"/>
      <c r="L1939" s="76"/>
      <c r="M1939" s="103"/>
      <c r="N1939" s="103"/>
    </row>
    <row r="1940" spans="1:14">
      <c r="A1940" s="102"/>
      <c r="I1940" s="103"/>
      <c r="J1940" s="104"/>
      <c r="K1940" s="76"/>
      <c r="L1940" s="76"/>
      <c r="M1940" s="103"/>
      <c r="N1940" s="103"/>
    </row>
    <row r="1941" spans="1:14">
      <c r="A1941" s="102"/>
      <c r="I1941" s="103"/>
      <c r="J1941" s="104"/>
      <c r="K1941" s="76"/>
      <c r="L1941" s="76"/>
      <c r="M1941" s="103"/>
      <c r="N1941" s="103"/>
    </row>
    <row r="1942" spans="1:14">
      <c r="A1942" s="102"/>
      <c r="I1942" s="103"/>
      <c r="J1942" s="104"/>
      <c r="K1942" s="76"/>
      <c r="L1942" s="76"/>
      <c r="M1942" s="103"/>
      <c r="N1942" s="103"/>
    </row>
    <row r="1943" spans="1:14">
      <c r="A1943" s="102"/>
      <c r="I1943" s="103"/>
      <c r="J1943" s="104"/>
      <c r="K1943" s="76"/>
      <c r="L1943" s="76"/>
      <c r="M1943" s="103"/>
      <c r="N1943" s="103"/>
    </row>
    <row r="1944" spans="1:14">
      <c r="A1944" s="102"/>
      <c r="I1944" s="103"/>
      <c r="J1944" s="104"/>
      <c r="K1944" s="76"/>
      <c r="L1944" s="76"/>
      <c r="M1944" s="103"/>
      <c r="N1944" s="103"/>
    </row>
    <row r="1945" spans="1:14">
      <c r="A1945" s="102"/>
      <c r="I1945" s="103"/>
      <c r="J1945" s="104"/>
      <c r="K1945" s="76"/>
      <c r="L1945" s="76"/>
      <c r="M1945" s="103"/>
      <c r="N1945" s="103"/>
    </row>
    <row r="1946" spans="1:14">
      <c r="A1946" s="102"/>
      <c r="I1946" s="103"/>
      <c r="J1946" s="104"/>
      <c r="K1946" s="76"/>
      <c r="L1946" s="76"/>
      <c r="M1946" s="103"/>
      <c r="N1946" s="103"/>
    </row>
    <row r="1947" spans="1:14">
      <c r="A1947" s="102"/>
      <c r="I1947" s="103"/>
      <c r="J1947" s="104"/>
      <c r="K1947" s="76"/>
      <c r="L1947" s="76"/>
      <c r="M1947" s="103"/>
      <c r="N1947" s="103"/>
    </row>
    <row r="1948" spans="1:14">
      <c r="A1948" s="102"/>
      <c r="I1948" s="103"/>
      <c r="J1948" s="104"/>
      <c r="K1948" s="76"/>
      <c r="L1948" s="76"/>
      <c r="M1948" s="103"/>
      <c r="N1948" s="103"/>
    </row>
    <row r="1949" spans="1:14">
      <c r="A1949" s="102"/>
      <c r="I1949" s="103"/>
      <c r="J1949" s="104"/>
      <c r="K1949" s="76"/>
      <c r="L1949" s="76"/>
      <c r="M1949" s="103"/>
      <c r="N1949" s="103"/>
    </row>
    <row r="1950" spans="1:14">
      <c r="A1950" s="102"/>
      <c r="I1950" s="103"/>
      <c r="J1950" s="104"/>
      <c r="K1950" s="76"/>
      <c r="L1950" s="76"/>
      <c r="M1950" s="103"/>
      <c r="N1950" s="103"/>
    </row>
    <row r="1951" spans="1:14">
      <c r="A1951" s="102"/>
      <c r="I1951" s="103"/>
      <c r="J1951" s="104"/>
      <c r="K1951" s="76"/>
      <c r="L1951" s="76"/>
      <c r="M1951" s="103"/>
      <c r="N1951" s="103"/>
    </row>
    <row r="1952" spans="1:14">
      <c r="A1952" s="102"/>
      <c r="I1952" s="103"/>
      <c r="J1952" s="104"/>
      <c r="K1952" s="76"/>
      <c r="L1952" s="76"/>
      <c r="M1952" s="103"/>
      <c r="N1952" s="103"/>
    </row>
    <row r="1953" spans="1:14">
      <c r="A1953" s="102"/>
      <c r="I1953" s="103"/>
      <c r="J1953" s="104"/>
      <c r="K1953" s="76"/>
      <c r="L1953" s="76"/>
      <c r="M1953" s="103"/>
      <c r="N1953" s="103"/>
    </row>
    <row r="1954" spans="1:14">
      <c r="A1954" s="102"/>
      <c r="I1954" s="103"/>
      <c r="J1954" s="104"/>
      <c r="K1954" s="76"/>
      <c r="L1954" s="76"/>
      <c r="M1954" s="103"/>
      <c r="N1954" s="103"/>
    </row>
    <row r="1955" spans="1:14">
      <c r="A1955" s="102"/>
      <c r="I1955" s="103"/>
      <c r="J1955" s="104"/>
      <c r="K1955" s="76"/>
      <c r="L1955" s="76"/>
      <c r="M1955" s="103"/>
      <c r="N1955" s="103"/>
    </row>
    <row r="1956" spans="1:14">
      <c r="A1956" s="102"/>
      <c r="I1956" s="103"/>
      <c r="J1956" s="104"/>
      <c r="K1956" s="76"/>
      <c r="L1956" s="76"/>
      <c r="M1956" s="103"/>
      <c r="N1956" s="103"/>
    </row>
    <row r="1957" spans="1:14">
      <c r="A1957" s="102"/>
      <c r="I1957" s="103"/>
      <c r="J1957" s="104"/>
      <c r="K1957" s="76"/>
      <c r="L1957" s="76"/>
      <c r="M1957" s="103"/>
      <c r="N1957" s="103"/>
    </row>
    <row r="1958" spans="1:14">
      <c r="A1958" s="102"/>
      <c r="I1958" s="103"/>
      <c r="J1958" s="104"/>
      <c r="K1958" s="76"/>
      <c r="L1958" s="76"/>
      <c r="M1958" s="103"/>
      <c r="N1958" s="103"/>
    </row>
    <row r="1959" spans="1:14">
      <c r="A1959" s="102"/>
      <c r="I1959" s="103"/>
      <c r="J1959" s="104"/>
      <c r="K1959" s="76"/>
      <c r="L1959" s="76"/>
      <c r="M1959" s="103"/>
      <c r="N1959" s="103"/>
    </row>
    <row r="1960" spans="1:14">
      <c r="A1960" s="102"/>
      <c r="I1960" s="103"/>
      <c r="J1960" s="104"/>
      <c r="K1960" s="76"/>
      <c r="L1960" s="76"/>
      <c r="M1960" s="103"/>
      <c r="N1960" s="103"/>
    </row>
    <row r="1961" spans="1:14">
      <c r="A1961" s="102"/>
      <c r="I1961" s="103"/>
      <c r="J1961" s="104"/>
      <c r="K1961" s="76"/>
      <c r="L1961" s="76"/>
      <c r="M1961" s="103"/>
      <c r="N1961" s="103"/>
    </row>
    <row r="1962" spans="1:14">
      <c r="A1962" s="102"/>
      <c r="I1962" s="103"/>
      <c r="J1962" s="104"/>
      <c r="K1962" s="76"/>
      <c r="L1962" s="76"/>
      <c r="M1962" s="103"/>
      <c r="N1962" s="103"/>
    </row>
    <row r="1963" spans="1:14">
      <c r="A1963" s="102"/>
      <c r="I1963" s="103"/>
      <c r="J1963" s="104"/>
      <c r="K1963" s="76"/>
      <c r="L1963" s="76"/>
      <c r="M1963" s="103"/>
      <c r="N1963" s="103"/>
    </row>
    <row r="1964" spans="1:14">
      <c r="A1964" s="102"/>
      <c r="I1964" s="103"/>
      <c r="J1964" s="104"/>
      <c r="K1964" s="76"/>
      <c r="L1964" s="76"/>
      <c r="M1964" s="103"/>
      <c r="N1964" s="103"/>
    </row>
    <row r="1965" spans="1:14">
      <c r="A1965" s="102"/>
      <c r="I1965" s="103"/>
      <c r="J1965" s="104"/>
      <c r="K1965" s="76"/>
      <c r="L1965" s="76"/>
      <c r="M1965" s="103"/>
      <c r="N1965" s="103"/>
    </row>
    <row r="1966" spans="1:14">
      <c r="A1966" s="102"/>
      <c r="I1966" s="103"/>
      <c r="J1966" s="104"/>
      <c r="K1966" s="76"/>
      <c r="L1966" s="76"/>
      <c r="M1966" s="103"/>
      <c r="N1966" s="103"/>
    </row>
    <row r="1967" spans="1:14">
      <c r="A1967" s="102"/>
      <c r="I1967" s="103"/>
      <c r="J1967" s="104"/>
      <c r="K1967" s="76"/>
      <c r="L1967" s="76"/>
      <c r="M1967" s="103"/>
      <c r="N1967" s="103"/>
    </row>
    <row r="1968" spans="1:14">
      <c r="A1968" s="102"/>
      <c r="I1968" s="103"/>
      <c r="J1968" s="104"/>
      <c r="K1968" s="76"/>
      <c r="L1968" s="76"/>
      <c r="M1968" s="103"/>
      <c r="N1968" s="103"/>
    </row>
    <row r="1969" spans="1:14">
      <c r="A1969" s="102"/>
      <c r="I1969" s="103"/>
      <c r="J1969" s="104"/>
      <c r="K1969" s="76"/>
      <c r="L1969" s="76"/>
      <c r="M1969" s="103"/>
      <c r="N1969" s="103"/>
    </row>
    <row r="1970" spans="1:14">
      <c r="A1970" s="102"/>
      <c r="I1970" s="103"/>
      <c r="J1970" s="104"/>
      <c r="K1970" s="76"/>
      <c r="L1970" s="76"/>
      <c r="M1970" s="103"/>
      <c r="N1970" s="103"/>
    </row>
    <row r="1971" spans="1:14">
      <c r="A1971" s="102"/>
      <c r="I1971" s="103"/>
      <c r="J1971" s="104"/>
      <c r="K1971" s="76"/>
      <c r="L1971" s="76"/>
      <c r="M1971" s="103"/>
      <c r="N1971" s="103"/>
    </row>
    <row r="1972" spans="1:14">
      <c r="A1972" s="102"/>
      <c r="I1972" s="103"/>
      <c r="J1972" s="104"/>
      <c r="K1972" s="76"/>
      <c r="L1972" s="76"/>
      <c r="M1972" s="103"/>
      <c r="N1972" s="103"/>
    </row>
    <row r="1973" spans="1:14">
      <c r="A1973" s="102"/>
      <c r="I1973" s="103"/>
      <c r="J1973" s="104"/>
      <c r="K1973" s="76"/>
      <c r="L1973" s="76"/>
      <c r="M1973" s="103"/>
      <c r="N1973" s="103"/>
    </row>
    <row r="1974" spans="1:14">
      <c r="A1974" s="102"/>
      <c r="I1974" s="103"/>
      <c r="J1974" s="104"/>
      <c r="K1974" s="76"/>
      <c r="L1974" s="76"/>
      <c r="M1974" s="103"/>
      <c r="N1974" s="103"/>
    </row>
    <row r="1975" spans="1:14">
      <c r="A1975" s="102"/>
      <c r="I1975" s="103"/>
      <c r="J1975" s="104"/>
      <c r="K1975" s="76"/>
      <c r="L1975" s="76"/>
      <c r="M1975" s="103"/>
      <c r="N1975" s="103"/>
    </row>
    <row r="1976" spans="1:14">
      <c r="A1976" s="102"/>
      <c r="I1976" s="103"/>
      <c r="J1976" s="104"/>
      <c r="K1976" s="76"/>
      <c r="L1976" s="76"/>
      <c r="M1976" s="103"/>
      <c r="N1976" s="103"/>
    </row>
    <row r="1977" spans="1:14">
      <c r="A1977" s="102"/>
      <c r="I1977" s="103"/>
      <c r="J1977" s="104"/>
      <c r="K1977" s="76"/>
      <c r="L1977" s="76"/>
      <c r="M1977" s="103"/>
      <c r="N1977" s="103"/>
    </row>
    <row r="1978" spans="1:14">
      <c r="A1978" s="102"/>
      <c r="I1978" s="103"/>
      <c r="J1978" s="104"/>
      <c r="K1978" s="76"/>
      <c r="L1978" s="76"/>
      <c r="M1978" s="103"/>
      <c r="N1978" s="103"/>
    </row>
    <row r="1979" spans="1:14">
      <c r="A1979" s="102"/>
      <c r="I1979" s="103"/>
      <c r="J1979" s="104"/>
      <c r="K1979" s="76"/>
      <c r="L1979" s="76"/>
      <c r="M1979" s="103"/>
      <c r="N1979" s="103"/>
    </row>
    <row r="1980" spans="1:14">
      <c r="A1980" s="102"/>
      <c r="I1980" s="103"/>
      <c r="J1980" s="104"/>
      <c r="K1980" s="76"/>
      <c r="L1980" s="76"/>
      <c r="M1980" s="103"/>
      <c r="N1980" s="103"/>
    </row>
    <row r="1981" spans="1:14">
      <c r="A1981" s="102"/>
      <c r="I1981" s="103"/>
      <c r="J1981" s="104"/>
      <c r="K1981" s="76"/>
      <c r="L1981" s="76"/>
      <c r="M1981" s="103"/>
      <c r="N1981" s="103"/>
    </row>
    <row r="1982" spans="1:14">
      <c r="A1982" s="102"/>
      <c r="I1982" s="103"/>
      <c r="J1982" s="104"/>
      <c r="K1982" s="76"/>
      <c r="L1982" s="76"/>
      <c r="M1982" s="103"/>
      <c r="N1982" s="103"/>
    </row>
    <row r="1983" spans="1:14">
      <c r="A1983" s="102"/>
      <c r="I1983" s="103"/>
      <c r="J1983" s="104"/>
      <c r="K1983" s="76"/>
      <c r="L1983" s="76"/>
      <c r="M1983" s="103"/>
      <c r="N1983" s="103"/>
    </row>
    <row r="1984" spans="1:14">
      <c r="A1984" s="102"/>
      <c r="I1984" s="103"/>
      <c r="J1984" s="104"/>
      <c r="K1984" s="76"/>
      <c r="L1984" s="76"/>
      <c r="M1984" s="103"/>
      <c r="N1984" s="103"/>
    </row>
    <row r="1985" spans="1:14">
      <c r="A1985" s="102"/>
      <c r="I1985" s="103"/>
      <c r="J1985" s="104"/>
      <c r="K1985" s="76"/>
      <c r="L1985" s="76"/>
      <c r="M1985" s="103"/>
      <c r="N1985" s="103"/>
    </row>
    <row r="1986" spans="1:14">
      <c r="A1986" s="102"/>
      <c r="I1986" s="103"/>
      <c r="J1986" s="104"/>
      <c r="K1986" s="76"/>
      <c r="L1986" s="76"/>
      <c r="M1986" s="103"/>
      <c r="N1986" s="103"/>
    </row>
    <row r="1987" spans="1:14">
      <c r="A1987" s="102"/>
      <c r="I1987" s="103"/>
      <c r="J1987" s="104"/>
      <c r="K1987" s="76"/>
      <c r="L1987" s="76"/>
      <c r="M1987" s="103"/>
      <c r="N1987" s="103"/>
    </row>
    <row r="1988" spans="1:14">
      <c r="A1988" s="102"/>
      <c r="I1988" s="103"/>
      <c r="J1988" s="104"/>
      <c r="K1988" s="76"/>
      <c r="L1988" s="76"/>
      <c r="M1988" s="103"/>
      <c r="N1988" s="103"/>
    </row>
    <row r="1989" spans="1:14">
      <c r="A1989" s="102"/>
      <c r="I1989" s="103"/>
      <c r="J1989" s="104"/>
      <c r="K1989" s="76"/>
      <c r="L1989" s="76"/>
      <c r="M1989" s="103"/>
      <c r="N1989" s="103"/>
    </row>
    <row r="1990" spans="1:14">
      <c r="A1990" s="102"/>
      <c r="I1990" s="103"/>
      <c r="J1990" s="104"/>
      <c r="K1990" s="76"/>
      <c r="L1990" s="76"/>
      <c r="M1990" s="103"/>
      <c r="N1990" s="103"/>
    </row>
    <row r="1991" spans="1:14">
      <c r="A1991" s="102"/>
      <c r="I1991" s="103"/>
      <c r="J1991" s="104"/>
      <c r="K1991" s="76"/>
      <c r="L1991" s="76"/>
      <c r="M1991" s="103"/>
      <c r="N1991" s="103"/>
    </row>
    <row r="1992" spans="1:14">
      <c r="A1992" s="102"/>
      <c r="I1992" s="103"/>
      <c r="J1992" s="104"/>
      <c r="K1992" s="76"/>
      <c r="L1992" s="76"/>
      <c r="M1992" s="103"/>
      <c r="N1992" s="103"/>
    </row>
    <row r="1993" spans="1:14">
      <c r="A1993" s="102"/>
      <c r="I1993" s="103"/>
      <c r="J1993" s="104"/>
      <c r="K1993" s="76"/>
      <c r="L1993" s="76"/>
      <c r="M1993" s="103"/>
      <c r="N1993" s="103"/>
    </row>
    <row r="1994" spans="1:14">
      <c r="A1994" s="102"/>
      <c r="I1994" s="103"/>
      <c r="J1994" s="104"/>
      <c r="K1994" s="76"/>
      <c r="L1994" s="76"/>
      <c r="M1994" s="103"/>
      <c r="N1994" s="103"/>
    </row>
    <row r="1995" spans="1:14">
      <c r="A1995" s="102"/>
      <c r="I1995" s="103"/>
      <c r="J1995" s="104"/>
      <c r="K1995" s="76"/>
      <c r="L1995" s="76"/>
      <c r="M1995" s="103"/>
      <c r="N1995" s="103"/>
    </row>
    <row r="1996" spans="1:14">
      <c r="A1996" s="102"/>
      <c r="I1996" s="103"/>
      <c r="J1996" s="104"/>
      <c r="K1996" s="76"/>
      <c r="L1996" s="76"/>
      <c r="M1996" s="103"/>
      <c r="N1996" s="103"/>
    </row>
    <row r="1997" spans="1:14">
      <c r="A1997" s="102"/>
      <c r="I1997" s="103"/>
      <c r="J1997" s="104"/>
      <c r="K1997" s="76"/>
      <c r="L1997" s="76"/>
      <c r="M1997" s="103"/>
      <c r="N1997" s="103"/>
    </row>
    <row r="1998" spans="1:14">
      <c r="A1998" s="102"/>
      <c r="I1998" s="103"/>
      <c r="J1998" s="104"/>
      <c r="K1998" s="76"/>
      <c r="L1998" s="76"/>
      <c r="M1998" s="103"/>
      <c r="N1998" s="103"/>
    </row>
    <row r="1999" spans="1:14">
      <c r="A1999" s="102"/>
      <c r="I1999" s="103"/>
      <c r="J1999" s="104"/>
      <c r="K1999" s="76"/>
      <c r="L1999" s="76"/>
      <c r="M1999" s="103"/>
      <c r="N1999" s="103"/>
    </row>
    <row r="2000" spans="1:14">
      <c r="A2000" s="102"/>
      <c r="I2000" s="103"/>
      <c r="J2000" s="104"/>
      <c r="K2000" s="76"/>
      <c r="L2000" s="76"/>
      <c r="M2000" s="103"/>
      <c r="N2000" s="103"/>
    </row>
    <row r="2001" spans="1:14">
      <c r="A2001" s="102"/>
      <c r="I2001" s="103"/>
      <c r="J2001" s="104"/>
      <c r="K2001" s="76"/>
      <c r="L2001" s="76"/>
      <c r="M2001" s="103"/>
      <c r="N2001" s="103"/>
    </row>
    <row r="2002" spans="1:14">
      <c r="A2002" s="102"/>
      <c r="I2002" s="103"/>
      <c r="J2002" s="104"/>
      <c r="K2002" s="76"/>
      <c r="L2002" s="76"/>
      <c r="M2002" s="103"/>
      <c r="N2002" s="103"/>
    </row>
    <row r="2003" spans="1:14">
      <c r="A2003" s="102"/>
      <c r="I2003" s="103"/>
      <c r="J2003" s="104"/>
      <c r="K2003" s="76"/>
      <c r="L2003" s="76"/>
      <c r="M2003" s="103"/>
      <c r="N2003" s="103"/>
    </row>
    <row r="2004" spans="1:14">
      <c r="A2004" s="102"/>
      <c r="I2004" s="103"/>
      <c r="J2004" s="104"/>
      <c r="K2004" s="76"/>
      <c r="L2004" s="76"/>
      <c r="M2004" s="103"/>
      <c r="N2004" s="103"/>
    </row>
    <row r="2005" spans="1:14">
      <c r="A2005" s="102"/>
      <c r="I2005" s="103"/>
      <c r="J2005" s="104"/>
      <c r="K2005" s="76"/>
      <c r="L2005" s="76"/>
      <c r="M2005" s="103"/>
      <c r="N2005" s="103"/>
    </row>
    <row r="2006" spans="1:14">
      <c r="A2006" s="102"/>
      <c r="I2006" s="103"/>
      <c r="J2006" s="104"/>
      <c r="K2006" s="76"/>
      <c r="L2006" s="76"/>
      <c r="M2006" s="103"/>
      <c r="N2006" s="103"/>
    </row>
    <row r="2007" spans="1:14">
      <c r="A2007" s="102"/>
      <c r="I2007" s="103"/>
      <c r="J2007" s="104"/>
      <c r="K2007" s="76"/>
      <c r="L2007" s="76"/>
      <c r="M2007" s="103"/>
      <c r="N2007" s="103"/>
    </row>
    <row r="2008" spans="1:14">
      <c r="A2008" s="102"/>
      <c r="I2008" s="103"/>
      <c r="J2008" s="104"/>
      <c r="K2008" s="76"/>
      <c r="L2008" s="76"/>
      <c r="M2008" s="103"/>
      <c r="N2008" s="103"/>
    </row>
    <row r="2009" spans="1:14">
      <c r="A2009" s="102"/>
      <c r="I2009" s="103"/>
      <c r="J2009" s="104"/>
      <c r="K2009" s="76"/>
      <c r="L2009" s="76"/>
      <c r="M2009" s="103"/>
      <c r="N2009" s="103"/>
    </row>
    <row r="2010" spans="1:14">
      <c r="A2010" s="102"/>
      <c r="I2010" s="103"/>
      <c r="J2010" s="104"/>
      <c r="K2010" s="76"/>
      <c r="L2010" s="76"/>
      <c r="M2010" s="103"/>
      <c r="N2010" s="103"/>
    </row>
    <row r="2011" spans="1:14">
      <c r="A2011" s="102"/>
      <c r="I2011" s="103"/>
      <c r="J2011" s="104"/>
      <c r="K2011" s="76"/>
      <c r="L2011" s="76"/>
      <c r="M2011" s="103"/>
      <c r="N2011" s="103"/>
    </row>
    <row r="2012" spans="1:14">
      <c r="A2012" s="102"/>
      <c r="I2012" s="103"/>
      <c r="J2012" s="104"/>
      <c r="K2012" s="76"/>
      <c r="L2012" s="76"/>
      <c r="M2012" s="103"/>
      <c r="N2012" s="103"/>
    </row>
    <row r="2013" spans="1:14">
      <c r="A2013" s="102"/>
      <c r="I2013" s="103"/>
      <c r="J2013" s="104"/>
      <c r="K2013" s="76"/>
      <c r="L2013" s="76"/>
      <c r="M2013" s="103"/>
      <c r="N2013" s="103"/>
    </row>
    <row r="2014" spans="1:14">
      <c r="A2014" s="102"/>
      <c r="I2014" s="103"/>
      <c r="J2014" s="104"/>
      <c r="K2014" s="76"/>
      <c r="L2014" s="76"/>
      <c r="M2014" s="103"/>
      <c r="N2014" s="103"/>
    </row>
    <row r="2015" spans="1:14">
      <c r="A2015" s="102"/>
      <c r="I2015" s="103"/>
      <c r="J2015" s="104"/>
      <c r="K2015" s="76"/>
      <c r="L2015" s="76"/>
      <c r="M2015" s="103"/>
      <c r="N2015" s="103"/>
    </row>
    <row r="2016" spans="1:14">
      <c r="A2016" s="102"/>
      <c r="I2016" s="103"/>
      <c r="J2016" s="104"/>
      <c r="K2016" s="76"/>
      <c r="L2016" s="76"/>
      <c r="M2016" s="103"/>
      <c r="N2016" s="103"/>
    </row>
    <row r="2017" spans="1:14">
      <c r="A2017" s="102"/>
      <c r="I2017" s="103"/>
      <c r="J2017" s="104"/>
      <c r="K2017" s="76"/>
      <c r="L2017" s="76"/>
      <c r="M2017" s="103"/>
      <c r="N2017" s="103"/>
    </row>
    <row r="2018" spans="1:14">
      <c r="A2018" s="102"/>
      <c r="I2018" s="103"/>
      <c r="J2018" s="104"/>
      <c r="K2018" s="76"/>
      <c r="L2018" s="76"/>
      <c r="M2018" s="103"/>
      <c r="N2018" s="103"/>
    </row>
    <row r="2019" spans="1:14">
      <c r="A2019" s="102"/>
      <c r="I2019" s="103"/>
      <c r="J2019" s="104"/>
      <c r="K2019" s="76"/>
      <c r="L2019" s="76"/>
      <c r="M2019" s="103"/>
      <c r="N2019" s="103"/>
    </row>
    <row r="2020" spans="1:14">
      <c r="A2020" s="102"/>
      <c r="I2020" s="103"/>
      <c r="J2020" s="104"/>
      <c r="K2020" s="76"/>
      <c r="L2020" s="76"/>
      <c r="M2020" s="103"/>
      <c r="N2020" s="103"/>
    </row>
    <row r="2021" spans="1:14">
      <c r="A2021" s="102"/>
      <c r="I2021" s="103"/>
      <c r="J2021" s="104"/>
      <c r="K2021" s="76"/>
      <c r="L2021" s="76"/>
      <c r="M2021" s="103"/>
      <c r="N2021" s="103"/>
    </row>
    <row r="2022" spans="1:14">
      <c r="A2022" s="102"/>
      <c r="I2022" s="103"/>
      <c r="J2022" s="104"/>
      <c r="K2022" s="76"/>
      <c r="L2022" s="76"/>
      <c r="M2022" s="103"/>
      <c r="N2022" s="103"/>
    </row>
    <row r="2023" spans="1:14">
      <c r="A2023" s="102"/>
      <c r="I2023" s="103"/>
      <c r="J2023" s="104"/>
      <c r="K2023" s="76"/>
      <c r="L2023" s="76"/>
      <c r="M2023" s="103"/>
      <c r="N2023" s="103"/>
    </row>
    <row r="2024" spans="1:14">
      <c r="A2024" s="102"/>
      <c r="I2024" s="103"/>
      <c r="J2024" s="104"/>
      <c r="K2024" s="76"/>
      <c r="L2024" s="76"/>
      <c r="M2024" s="103"/>
      <c r="N2024" s="103"/>
    </row>
    <row r="2025" spans="1:14">
      <c r="A2025" s="102"/>
      <c r="I2025" s="103"/>
      <c r="J2025" s="104"/>
      <c r="K2025" s="76"/>
      <c r="L2025" s="76"/>
      <c r="M2025" s="103"/>
      <c r="N2025" s="103"/>
    </row>
    <row r="2026" spans="1:14">
      <c r="A2026" s="102"/>
      <c r="I2026" s="103"/>
      <c r="J2026" s="104"/>
      <c r="K2026" s="76"/>
      <c r="L2026" s="76"/>
      <c r="M2026" s="103"/>
      <c r="N2026" s="103"/>
    </row>
    <row r="2027" spans="1:14">
      <c r="A2027" s="102"/>
      <c r="I2027" s="103"/>
      <c r="J2027" s="104"/>
      <c r="K2027" s="76"/>
      <c r="L2027" s="76"/>
      <c r="M2027" s="103"/>
      <c r="N2027" s="103"/>
    </row>
    <row r="2028" spans="1:14">
      <c r="A2028" s="102"/>
      <c r="I2028" s="103"/>
      <c r="J2028" s="104"/>
      <c r="K2028" s="76"/>
      <c r="L2028" s="76"/>
      <c r="M2028" s="103"/>
      <c r="N2028" s="103"/>
    </row>
    <row r="2029" spans="1:14">
      <c r="A2029" s="102"/>
      <c r="I2029" s="103"/>
      <c r="J2029" s="104"/>
      <c r="K2029" s="76"/>
      <c r="L2029" s="76"/>
      <c r="M2029" s="103"/>
      <c r="N2029" s="103"/>
    </row>
    <row r="2030" spans="1:14">
      <c r="A2030" s="102"/>
      <c r="I2030" s="103"/>
      <c r="J2030" s="104"/>
      <c r="K2030" s="76"/>
      <c r="L2030" s="76"/>
      <c r="M2030" s="103"/>
      <c r="N2030" s="103"/>
    </row>
    <row r="2031" spans="1:14">
      <c r="A2031" s="102"/>
      <c r="I2031" s="103"/>
      <c r="J2031" s="104"/>
      <c r="K2031" s="76"/>
      <c r="L2031" s="76"/>
      <c r="M2031" s="103"/>
      <c r="N2031" s="103"/>
    </row>
    <row r="2032" spans="1:14">
      <c r="A2032" s="102"/>
      <c r="I2032" s="103"/>
      <c r="J2032" s="104"/>
      <c r="K2032" s="76"/>
      <c r="L2032" s="76"/>
      <c r="M2032" s="103"/>
      <c r="N2032" s="103"/>
    </row>
    <row r="2033" spans="1:14">
      <c r="A2033" s="102"/>
      <c r="I2033" s="103"/>
      <c r="J2033" s="104"/>
      <c r="K2033" s="76"/>
      <c r="L2033" s="76"/>
      <c r="M2033" s="103"/>
      <c r="N2033" s="103"/>
    </row>
    <row r="2034" spans="1:14">
      <c r="A2034" s="102"/>
      <c r="I2034" s="103"/>
      <c r="J2034" s="104"/>
      <c r="K2034" s="76"/>
      <c r="L2034" s="76"/>
      <c r="M2034" s="103"/>
      <c r="N2034" s="103"/>
    </row>
    <row r="2035" spans="1:14">
      <c r="A2035" s="102"/>
      <c r="I2035" s="103"/>
      <c r="J2035" s="104"/>
      <c r="K2035" s="76"/>
      <c r="L2035" s="76"/>
      <c r="M2035" s="103"/>
      <c r="N2035" s="103"/>
    </row>
    <row r="2036" spans="1:14">
      <c r="A2036" s="102"/>
      <c r="I2036" s="103"/>
      <c r="J2036" s="104"/>
      <c r="K2036" s="76"/>
      <c r="L2036" s="76"/>
      <c r="M2036" s="103"/>
      <c r="N2036" s="103"/>
    </row>
    <row r="2037" spans="1:14">
      <c r="A2037" s="102"/>
      <c r="I2037" s="103"/>
      <c r="J2037" s="104"/>
      <c r="K2037" s="76"/>
      <c r="L2037" s="76"/>
      <c r="M2037" s="103"/>
      <c r="N2037" s="103"/>
    </row>
    <row r="2038" spans="1:14">
      <c r="A2038" s="102"/>
      <c r="I2038" s="103"/>
      <c r="J2038" s="104"/>
      <c r="K2038" s="76"/>
      <c r="L2038" s="76"/>
      <c r="M2038" s="103"/>
      <c r="N2038" s="103"/>
    </row>
    <row r="2039" spans="1:14">
      <c r="A2039" s="102"/>
      <c r="I2039" s="103"/>
      <c r="J2039" s="104"/>
      <c r="K2039" s="76"/>
      <c r="L2039" s="76"/>
      <c r="M2039" s="103"/>
      <c r="N2039" s="103"/>
    </row>
    <row r="2040" spans="1:14">
      <c r="A2040" s="102"/>
      <c r="I2040" s="103"/>
      <c r="J2040" s="104"/>
      <c r="K2040" s="76"/>
      <c r="L2040" s="76"/>
      <c r="M2040" s="103"/>
      <c r="N2040" s="103"/>
    </row>
    <row r="2041" spans="1:14">
      <c r="A2041" s="102"/>
      <c r="I2041" s="103"/>
      <c r="J2041" s="104"/>
      <c r="K2041" s="76"/>
      <c r="L2041" s="76"/>
      <c r="M2041" s="103"/>
      <c r="N2041" s="103"/>
    </row>
    <row r="2042" spans="1:14">
      <c r="A2042" s="102"/>
      <c r="I2042" s="103"/>
      <c r="J2042" s="104"/>
      <c r="K2042" s="76"/>
      <c r="L2042" s="76"/>
      <c r="M2042" s="103"/>
      <c r="N2042" s="103"/>
    </row>
    <row r="2043" spans="1:14">
      <c r="A2043" s="102"/>
      <c r="I2043" s="103"/>
      <c r="J2043" s="104"/>
      <c r="K2043" s="76"/>
      <c r="L2043" s="76"/>
      <c r="M2043" s="103"/>
      <c r="N2043" s="103"/>
    </row>
    <row r="2044" spans="1:14">
      <c r="A2044" s="102"/>
      <c r="I2044" s="103"/>
      <c r="J2044" s="104"/>
      <c r="K2044" s="76"/>
      <c r="L2044" s="76"/>
      <c r="M2044" s="103"/>
      <c r="N2044" s="103"/>
    </row>
    <row r="2045" spans="1:14">
      <c r="A2045" s="102"/>
      <c r="I2045" s="103"/>
      <c r="J2045" s="104"/>
      <c r="K2045" s="76"/>
      <c r="L2045" s="76"/>
      <c r="M2045" s="103"/>
      <c r="N2045" s="103"/>
    </row>
    <row r="2046" spans="1:14">
      <c r="A2046" s="102"/>
      <c r="I2046" s="103"/>
      <c r="J2046" s="104"/>
      <c r="K2046" s="76"/>
      <c r="L2046" s="76"/>
      <c r="M2046" s="103"/>
      <c r="N2046" s="103"/>
    </row>
    <row r="2047" spans="1:14">
      <c r="A2047" s="102"/>
      <c r="I2047" s="103"/>
      <c r="J2047" s="104"/>
      <c r="K2047" s="76"/>
      <c r="L2047" s="76"/>
      <c r="M2047" s="103"/>
      <c r="N2047" s="103"/>
    </row>
    <row r="2048" spans="1:14">
      <c r="A2048" s="102"/>
      <c r="I2048" s="103"/>
      <c r="J2048" s="104"/>
      <c r="K2048" s="76"/>
      <c r="L2048" s="76"/>
      <c r="M2048" s="103"/>
      <c r="N2048" s="103"/>
    </row>
    <row r="2049" spans="1:14">
      <c r="A2049" s="102"/>
      <c r="I2049" s="103"/>
      <c r="J2049" s="104"/>
      <c r="K2049" s="76"/>
      <c r="L2049" s="76"/>
      <c r="M2049" s="103"/>
      <c r="N2049" s="103"/>
    </row>
    <row r="2050" spans="1:14">
      <c r="A2050" s="102"/>
      <c r="I2050" s="103"/>
      <c r="J2050" s="104"/>
      <c r="K2050" s="76"/>
      <c r="L2050" s="76"/>
      <c r="M2050" s="103"/>
      <c r="N2050" s="103"/>
    </row>
    <row r="2051" spans="1:14">
      <c r="A2051" s="102"/>
      <c r="I2051" s="103"/>
      <c r="J2051" s="104"/>
      <c r="K2051" s="76"/>
      <c r="L2051" s="76"/>
      <c r="M2051" s="103"/>
      <c r="N2051" s="103"/>
    </row>
    <row r="2052" spans="1:14">
      <c r="A2052" s="102"/>
      <c r="I2052" s="103"/>
      <c r="J2052" s="104"/>
      <c r="K2052" s="76"/>
      <c r="L2052" s="76"/>
      <c r="M2052" s="103"/>
      <c r="N2052" s="103"/>
    </row>
    <row r="2053" spans="1:14">
      <c r="A2053" s="102"/>
      <c r="I2053" s="103"/>
      <c r="J2053" s="104"/>
      <c r="K2053" s="76"/>
      <c r="L2053" s="76"/>
      <c r="M2053" s="103"/>
      <c r="N2053" s="103"/>
    </row>
    <row r="2054" spans="1:14">
      <c r="A2054" s="102"/>
      <c r="I2054" s="103"/>
      <c r="J2054" s="104"/>
      <c r="K2054" s="76"/>
      <c r="L2054" s="76"/>
      <c r="M2054" s="103"/>
      <c r="N2054" s="103"/>
    </row>
    <row r="2055" spans="1:14">
      <c r="A2055" s="102"/>
      <c r="I2055" s="103"/>
      <c r="J2055" s="104"/>
      <c r="K2055" s="76"/>
      <c r="L2055" s="76"/>
      <c r="M2055" s="103"/>
      <c r="N2055" s="103"/>
    </row>
    <row r="2056" spans="1:14">
      <c r="A2056" s="102"/>
      <c r="I2056" s="103"/>
      <c r="J2056" s="104"/>
      <c r="K2056" s="76"/>
      <c r="L2056" s="76"/>
      <c r="M2056" s="103"/>
      <c r="N2056" s="103"/>
    </row>
    <row r="2057" spans="1:14">
      <c r="A2057" s="102"/>
      <c r="I2057" s="103"/>
      <c r="J2057" s="104"/>
      <c r="K2057" s="76"/>
      <c r="L2057" s="76"/>
      <c r="M2057" s="103"/>
      <c r="N2057" s="103"/>
    </row>
    <row r="2058" spans="1:14">
      <c r="A2058" s="102"/>
      <c r="I2058" s="103"/>
      <c r="J2058" s="104"/>
      <c r="K2058" s="76"/>
      <c r="L2058" s="76"/>
      <c r="M2058" s="103"/>
      <c r="N2058" s="103"/>
    </row>
    <row r="2059" spans="1:14">
      <c r="A2059" s="102"/>
      <c r="I2059" s="103"/>
      <c r="J2059" s="104"/>
      <c r="K2059" s="76"/>
      <c r="L2059" s="76"/>
      <c r="M2059" s="103"/>
      <c r="N2059" s="103"/>
    </row>
    <row r="2060" spans="1:14">
      <c r="A2060" s="102"/>
      <c r="I2060" s="103"/>
      <c r="J2060" s="104"/>
      <c r="K2060" s="76"/>
      <c r="L2060" s="76"/>
      <c r="M2060" s="103"/>
      <c r="N2060" s="103"/>
    </row>
    <row r="2061" spans="1:14">
      <c r="A2061" s="102"/>
      <c r="I2061" s="103"/>
      <c r="J2061" s="104"/>
      <c r="K2061" s="76"/>
      <c r="L2061" s="76"/>
      <c r="M2061" s="103"/>
      <c r="N2061" s="103"/>
    </row>
    <row r="2062" spans="1:14">
      <c r="A2062" s="102"/>
      <c r="I2062" s="103"/>
      <c r="J2062" s="104"/>
      <c r="K2062" s="76"/>
      <c r="L2062" s="76"/>
      <c r="M2062" s="103"/>
      <c r="N2062" s="103"/>
    </row>
    <row r="2063" spans="1:14">
      <c r="A2063" s="102"/>
      <c r="I2063" s="103"/>
      <c r="J2063" s="104"/>
      <c r="K2063" s="76"/>
      <c r="L2063" s="76"/>
      <c r="M2063" s="103"/>
      <c r="N2063" s="103"/>
    </row>
    <row r="2064" spans="1:14">
      <c r="A2064" s="102"/>
      <c r="I2064" s="103"/>
      <c r="J2064" s="104"/>
      <c r="K2064" s="76"/>
      <c r="L2064" s="76"/>
      <c r="M2064" s="103"/>
      <c r="N2064" s="103"/>
    </row>
    <row r="2065" spans="1:14">
      <c r="A2065" s="102"/>
      <c r="I2065" s="103"/>
      <c r="J2065" s="104"/>
      <c r="K2065" s="76"/>
      <c r="L2065" s="76"/>
      <c r="M2065" s="103"/>
      <c r="N2065" s="103"/>
    </row>
    <row r="2066" spans="1:14">
      <c r="A2066" s="102"/>
      <c r="I2066" s="103"/>
      <c r="J2066" s="104"/>
      <c r="K2066" s="76"/>
      <c r="L2066" s="76"/>
      <c r="M2066" s="103"/>
      <c r="N2066" s="103"/>
    </row>
    <row r="2067" spans="1:14">
      <c r="A2067" s="102"/>
      <c r="I2067" s="103"/>
      <c r="J2067" s="104"/>
      <c r="K2067" s="76"/>
      <c r="L2067" s="76"/>
      <c r="M2067" s="103"/>
      <c r="N2067" s="103"/>
    </row>
    <row r="2068" spans="1:14">
      <c r="A2068" s="102"/>
      <c r="I2068" s="103"/>
      <c r="J2068" s="104"/>
      <c r="K2068" s="76"/>
      <c r="L2068" s="76"/>
      <c r="M2068" s="103"/>
      <c r="N2068" s="103"/>
    </row>
    <row r="2069" spans="1:14">
      <c r="A2069" s="102"/>
      <c r="I2069" s="103"/>
      <c r="J2069" s="104"/>
      <c r="K2069" s="76"/>
      <c r="L2069" s="76"/>
      <c r="M2069" s="103"/>
      <c r="N2069" s="103"/>
    </row>
    <row r="2070" spans="1:14">
      <c r="A2070" s="102"/>
      <c r="I2070" s="103"/>
      <c r="J2070" s="104"/>
      <c r="K2070" s="76"/>
      <c r="L2070" s="76"/>
      <c r="M2070" s="103"/>
      <c r="N2070" s="103"/>
    </row>
    <row r="2071" spans="1:14">
      <c r="A2071" s="102"/>
      <c r="I2071" s="103"/>
      <c r="J2071" s="104"/>
      <c r="K2071" s="76"/>
      <c r="L2071" s="76"/>
      <c r="M2071" s="103"/>
      <c r="N2071" s="103"/>
    </row>
    <row r="2072" spans="1:14">
      <c r="A2072" s="102"/>
      <c r="I2072" s="103"/>
      <c r="J2072" s="104"/>
      <c r="K2072" s="76"/>
      <c r="L2072" s="76"/>
      <c r="M2072" s="103"/>
      <c r="N2072" s="103"/>
    </row>
    <row r="2073" spans="1:14">
      <c r="A2073" s="102"/>
      <c r="I2073" s="103"/>
      <c r="J2073" s="104"/>
      <c r="K2073" s="76"/>
      <c r="L2073" s="76"/>
      <c r="M2073" s="103"/>
      <c r="N2073" s="103"/>
    </row>
    <row r="2074" spans="1:14">
      <c r="A2074" s="102"/>
      <c r="I2074" s="103"/>
      <c r="J2074" s="104"/>
      <c r="K2074" s="76"/>
      <c r="L2074" s="76"/>
      <c r="M2074" s="103"/>
      <c r="N2074" s="103"/>
    </row>
    <row r="2075" spans="1:14">
      <c r="A2075" s="102"/>
      <c r="I2075" s="103"/>
      <c r="J2075" s="104"/>
      <c r="K2075" s="76"/>
      <c r="L2075" s="76"/>
      <c r="M2075" s="103"/>
      <c r="N2075" s="103"/>
    </row>
    <row r="2076" spans="1:14">
      <c r="A2076" s="102"/>
      <c r="I2076" s="103"/>
      <c r="J2076" s="104"/>
      <c r="K2076" s="76"/>
      <c r="L2076" s="76"/>
      <c r="M2076" s="103"/>
      <c r="N2076" s="103"/>
    </row>
    <row r="2077" spans="1:14">
      <c r="A2077" s="102"/>
      <c r="I2077" s="103"/>
      <c r="J2077" s="104"/>
      <c r="K2077" s="76"/>
      <c r="L2077" s="76"/>
      <c r="M2077" s="103"/>
      <c r="N2077" s="103"/>
    </row>
    <row r="2078" spans="1:14">
      <c r="A2078" s="102"/>
      <c r="I2078" s="103"/>
      <c r="J2078" s="104"/>
      <c r="K2078" s="76"/>
      <c r="L2078" s="76"/>
      <c r="M2078" s="103"/>
      <c r="N2078" s="103"/>
    </row>
    <row r="2079" spans="1:14">
      <c r="A2079" s="102"/>
      <c r="I2079" s="103"/>
      <c r="J2079" s="104"/>
      <c r="K2079" s="76"/>
      <c r="L2079" s="76"/>
      <c r="M2079" s="103"/>
      <c r="N2079" s="103"/>
    </row>
    <row r="2080" spans="1:14">
      <c r="A2080" s="102"/>
      <c r="I2080" s="103"/>
      <c r="J2080" s="104"/>
      <c r="K2080" s="76"/>
      <c r="L2080" s="76"/>
      <c r="M2080" s="103"/>
      <c r="N2080" s="103"/>
    </row>
    <row r="2081" spans="1:14">
      <c r="A2081" s="102"/>
      <c r="I2081" s="103"/>
      <c r="J2081" s="104"/>
      <c r="K2081" s="76"/>
      <c r="L2081" s="76"/>
      <c r="M2081" s="103"/>
      <c r="N2081" s="103"/>
    </row>
    <row r="2082" spans="1:14">
      <c r="A2082" s="102"/>
      <c r="I2082" s="103"/>
      <c r="J2082" s="104"/>
      <c r="K2082" s="76"/>
      <c r="L2082" s="76"/>
      <c r="M2082" s="103"/>
      <c r="N2082" s="103"/>
    </row>
    <row r="2083" spans="1:14">
      <c r="A2083" s="102"/>
      <c r="I2083" s="103"/>
      <c r="J2083" s="104"/>
      <c r="K2083" s="76"/>
      <c r="L2083" s="76"/>
      <c r="M2083" s="103"/>
      <c r="N2083" s="103"/>
    </row>
    <row r="2084" spans="1:14">
      <c r="A2084" s="102"/>
      <c r="I2084" s="103"/>
      <c r="J2084" s="104"/>
      <c r="K2084" s="76"/>
      <c r="L2084" s="76"/>
      <c r="M2084" s="103"/>
      <c r="N2084" s="103"/>
    </row>
    <row r="2085" spans="1:14">
      <c r="A2085" s="102"/>
      <c r="I2085" s="103"/>
      <c r="J2085" s="104"/>
      <c r="K2085" s="76"/>
      <c r="L2085" s="76"/>
      <c r="M2085" s="103"/>
      <c r="N2085" s="103"/>
    </row>
    <row r="2086" spans="1:14">
      <c r="A2086" s="102"/>
      <c r="I2086" s="103"/>
      <c r="J2086" s="104"/>
      <c r="K2086" s="76"/>
      <c r="L2086" s="76"/>
      <c r="M2086" s="103"/>
      <c r="N2086" s="103"/>
    </row>
    <row r="2087" spans="1:14">
      <c r="A2087" s="102"/>
      <c r="I2087" s="103"/>
      <c r="J2087" s="104"/>
      <c r="K2087" s="76"/>
      <c r="L2087" s="76"/>
      <c r="M2087" s="103"/>
      <c r="N2087" s="103"/>
    </row>
    <row r="2088" spans="1:14">
      <c r="A2088" s="102"/>
      <c r="I2088" s="103"/>
      <c r="J2088" s="104"/>
      <c r="K2088" s="76"/>
      <c r="L2088" s="76"/>
      <c r="M2088" s="103"/>
      <c r="N2088" s="103"/>
    </row>
    <row r="2089" spans="1:14">
      <c r="A2089" s="102"/>
      <c r="I2089" s="103"/>
      <c r="J2089" s="104"/>
      <c r="K2089" s="76"/>
      <c r="L2089" s="76"/>
      <c r="M2089" s="103"/>
      <c r="N2089" s="103"/>
    </row>
    <row r="2090" spans="1:14">
      <c r="A2090" s="102"/>
      <c r="I2090" s="103"/>
      <c r="J2090" s="104"/>
      <c r="K2090" s="76"/>
      <c r="L2090" s="76"/>
      <c r="M2090" s="103"/>
      <c r="N2090" s="103"/>
    </row>
    <row r="2091" spans="1:14">
      <c r="A2091" s="102"/>
      <c r="I2091" s="103"/>
      <c r="J2091" s="104"/>
      <c r="K2091" s="76"/>
      <c r="L2091" s="76"/>
      <c r="M2091" s="103"/>
      <c r="N2091" s="103"/>
    </row>
    <row r="2092" spans="1:14">
      <c r="A2092" s="102"/>
      <c r="I2092" s="103"/>
      <c r="J2092" s="104"/>
      <c r="K2092" s="76"/>
      <c r="L2092" s="76"/>
      <c r="M2092" s="103"/>
      <c r="N2092" s="103"/>
    </row>
    <row r="2093" spans="1:14">
      <c r="A2093" s="102"/>
      <c r="I2093" s="103"/>
      <c r="J2093" s="104"/>
      <c r="K2093" s="76"/>
      <c r="L2093" s="76"/>
      <c r="M2093" s="103"/>
      <c r="N2093" s="103"/>
    </row>
    <row r="2094" spans="1:14">
      <c r="A2094" s="102"/>
      <c r="I2094" s="103"/>
      <c r="J2094" s="104"/>
      <c r="K2094" s="76"/>
      <c r="L2094" s="76"/>
      <c r="M2094" s="103"/>
      <c r="N2094" s="103"/>
    </row>
    <row r="2095" spans="1:14">
      <c r="A2095" s="102"/>
      <c r="I2095" s="103"/>
      <c r="J2095" s="104"/>
      <c r="K2095" s="76"/>
      <c r="L2095" s="76"/>
      <c r="M2095" s="103"/>
      <c r="N2095" s="103"/>
    </row>
    <row r="2096" spans="1:14">
      <c r="A2096" s="102"/>
      <c r="I2096" s="103"/>
      <c r="J2096" s="104"/>
      <c r="K2096" s="76"/>
      <c r="L2096" s="76"/>
      <c r="M2096" s="103"/>
      <c r="N2096" s="103"/>
    </row>
    <row r="2097" spans="1:14">
      <c r="A2097" s="102"/>
      <c r="I2097" s="103"/>
      <c r="J2097" s="104"/>
      <c r="K2097" s="76"/>
      <c r="L2097" s="76"/>
      <c r="M2097" s="103"/>
      <c r="N2097" s="103"/>
    </row>
    <row r="2098" spans="1:14">
      <c r="A2098" s="102"/>
      <c r="I2098" s="103"/>
      <c r="J2098" s="104"/>
      <c r="K2098" s="76"/>
      <c r="L2098" s="76"/>
      <c r="M2098" s="103"/>
      <c r="N2098" s="103"/>
    </row>
    <row r="2099" spans="1:14">
      <c r="A2099" s="102"/>
      <c r="I2099" s="103"/>
      <c r="J2099" s="104"/>
      <c r="K2099" s="76"/>
      <c r="L2099" s="76"/>
      <c r="M2099" s="103"/>
      <c r="N2099" s="103"/>
    </row>
    <row r="2100" spans="1:14">
      <c r="A2100" s="102"/>
      <c r="I2100" s="103"/>
      <c r="J2100" s="104"/>
      <c r="K2100" s="76"/>
      <c r="L2100" s="76"/>
      <c r="M2100" s="103"/>
      <c r="N2100" s="103"/>
    </row>
    <row r="2101" spans="1:14">
      <c r="A2101" s="102"/>
      <c r="I2101" s="103"/>
      <c r="J2101" s="104"/>
      <c r="K2101" s="76"/>
      <c r="L2101" s="76"/>
      <c r="M2101" s="103"/>
      <c r="N2101" s="103"/>
    </row>
    <row r="2102" spans="1:14">
      <c r="A2102" s="102"/>
      <c r="I2102" s="103"/>
      <c r="J2102" s="104"/>
      <c r="K2102" s="76"/>
      <c r="L2102" s="76"/>
      <c r="M2102" s="103"/>
      <c r="N2102" s="103"/>
    </row>
    <row r="2103" spans="1:14">
      <c r="A2103" s="102"/>
      <c r="I2103" s="103"/>
      <c r="J2103" s="104"/>
      <c r="K2103" s="76"/>
      <c r="L2103" s="76"/>
      <c r="M2103" s="103"/>
      <c r="N2103" s="103"/>
    </row>
    <row r="2104" spans="1:14">
      <c r="A2104" s="102"/>
      <c r="I2104" s="103"/>
      <c r="J2104" s="104"/>
      <c r="K2104" s="76"/>
      <c r="L2104" s="76"/>
      <c r="M2104" s="103"/>
      <c r="N2104" s="103"/>
    </row>
    <row r="2105" spans="1:14">
      <c r="A2105" s="102"/>
      <c r="I2105" s="103"/>
      <c r="J2105" s="104"/>
      <c r="K2105" s="76"/>
      <c r="L2105" s="76"/>
      <c r="M2105" s="103"/>
      <c r="N2105" s="103"/>
    </row>
    <row r="2106" spans="1:14">
      <c r="A2106" s="102"/>
      <c r="I2106" s="103"/>
      <c r="J2106" s="104"/>
      <c r="K2106" s="76"/>
      <c r="L2106" s="76"/>
      <c r="M2106" s="103"/>
      <c r="N2106" s="103"/>
    </row>
    <row r="2107" spans="1:14">
      <c r="A2107" s="102"/>
      <c r="I2107" s="103"/>
      <c r="J2107" s="104"/>
      <c r="K2107" s="76"/>
      <c r="L2107" s="76"/>
      <c r="M2107" s="103"/>
      <c r="N2107" s="103"/>
    </row>
    <row r="2108" spans="1:14">
      <c r="A2108" s="102"/>
      <c r="I2108" s="103"/>
      <c r="J2108" s="104"/>
      <c r="K2108" s="76"/>
      <c r="L2108" s="76"/>
      <c r="M2108" s="103"/>
      <c r="N2108" s="103"/>
    </row>
    <row r="2109" spans="1:14">
      <c r="A2109" s="102"/>
      <c r="I2109" s="103"/>
      <c r="J2109" s="104"/>
      <c r="K2109" s="76"/>
      <c r="L2109" s="76"/>
      <c r="M2109" s="103"/>
      <c r="N2109" s="103"/>
    </row>
    <row r="2110" spans="1:14">
      <c r="A2110" s="102"/>
      <c r="I2110" s="103"/>
      <c r="J2110" s="104"/>
      <c r="K2110" s="76"/>
      <c r="L2110" s="76"/>
      <c r="M2110" s="103"/>
      <c r="N2110" s="103"/>
    </row>
    <row r="2111" spans="1:14">
      <c r="A2111" s="102"/>
      <c r="I2111" s="103"/>
      <c r="J2111" s="104"/>
      <c r="K2111" s="76"/>
      <c r="L2111" s="76"/>
      <c r="M2111" s="103"/>
      <c r="N2111" s="103"/>
    </row>
    <row r="2112" spans="1:14">
      <c r="A2112" s="102"/>
      <c r="I2112" s="103"/>
      <c r="J2112" s="104"/>
      <c r="K2112" s="76"/>
      <c r="L2112" s="76"/>
      <c r="M2112" s="103"/>
      <c r="N2112" s="103"/>
    </row>
    <row r="2113" spans="1:14">
      <c r="A2113" s="102"/>
      <c r="I2113" s="103"/>
      <c r="J2113" s="104"/>
      <c r="K2113" s="76"/>
      <c r="L2113" s="76"/>
      <c r="M2113" s="103"/>
      <c r="N2113" s="103"/>
    </row>
    <row r="2114" spans="1:14">
      <c r="A2114" s="102"/>
      <c r="I2114" s="103"/>
      <c r="J2114" s="104"/>
      <c r="K2114" s="76"/>
      <c r="L2114" s="76"/>
      <c r="M2114" s="103"/>
      <c r="N2114" s="103"/>
    </row>
    <row r="2115" spans="1:14">
      <c r="A2115" s="102"/>
      <c r="I2115" s="103"/>
      <c r="J2115" s="104"/>
      <c r="K2115" s="76"/>
      <c r="L2115" s="76"/>
      <c r="M2115" s="103"/>
      <c r="N2115" s="103"/>
    </row>
    <row r="2116" spans="1:14">
      <c r="A2116" s="102"/>
      <c r="I2116" s="103"/>
      <c r="J2116" s="104"/>
      <c r="K2116" s="76"/>
      <c r="L2116" s="76"/>
      <c r="M2116" s="103"/>
      <c r="N2116" s="103"/>
    </row>
    <row r="2117" spans="1:14">
      <c r="A2117" s="102"/>
      <c r="I2117" s="103"/>
      <c r="J2117" s="104"/>
      <c r="K2117" s="76"/>
      <c r="L2117" s="76"/>
      <c r="M2117" s="103"/>
      <c r="N2117" s="103"/>
    </row>
    <row r="2118" spans="1:14">
      <c r="A2118" s="102"/>
      <c r="I2118" s="103"/>
      <c r="J2118" s="104"/>
      <c r="K2118" s="76"/>
      <c r="L2118" s="76"/>
      <c r="M2118" s="103"/>
      <c r="N2118" s="103"/>
    </row>
    <row r="2119" spans="1:14">
      <c r="A2119" s="102"/>
      <c r="I2119" s="103"/>
      <c r="J2119" s="104"/>
      <c r="K2119" s="76"/>
      <c r="L2119" s="76"/>
      <c r="M2119" s="103"/>
      <c r="N2119" s="103"/>
    </row>
    <row r="2120" spans="1:14">
      <c r="A2120" s="102"/>
      <c r="I2120" s="103"/>
      <c r="J2120" s="104"/>
      <c r="K2120" s="76"/>
      <c r="L2120" s="76"/>
      <c r="M2120" s="103"/>
      <c r="N2120" s="103"/>
    </row>
    <row r="2121" spans="1:14">
      <c r="A2121" s="102"/>
      <c r="I2121" s="103"/>
      <c r="J2121" s="104"/>
      <c r="K2121" s="76"/>
      <c r="L2121" s="76"/>
      <c r="M2121" s="103"/>
      <c r="N2121" s="103"/>
    </row>
    <row r="2122" spans="1:14">
      <c r="A2122" s="102"/>
      <c r="I2122" s="103"/>
      <c r="J2122" s="104"/>
      <c r="K2122" s="76"/>
      <c r="L2122" s="76"/>
      <c r="M2122" s="103"/>
      <c r="N2122" s="103"/>
    </row>
    <row r="2123" spans="1:14">
      <c r="A2123" s="102"/>
      <c r="I2123" s="103"/>
      <c r="J2123" s="104"/>
      <c r="K2123" s="76"/>
      <c r="L2123" s="76"/>
      <c r="M2123" s="103"/>
      <c r="N2123" s="103"/>
    </row>
    <row r="2124" spans="1:14">
      <c r="A2124" s="102"/>
      <c r="I2124" s="103"/>
      <c r="J2124" s="104"/>
      <c r="K2124" s="76"/>
      <c r="L2124" s="76"/>
      <c r="M2124" s="103"/>
      <c r="N2124" s="103"/>
    </row>
    <row r="2125" spans="1:14">
      <c r="A2125" s="102"/>
      <c r="I2125" s="103"/>
      <c r="J2125" s="104"/>
      <c r="K2125" s="76"/>
      <c r="L2125" s="76"/>
      <c r="M2125" s="103"/>
      <c r="N2125" s="103"/>
    </row>
    <row r="2126" spans="1:14">
      <c r="A2126" s="102"/>
      <c r="I2126" s="103"/>
      <c r="J2126" s="104"/>
      <c r="K2126" s="76"/>
      <c r="L2126" s="76"/>
      <c r="M2126" s="103"/>
      <c r="N2126" s="103"/>
    </row>
    <row r="2127" spans="1:14">
      <c r="A2127" s="102"/>
      <c r="I2127" s="103"/>
      <c r="J2127" s="104"/>
      <c r="K2127" s="76"/>
      <c r="L2127" s="76"/>
      <c r="M2127" s="103"/>
      <c r="N2127" s="103"/>
    </row>
    <row r="2128" spans="1:14">
      <c r="A2128" s="102"/>
      <c r="I2128" s="103"/>
      <c r="J2128" s="104"/>
      <c r="K2128" s="76"/>
      <c r="L2128" s="76"/>
      <c r="M2128" s="103"/>
      <c r="N2128" s="103"/>
    </row>
    <row r="2129" spans="1:14">
      <c r="A2129" s="102"/>
      <c r="I2129" s="103"/>
      <c r="J2129" s="104"/>
      <c r="K2129" s="76"/>
      <c r="L2129" s="76"/>
      <c r="M2129" s="103"/>
      <c r="N2129" s="103"/>
    </row>
    <row r="2130" spans="1:14">
      <c r="A2130" s="102"/>
      <c r="I2130" s="103"/>
      <c r="J2130" s="104"/>
      <c r="K2130" s="76"/>
      <c r="L2130" s="76"/>
      <c r="M2130" s="103"/>
      <c r="N2130" s="103"/>
    </row>
    <row r="2131" spans="1:14">
      <c r="A2131" s="102"/>
      <c r="I2131" s="103"/>
      <c r="J2131" s="104"/>
      <c r="K2131" s="76"/>
      <c r="L2131" s="76"/>
      <c r="M2131" s="103"/>
      <c r="N2131" s="103"/>
    </row>
    <row r="2132" spans="1:14">
      <c r="A2132" s="102"/>
      <c r="I2132" s="103"/>
      <c r="J2132" s="104"/>
      <c r="K2132" s="76"/>
      <c r="L2132" s="76"/>
      <c r="M2132" s="103"/>
      <c r="N2132" s="103"/>
    </row>
    <row r="2133" spans="1:14">
      <c r="A2133" s="102"/>
      <c r="I2133" s="103"/>
      <c r="J2133" s="104"/>
      <c r="K2133" s="76"/>
      <c r="L2133" s="76"/>
      <c r="M2133" s="103"/>
      <c r="N2133" s="103"/>
    </row>
    <row r="2134" spans="1:14">
      <c r="A2134" s="102"/>
      <c r="I2134" s="103"/>
      <c r="J2134" s="104"/>
      <c r="K2134" s="76"/>
      <c r="L2134" s="76"/>
      <c r="M2134" s="103"/>
      <c r="N2134" s="103"/>
    </row>
    <row r="2135" spans="1:14">
      <c r="A2135" s="102"/>
      <c r="I2135" s="103"/>
      <c r="J2135" s="104"/>
      <c r="K2135" s="76"/>
      <c r="L2135" s="76"/>
      <c r="M2135" s="103"/>
      <c r="N2135" s="103"/>
    </row>
    <row r="2136" spans="1:14">
      <c r="A2136" s="102"/>
      <c r="I2136" s="103"/>
      <c r="J2136" s="104"/>
      <c r="K2136" s="76"/>
      <c r="L2136" s="76"/>
      <c r="M2136" s="103"/>
      <c r="N2136" s="103"/>
    </row>
    <row r="2137" spans="1:14">
      <c r="A2137" s="102"/>
      <c r="I2137" s="103"/>
      <c r="J2137" s="104"/>
      <c r="K2137" s="76"/>
      <c r="L2137" s="76"/>
      <c r="M2137" s="103"/>
      <c r="N2137" s="103"/>
    </row>
    <row r="2138" spans="1:14">
      <c r="A2138" s="102"/>
      <c r="I2138" s="103"/>
      <c r="J2138" s="104"/>
      <c r="K2138" s="76"/>
      <c r="L2138" s="76"/>
      <c r="M2138" s="103"/>
      <c r="N2138" s="103"/>
    </row>
    <row r="2139" spans="1:14">
      <c r="A2139" s="102"/>
      <c r="I2139" s="103"/>
      <c r="J2139" s="104"/>
      <c r="K2139" s="76"/>
      <c r="L2139" s="76"/>
      <c r="M2139" s="103"/>
      <c r="N2139" s="103"/>
    </row>
    <row r="2140" spans="1:14">
      <c r="A2140" s="102"/>
      <c r="I2140" s="103"/>
      <c r="J2140" s="104"/>
      <c r="K2140" s="76"/>
      <c r="L2140" s="76"/>
      <c r="M2140" s="103"/>
      <c r="N2140" s="103"/>
    </row>
    <row r="2141" spans="1:14">
      <c r="A2141" s="102"/>
      <c r="I2141" s="103"/>
      <c r="J2141" s="104"/>
      <c r="K2141" s="76"/>
      <c r="L2141" s="76"/>
      <c r="M2141" s="103"/>
      <c r="N2141" s="103"/>
    </row>
    <row r="2142" spans="1:14">
      <c r="A2142" s="102"/>
      <c r="I2142" s="103"/>
      <c r="J2142" s="104"/>
      <c r="K2142" s="76"/>
      <c r="L2142" s="76"/>
      <c r="M2142" s="103"/>
      <c r="N2142" s="103"/>
    </row>
    <row r="2143" spans="1:14">
      <c r="A2143" s="102"/>
      <c r="I2143" s="103"/>
      <c r="J2143" s="104"/>
      <c r="K2143" s="76"/>
      <c r="L2143" s="76"/>
      <c r="M2143" s="103"/>
      <c r="N2143" s="103"/>
    </row>
    <row r="2144" spans="1:14">
      <c r="A2144" s="102"/>
      <c r="I2144" s="103"/>
      <c r="J2144" s="104"/>
      <c r="K2144" s="76"/>
      <c r="L2144" s="76"/>
      <c r="M2144" s="103"/>
      <c r="N2144" s="103"/>
    </row>
    <row r="2145" spans="1:14">
      <c r="A2145" s="102"/>
      <c r="I2145" s="103"/>
      <c r="J2145" s="104"/>
      <c r="K2145" s="76"/>
      <c r="L2145" s="76"/>
      <c r="M2145" s="103"/>
      <c r="N2145" s="103"/>
    </row>
    <row r="2146" spans="1:14">
      <c r="A2146" s="102"/>
      <c r="I2146" s="103"/>
      <c r="J2146" s="104"/>
      <c r="K2146" s="76"/>
      <c r="L2146" s="76"/>
      <c r="M2146" s="103"/>
      <c r="N2146" s="103"/>
    </row>
    <row r="2147" spans="1:14">
      <c r="A2147" s="102"/>
      <c r="I2147" s="103"/>
      <c r="J2147" s="104"/>
      <c r="K2147" s="76"/>
      <c r="L2147" s="76"/>
      <c r="M2147" s="103"/>
      <c r="N2147" s="103"/>
    </row>
    <row r="2148" spans="1:14">
      <c r="A2148" s="102"/>
      <c r="I2148" s="103"/>
      <c r="J2148" s="104"/>
      <c r="K2148" s="76"/>
      <c r="L2148" s="76"/>
      <c r="M2148" s="103"/>
      <c r="N2148" s="103"/>
    </row>
    <row r="2149" spans="1:14">
      <c r="A2149" s="102"/>
      <c r="I2149" s="103"/>
      <c r="J2149" s="104"/>
      <c r="K2149" s="76"/>
      <c r="L2149" s="76"/>
      <c r="M2149" s="103"/>
      <c r="N2149" s="103"/>
    </row>
    <row r="2150" spans="1:14">
      <c r="A2150" s="102"/>
      <c r="I2150" s="103"/>
      <c r="J2150" s="104"/>
      <c r="K2150" s="76"/>
      <c r="L2150" s="76"/>
      <c r="M2150" s="103"/>
      <c r="N2150" s="103"/>
    </row>
    <row r="2151" spans="1:14">
      <c r="A2151" s="102"/>
      <c r="I2151" s="103"/>
      <c r="J2151" s="104"/>
      <c r="K2151" s="76"/>
      <c r="L2151" s="76"/>
      <c r="M2151" s="103"/>
      <c r="N2151" s="103"/>
    </row>
    <row r="2152" spans="1:14">
      <c r="A2152" s="102"/>
      <c r="I2152" s="103"/>
      <c r="J2152" s="104"/>
      <c r="K2152" s="76"/>
      <c r="L2152" s="76"/>
      <c r="M2152" s="103"/>
      <c r="N2152" s="103"/>
    </row>
    <row r="2153" spans="1:14">
      <c r="A2153" s="102"/>
      <c r="I2153" s="103"/>
      <c r="J2153" s="104"/>
      <c r="K2153" s="76"/>
      <c r="L2153" s="76"/>
      <c r="M2153" s="103"/>
      <c r="N2153" s="103"/>
    </row>
    <row r="2154" spans="1:14">
      <c r="A2154" s="102"/>
      <c r="I2154" s="103"/>
      <c r="J2154" s="104"/>
      <c r="K2154" s="76"/>
      <c r="L2154" s="76"/>
      <c r="M2154" s="103"/>
      <c r="N2154" s="103"/>
    </row>
    <row r="2155" spans="1:14">
      <c r="A2155" s="102"/>
      <c r="I2155" s="103"/>
      <c r="J2155" s="104"/>
      <c r="K2155" s="76"/>
      <c r="L2155" s="76"/>
      <c r="M2155" s="103"/>
      <c r="N2155" s="103"/>
    </row>
    <row r="2156" spans="1:14">
      <c r="A2156" s="102"/>
      <c r="I2156" s="103"/>
      <c r="J2156" s="104"/>
      <c r="K2156" s="76"/>
      <c r="L2156" s="76"/>
      <c r="M2156" s="103"/>
      <c r="N2156" s="103"/>
    </row>
    <row r="2157" spans="1:14">
      <c r="A2157" s="102"/>
      <c r="I2157" s="103"/>
      <c r="J2157" s="104"/>
      <c r="K2157" s="76"/>
      <c r="L2157" s="76"/>
      <c r="M2157" s="103"/>
      <c r="N2157" s="103"/>
    </row>
    <row r="2158" spans="1:14">
      <c r="A2158" s="102"/>
      <c r="I2158" s="103"/>
      <c r="J2158" s="104"/>
      <c r="K2158" s="76"/>
      <c r="L2158" s="76"/>
      <c r="M2158" s="103"/>
      <c r="N2158" s="103"/>
    </row>
    <row r="2159" spans="1:14">
      <c r="A2159" s="102"/>
      <c r="I2159" s="103"/>
      <c r="J2159" s="104"/>
      <c r="K2159" s="76"/>
      <c r="L2159" s="76"/>
      <c r="M2159" s="103"/>
      <c r="N2159" s="103"/>
    </row>
    <row r="2160" spans="1:14">
      <c r="A2160" s="102"/>
      <c r="I2160" s="103"/>
      <c r="J2160" s="104"/>
      <c r="K2160" s="76"/>
      <c r="L2160" s="76"/>
      <c r="M2160" s="103"/>
      <c r="N2160" s="103"/>
    </row>
    <row r="2161" spans="1:14">
      <c r="A2161" s="102"/>
      <c r="I2161" s="103"/>
      <c r="J2161" s="104"/>
      <c r="K2161" s="76"/>
      <c r="L2161" s="76"/>
      <c r="M2161" s="103"/>
      <c r="N2161" s="103"/>
    </row>
    <row r="2162" spans="1:14">
      <c r="A2162" s="102"/>
      <c r="I2162" s="103"/>
      <c r="J2162" s="104"/>
      <c r="K2162" s="76"/>
      <c r="L2162" s="76"/>
      <c r="M2162" s="103"/>
      <c r="N2162" s="103"/>
    </row>
    <row r="2163" spans="1:14">
      <c r="A2163" s="102"/>
      <c r="I2163" s="103"/>
      <c r="J2163" s="104"/>
      <c r="K2163" s="76"/>
      <c r="L2163" s="76"/>
      <c r="M2163" s="103"/>
      <c r="N2163" s="103"/>
    </row>
    <row r="2164" spans="1:14">
      <c r="A2164" s="102"/>
      <c r="I2164" s="103"/>
      <c r="J2164" s="104"/>
      <c r="K2164" s="76"/>
      <c r="L2164" s="76"/>
      <c r="M2164" s="103"/>
      <c r="N2164" s="103"/>
    </row>
    <row r="2165" spans="1:14">
      <c r="A2165" s="102"/>
      <c r="I2165" s="103"/>
      <c r="J2165" s="104"/>
      <c r="K2165" s="76"/>
      <c r="L2165" s="76"/>
      <c r="M2165" s="103"/>
      <c r="N2165" s="103"/>
    </row>
    <row r="2166" spans="1:14">
      <c r="A2166" s="102"/>
      <c r="I2166" s="103"/>
      <c r="J2166" s="104"/>
      <c r="K2166" s="76"/>
      <c r="L2166" s="76"/>
      <c r="M2166" s="103"/>
      <c r="N2166" s="103"/>
    </row>
    <row r="2167" spans="1:14">
      <c r="A2167" s="102"/>
      <c r="I2167" s="103"/>
      <c r="J2167" s="104"/>
      <c r="K2167" s="76"/>
      <c r="L2167" s="76"/>
      <c r="M2167" s="103"/>
      <c r="N2167" s="103"/>
    </row>
    <row r="2168" spans="1:14">
      <c r="A2168" s="102"/>
      <c r="I2168" s="103"/>
      <c r="J2168" s="104"/>
      <c r="K2168" s="76"/>
      <c r="L2168" s="76"/>
      <c r="M2168" s="103"/>
      <c r="N2168" s="103"/>
    </row>
    <row r="2169" spans="1:14">
      <c r="A2169" s="102"/>
      <c r="I2169" s="103"/>
      <c r="J2169" s="104"/>
      <c r="K2169" s="76"/>
      <c r="L2169" s="76"/>
      <c r="M2169" s="103"/>
      <c r="N2169" s="103"/>
    </row>
    <row r="2170" spans="1:14">
      <c r="A2170" s="102"/>
      <c r="I2170" s="103"/>
      <c r="J2170" s="104"/>
      <c r="K2170" s="76"/>
      <c r="L2170" s="76"/>
      <c r="M2170" s="103"/>
      <c r="N2170" s="103"/>
    </row>
    <row r="2171" spans="1:14">
      <c r="A2171" s="102"/>
      <c r="I2171" s="103"/>
      <c r="J2171" s="104"/>
      <c r="K2171" s="76"/>
      <c r="L2171" s="76"/>
      <c r="M2171" s="103"/>
      <c r="N2171" s="103"/>
    </row>
    <row r="2172" spans="1:14">
      <c r="A2172" s="102"/>
      <c r="I2172" s="103"/>
      <c r="J2172" s="104"/>
      <c r="K2172" s="76"/>
      <c r="L2172" s="76"/>
      <c r="M2172" s="103"/>
      <c r="N2172" s="103"/>
    </row>
    <row r="2173" spans="1:14">
      <c r="A2173" s="102"/>
      <c r="I2173" s="103"/>
      <c r="J2173" s="104"/>
      <c r="K2173" s="76"/>
      <c r="L2173" s="76"/>
      <c r="M2173" s="103"/>
      <c r="N2173" s="103"/>
    </row>
    <row r="2174" spans="1:14">
      <c r="A2174" s="102"/>
      <c r="I2174" s="103"/>
      <c r="J2174" s="104"/>
      <c r="K2174" s="76"/>
      <c r="L2174" s="76"/>
      <c r="M2174" s="103"/>
      <c r="N2174" s="103"/>
    </row>
    <row r="2175" spans="1:14">
      <c r="A2175" s="102"/>
      <c r="I2175" s="103"/>
      <c r="J2175" s="104"/>
      <c r="K2175" s="76"/>
      <c r="L2175" s="76"/>
      <c r="M2175" s="103"/>
      <c r="N2175" s="103"/>
    </row>
    <row r="2176" spans="1:14">
      <c r="A2176" s="102"/>
      <c r="I2176" s="103"/>
      <c r="J2176" s="104"/>
      <c r="K2176" s="76"/>
      <c r="L2176" s="76"/>
      <c r="M2176" s="103"/>
      <c r="N2176" s="103"/>
    </row>
    <row r="2177" spans="1:14">
      <c r="A2177" s="102"/>
      <c r="I2177" s="103"/>
      <c r="J2177" s="104"/>
      <c r="K2177" s="76"/>
      <c r="L2177" s="76"/>
      <c r="M2177" s="103"/>
      <c r="N2177" s="103"/>
    </row>
    <row r="2178" spans="1:14">
      <c r="A2178" s="102"/>
      <c r="I2178" s="103"/>
      <c r="J2178" s="104"/>
      <c r="K2178" s="76"/>
      <c r="L2178" s="76"/>
      <c r="M2178" s="103"/>
      <c r="N2178" s="103"/>
    </row>
    <row r="2179" spans="1:14">
      <c r="A2179" s="102"/>
      <c r="I2179" s="103"/>
      <c r="J2179" s="104"/>
      <c r="K2179" s="76"/>
      <c r="L2179" s="76"/>
      <c r="M2179" s="103"/>
      <c r="N2179" s="103"/>
    </row>
    <row r="2180" spans="1:14">
      <c r="A2180" s="102"/>
      <c r="I2180" s="103"/>
      <c r="J2180" s="104"/>
      <c r="K2180" s="76"/>
      <c r="L2180" s="76"/>
      <c r="M2180" s="103"/>
      <c r="N2180" s="103"/>
    </row>
    <row r="2181" spans="1:14">
      <c r="A2181" s="102"/>
      <c r="I2181" s="103"/>
      <c r="J2181" s="104"/>
      <c r="K2181" s="76"/>
      <c r="L2181" s="76"/>
      <c r="M2181" s="103"/>
      <c r="N2181" s="103"/>
    </row>
    <row r="2182" spans="1:14">
      <c r="A2182" s="102"/>
      <c r="I2182" s="103"/>
      <c r="J2182" s="104"/>
      <c r="K2182" s="76"/>
      <c r="L2182" s="76"/>
      <c r="M2182" s="103"/>
      <c r="N2182" s="103"/>
    </row>
    <row r="2183" spans="1:14">
      <c r="A2183" s="102"/>
      <c r="I2183" s="103"/>
      <c r="J2183" s="104"/>
      <c r="K2183" s="76"/>
      <c r="L2183" s="76"/>
      <c r="M2183" s="103"/>
      <c r="N2183" s="103"/>
    </row>
    <row r="2184" spans="1:14">
      <c r="A2184" s="102"/>
      <c r="I2184" s="103"/>
      <c r="J2184" s="104"/>
      <c r="K2184" s="76"/>
      <c r="L2184" s="76"/>
      <c r="M2184" s="103"/>
      <c r="N2184" s="103"/>
    </row>
    <row r="2185" spans="1:14">
      <c r="A2185" s="102"/>
      <c r="I2185" s="103"/>
      <c r="J2185" s="104"/>
      <c r="K2185" s="76"/>
      <c r="L2185" s="76"/>
      <c r="M2185" s="103"/>
      <c r="N2185" s="103"/>
    </row>
    <row r="2186" spans="1:14">
      <c r="A2186" s="102"/>
      <c r="I2186" s="103"/>
      <c r="J2186" s="104"/>
      <c r="K2186" s="76"/>
      <c r="L2186" s="76"/>
      <c r="M2186" s="103"/>
      <c r="N2186" s="103"/>
    </row>
    <row r="2187" spans="1:14">
      <c r="A2187" s="102"/>
      <c r="I2187" s="103"/>
      <c r="J2187" s="104"/>
      <c r="K2187" s="76"/>
      <c r="L2187" s="76"/>
      <c r="M2187" s="103"/>
      <c r="N2187" s="103"/>
    </row>
    <row r="2188" spans="1:14">
      <c r="A2188" s="102"/>
      <c r="I2188" s="103"/>
      <c r="J2188" s="104"/>
      <c r="K2188" s="76"/>
      <c r="L2188" s="76"/>
      <c r="M2188" s="103"/>
      <c r="N2188" s="103"/>
    </row>
    <row r="2189" spans="1:14">
      <c r="A2189" s="102"/>
      <c r="I2189" s="103"/>
      <c r="J2189" s="104"/>
      <c r="K2189" s="76"/>
      <c r="L2189" s="76"/>
      <c r="M2189" s="103"/>
      <c r="N2189" s="103"/>
    </row>
    <row r="2190" spans="1:14">
      <c r="A2190" s="102"/>
      <c r="I2190" s="103"/>
      <c r="J2190" s="104"/>
      <c r="K2190" s="76"/>
      <c r="L2190" s="76"/>
      <c r="M2190" s="103"/>
      <c r="N2190" s="103"/>
    </row>
    <row r="2191" spans="1:14">
      <c r="A2191" s="102"/>
      <c r="I2191" s="103"/>
      <c r="J2191" s="104"/>
      <c r="K2191" s="76"/>
      <c r="L2191" s="76"/>
      <c r="M2191" s="103"/>
      <c r="N2191" s="103"/>
    </row>
    <row r="2192" spans="1:14">
      <c r="A2192" s="102"/>
      <c r="I2192" s="103"/>
      <c r="J2192" s="104"/>
      <c r="K2192" s="76"/>
      <c r="L2192" s="76"/>
      <c r="M2192" s="103"/>
      <c r="N2192" s="103"/>
    </row>
    <row r="2193" spans="1:14">
      <c r="A2193" s="102"/>
      <c r="I2193" s="103"/>
      <c r="J2193" s="104"/>
      <c r="K2193" s="76"/>
      <c r="L2193" s="76"/>
      <c r="M2193" s="103"/>
      <c r="N2193" s="103"/>
    </row>
    <row r="2194" spans="1:14">
      <c r="A2194" s="102"/>
      <c r="I2194" s="103"/>
      <c r="J2194" s="104"/>
      <c r="K2194" s="76"/>
      <c r="L2194" s="76"/>
      <c r="M2194" s="103"/>
      <c r="N2194" s="103"/>
    </row>
    <row r="2195" spans="1:14">
      <c r="A2195" s="102"/>
      <c r="I2195" s="103"/>
      <c r="J2195" s="104"/>
      <c r="K2195" s="76"/>
      <c r="L2195" s="76"/>
      <c r="M2195" s="103"/>
      <c r="N2195" s="103"/>
    </row>
    <row r="2196" spans="1:14">
      <c r="A2196" s="102"/>
      <c r="I2196" s="103"/>
      <c r="J2196" s="104"/>
      <c r="K2196" s="76"/>
      <c r="L2196" s="76"/>
      <c r="M2196" s="103"/>
      <c r="N2196" s="103"/>
    </row>
    <row r="2197" spans="1:14">
      <c r="A2197" s="102"/>
      <c r="I2197" s="103"/>
      <c r="J2197" s="104"/>
      <c r="K2197" s="76"/>
      <c r="L2197" s="76"/>
      <c r="M2197" s="103"/>
      <c r="N2197" s="103"/>
    </row>
    <row r="2198" spans="1:14">
      <c r="A2198" s="102"/>
      <c r="I2198" s="103"/>
      <c r="J2198" s="104"/>
      <c r="K2198" s="76"/>
      <c r="L2198" s="76"/>
      <c r="M2198" s="103"/>
      <c r="N2198" s="103"/>
    </row>
    <row r="2199" spans="1:14">
      <c r="A2199" s="102"/>
      <c r="I2199" s="103"/>
      <c r="J2199" s="104"/>
      <c r="K2199" s="76"/>
      <c r="L2199" s="76"/>
      <c r="M2199" s="103"/>
      <c r="N2199" s="103"/>
    </row>
    <row r="2200" spans="1:14">
      <c r="A2200" s="102"/>
      <c r="I2200" s="103"/>
      <c r="J2200" s="104"/>
      <c r="K2200" s="76"/>
      <c r="L2200" s="76"/>
      <c r="M2200" s="103"/>
      <c r="N2200" s="103"/>
    </row>
    <row r="2201" spans="1:14">
      <c r="A2201" s="102"/>
      <c r="I2201" s="103"/>
      <c r="J2201" s="104"/>
      <c r="K2201" s="76"/>
      <c r="L2201" s="76"/>
      <c r="M2201" s="103"/>
      <c r="N2201" s="103"/>
    </row>
    <row r="2202" spans="1:14">
      <c r="A2202" s="102"/>
      <c r="I2202" s="103"/>
      <c r="J2202" s="104"/>
      <c r="K2202" s="76"/>
      <c r="L2202" s="76"/>
      <c r="M2202" s="103"/>
      <c r="N2202" s="103"/>
    </row>
    <row r="2203" spans="1:14">
      <c r="A2203" s="102"/>
      <c r="I2203" s="103"/>
      <c r="J2203" s="104"/>
      <c r="K2203" s="76"/>
      <c r="L2203" s="76"/>
      <c r="M2203" s="103"/>
      <c r="N2203" s="103"/>
    </row>
    <row r="2204" spans="1:14">
      <c r="A2204" s="102"/>
      <c r="I2204" s="103"/>
      <c r="J2204" s="104"/>
      <c r="K2204" s="76"/>
      <c r="L2204" s="76"/>
      <c r="M2204" s="103"/>
      <c r="N2204" s="103"/>
    </row>
    <row r="2205" spans="1:14">
      <c r="A2205" s="102"/>
      <c r="I2205" s="103"/>
      <c r="J2205" s="104"/>
      <c r="K2205" s="76"/>
      <c r="L2205" s="76"/>
      <c r="M2205" s="103"/>
      <c r="N2205" s="103"/>
    </row>
    <row r="2206" spans="1:14">
      <c r="A2206" s="102"/>
      <c r="I2206" s="103"/>
      <c r="J2206" s="104"/>
      <c r="K2206" s="76"/>
      <c r="L2206" s="76"/>
      <c r="M2206" s="103"/>
      <c r="N2206" s="103"/>
    </row>
    <row r="2207" spans="1:14">
      <c r="A2207" s="102"/>
      <c r="I2207" s="103"/>
      <c r="J2207" s="104"/>
      <c r="K2207" s="76"/>
      <c r="L2207" s="76"/>
      <c r="M2207" s="103"/>
      <c r="N2207" s="103"/>
    </row>
    <row r="2208" spans="1:14">
      <c r="A2208" s="102"/>
      <c r="I2208" s="103"/>
      <c r="J2208" s="104"/>
      <c r="K2208" s="76"/>
      <c r="L2208" s="76"/>
      <c r="M2208" s="103"/>
      <c r="N2208" s="103"/>
    </row>
    <row r="2209" spans="1:14">
      <c r="A2209" s="102"/>
      <c r="I2209" s="103"/>
      <c r="J2209" s="104"/>
      <c r="K2209" s="76"/>
      <c r="L2209" s="76"/>
      <c r="M2209" s="103"/>
      <c r="N2209" s="103"/>
    </row>
    <row r="2210" spans="1:14">
      <c r="A2210" s="102"/>
      <c r="I2210" s="103"/>
      <c r="J2210" s="104"/>
      <c r="K2210" s="76"/>
      <c r="L2210" s="76"/>
      <c r="M2210" s="103"/>
      <c r="N2210" s="103"/>
    </row>
    <row r="2211" spans="1:14">
      <c r="A2211" s="102"/>
      <c r="I2211" s="103"/>
      <c r="J2211" s="104"/>
      <c r="K2211" s="76"/>
      <c r="L2211" s="76"/>
      <c r="M2211" s="103"/>
      <c r="N2211" s="103"/>
    </row>
    <row r="2212" spans="1:14">
      <c r="A2212" s="102"/>
      <c r="I2212" s="103"/>
      <c r="J2212" s="104"/>
      <c r="K2212" s="76"/>
      <c r="L2212" s="76"/>
      <c r="M2212" s="103"/>
      <c r="N2212" s="103"/>
    </row>
    <row r="2213" spans="1:14">
      <c r="A2213" s="102"/>
      <c r="I2213" s="103"/>
      <c r="J2213" s="104"/>
      <c r="K2213" s="76"/>
      <c r="L2213" s="76"/>
      <c r="M2213" s="103"/>
      <c r="N2213" s="103"/>
    </row>
    <row r="2214" spans="1:14">
      <c r="A2214" s="102"/>
      <c r="I2214" s="103"/>
      <c r="J2214" s="104"/>
      <c r="K2214" s="76"/>
      <c r="L2214" s="76"/>
      <c r="M2214" s="103"/>
      <c r="N2214" s="103"/>
    </row>
    <row r="2215" spans="1:14">
      <c r="A2215" s="102"/>
      <c r="I2215" s="103"/>
      <c r="J2215" s="104"/>
      <c r="K2215" s="76"/>
      <c r="L2215" s="76"/>
      <c r="M2215" s="103"/>
      <c r="N2215" s="103"/>
    </row>
    <row r="2216" spans="1:14">
      <c r="A2216" s="102"/>
      <c r="I2216" s="103"/>
      <c r="J2216" s="104"/>
      <c r="K2216" s="76"/>
      <c r="L2216" s="76"/>
      <c r="M2216" s="103"/>
      <c r="N2216" s="103"/>
    </row>
    <row r="2217" spans="1:14">
      <c r="A2217" s="102"/>
      <c r="I2217" s="103"/>
      <c r="J2217" s="104"/>
      <c r="K2217" s="76"/>
      <c r="L2217" s="76"/>
      <c r="M2217" s="103"/>
      <c r="N2217" s="103"/>
    </row>
    <row r="2218" spans="1:14">
      <c r="A2218" s="102"/>
      <c r="I2218" s="103"/>
      <c r="J2218" s="104"/>
      <c r="K2218" s="76"/>
      <c r="L2218" s="76"/>
      <c r="M2218" s="103"/>
      <c r="N2218" s="103"/>
    </row>
    <row r="2219" spans="1:14">
      <c r="A2219" s="102"/>
      <c r="I2219" s="103"/>
      <c r="J2219" s="104"/>
      <c r="K2219" s="76"/>
      <c r="L2219" s="76"/>
      <c r="M2219" s="103"/>
      <c r="N2219" s="103"/>
    </row>
    <row r="2220" spans="1:14">
      <c r="A2220" s="102"/>
      <c r="I2220" s="103"/>
      <c r="J2220" s="104"/>
      <c r="K2220" s="76"/>
      <c r="L2220" s="76"/>
      <c r="M2220" s="103"/>
      <c r="N2220" s="103"/>
    </row>
    <row r="2221" spans="1:14">
      <c r="A2221" s="102"/>
      <c r="I2221" s="103"/>
      <c r="J2221" s="104"/>
      <c r="K2221" s="76"/>
      <c r="L2221" s="76"/>
      <c r="M2221" s="103"/>
      <c r="N2221" s="103"/>
    </row>
    <row r="2222" spans="1:14">
      <c r="A2222" s="102"/>
      <c r="I2222" s="103"/>
      <c r="J2222" s="104"/>
      <c r="K2222" s="76"/>
      <c r="L2222" s="76"/>
      <c r="M2222" s="103"/>
      <c r="N2222" s="103"/>
    </row>
    <row r="2223" spans="1:14">
      <c r="A2223" s="102"/>
      <c r="I2223" s="103"/>
      <c r="J2223" s="104"/>
      <c r="K2223" s="76"/>
      <c r="L2223" s="76"/>
      <c r="M2223" s="103"/>
      <c r="N2223" s="103"/>
    </row>
    <row r="2224" spans="1:14">
      <c r="A2224" s="102"/>
      <c r="I2224" s="103"/>
      <c r="J2224" s="104"/>
      <c r="K2224" s="76"/>
      <c r="L2224" s="76"/>
      <c r="M2224" s="103"/>
      <c r="N2224" s="103"/>
    </row>
    <row r="2225" spans="1:14">
      <c r="A2225" s="102"/>
      <c r="I2225" s="103"/>
      <c r="J2225" s="104"/>
      <c r="K2225" s="76"/>
      <c r="L2225" s="76"/>
      <c r="M2225" s="103"/>
      <c r="N2225" s="103"/>
    </row>
    <row r="2226" spans="1:14">
      <c r="A2226" s="102"/>
      <c r="I2226" s="103"/>
      <c r="J2226" s="104"/>
      <c r="K2226" s="76"/>
      <c r="L2226" s="76"/>
      <c r="M2226" s="103"/>
      <c r="N2226" s="103"/>
    </row>
    <row r="2227" spans="1:14">
      <c r="A2227" s="102"/>
      <c r="I2227" s="103"/>
      <c r="J2227" s="104"/>
      <c r="K2227" s="76"/>
      <c r="L2227" s="76"/>
      <c r="M2227" s="103"/>
      <c r="N2227" s="103"/>
    </row>
    <row r="2228" spans="1:14">
      <c r="A2228" s="102"/>
      <c r="I2228" s="103"/>
      <c r="J2228" s="104"/>
      <c r="K2228" s="76"/>
      <c r="L2228" s="76"/>
      <c r="M2228" s="103"/>
      <c r="N2228" s="103"/>
    </row>
    <row r="2229" spans="1:14">
      <c r="A2229" s="102"/>
      <c r="I2229" s="103"/>
      <c r="J2229" s="104"/>
      <c r="K2229" s="76"/>
      <c r="L2229" s="76"/>
      <c r="M2229" s="103"/>
      <c r="N2229" s="103"/>
    </row>
    <row r="2230" spans="1:14">
      <c r="A2230" s="102"/>
      <c r="I2230" s="103"/>
      <c r="J2230" s="104"/>
      <c r="K2230" s="76"/>
      <c r="L2230" s="76"/>
      <c r="M2230" s="103"/>
      <c r="N2230" s="103"/>
    </row>
    <row r="2231" spans="1:14">
      <c r="A2231" s="102"/>
      <c r="I2231" s="103"/>
      <c r="J2231" s="104"/>
      <c r="K2231" s="76"/>
      <c r="L2231" s="76"/>
      <c r="M2231" s="103"/>
      <c r="N2231" s="103"/>
    </row>
    <row r="2232" spans="1:14">
      <c r="A2232" s="102"/>
      <c r="I2232" s="103"/>
      <c r="J2232" s="104"/>
      <c r="K2232" s="76"/>
      <c r="L2232" s="76"/>
      <c r="M2232" s="103"/>
      <c r="N2232" s="103"/>
    </row>
    <row r="2233" spans="1:14">
      <c r="A2233" s="102"/>
      <c r="I2233" s="103"/>
      <c r="J2233" s="104"/>
      <c r="K2233" s="76"/>
      <c r="L2233" s="76"/>
      <c r="M2233" s="103"/>
      <c r="N2233" s="103"/>
    </row>
    <row r="2234" spans="1:14">
      <c r="A2234" s="102"/>
      <c r="I2234" s="103"/>
      <c r="J2234" s="104"/>
      <c r="K2234" s="76"/>
      <c r="L2234" s="76"/>
      <c r="M2234" s="103"/>
      <c r="N2234" s="103"/>
    </row>
    <row r="2235" spans="1:14">
      <c r="A2235" s="102"/>
      <c r="I2235" s="103"/>
      <c r="J2235" s="104"/>
      <c r="K2235" s="76"/>
      <c r="L2235" s="76"/>
      <c r="M2235" s="103"/>
      <c r="N2235" s="103"/>
    </row>
    <row r="2236" spans="1:14">
      <c r="A2236" s="102"/>
      <c r="I2236" s="103"/>
      <c r="J2236" s="104"/>
      <c r="K2236" s="76"/>
      <c r="L2236" s="76"/>
      <c r="M2236" s="103"/>
      <c r="N2236" s="103"/>
    </row>
    <row r="2237" spans="1:14">
      <c r="A2237" s="102"/>
      <c r="I2237" s="103"/>
      <c r="J2237" s="104"/>
      <c r="K2237" s="76"/>
      <c r="L2237" s="76"/>
      <c r="M2237" s="103"/>
      <c r="N2237" s="103"/>
    </row>
    <row r="2238" spans="1:14">
      <c r="A2238" s="102"/>
      <c r="I2238" s="103"/>
      <c r="J2238" s="104"/>
      <c r="K2238" s="76"/>
      <c r="L2238" s="76"/>
      <c r="M2238" s="103"/>
      <c r="N2238" s="103"/>
    </row>
    <row r="2239" spans="1:14">
      <c r="A2239" s="102"/>
      <c r="I2239" s="103"/>
      <c r="J2239" s="104"/>
      <c r="K2239" s="76"/>
      <c r="L2239" s="76"/>
      <c r="M2239" s="103"/>
      <c r="N2239" s="103"/>
    </row>
    <row r="2240" spans="1:14">
      <c r="A2240" s="102"/>
      <c r="I2240" s="103"/>
      <c r="J2240" s="104"/>
      <c r="K2240" s="76"/>
      <c r="L2240" s="76"/>
      <c r="M2240" s="103"/>
      <c r="N2240" s="103"/>
    </row>
    <row r="2241" spans="1:14">
      <c r="A2241" s="102"/>
      <c r="I2241" s="103"/>
      <c r="J2241" s="104"/>
      <c r="K2241" s="76"/>
      <c r="L2241" s="76"/>
      <c r="M2241" s="103"/>
      <c r="N2241" s="103"/>
    </row>
    <row r="2242" spans="1:14">
      <c r="A2242" s="102"/>
      <c r="I2242" s="103"/>
      <c r="J2242" s="104"/>
      <c r="K2242" s="76"/>
      <c r="L2242" s="76"/>
      <c r="M2242" s="103"/>
      <c r="N2242" s="103"/>
    </row>
    <row r="2243" spans="1:14">
      <c r="A2243" s="102"/>
      <c r="I2243" s="103"/>
      <c r="J2243" s="104"/>
      <c r="K2243" s="76"/>
      <c r="L2243" s="76"/>
      <c r="M2243" s="103"/>
      <c r="N2243" s="103"/>
    </row>
    <row r="2244" spans="1:14">
      <c r="A2244" s="102"/>
      <c r="I2244" s="103"/>
      <c r="J2244" s="104"/>
      <c r="K2244" s="76"/>
      <c r="L2244" s="76"/>
      <c r="M2244" s="103"/>
      <c r="N2244" s="103"/>
    </row>
    <row r="2245" spans="1:14">
      <c r="A2245" s="102"/>
      <c r="I2245" s="103"/>
      <c r="J2245" s="104"/>
      <c r="K2245" s="76"/>
      <c r="L2245" s="76"/>
      <c r="M2245" s="103"/>
      <c r="N2245" s="103"/>
    </row>
    <row r="2246" spans="1:14">
      <c r="A2246" s="102"/>
      <c r="I2246" s="103"/>
      <c r="J2246" s="104"/>
      <c r="K2246" s="76"/>
      <c r="L2246" s="76"/>
      <c r="M2246" s="103"/>
      <c r="N2246" s="103"/>
    </row>
    <row r="2247" spans="1:14">
      <c r="A2247" s="102"/>
      <c r="I2247" s="103"/>
      <c r="J2247" s="104"/>
      <c r="K2247" s="76"/>
      <c r="L2247" s="76"/>
      <c r="M2247" s="103"/>
      <c r="N2247" s="103"/>
    </row>
    <row r="2248" spans="1:14">
      <c r="A2248" s="102"/>
      <c r="I2248" s="103"/>
      <c r="J2248" s="104"/>
      <c r="K2248" s="76"/>
      <c r="L2248" s="76"/>
      <c r="M2248" s="103"/>
      <c r="N2248" s="103"/>
    </row>
    <row r="2249" spans="1:14">
      <c r="A2249" s="102"/>
      <c r="I2249" s="103"/>
      <c r="J2249" s="104"/>
      <c r="K2249" s="76"/>
      <c r="L2249" s="76"/>
      <c r="M2249" s="103"/>
      <c r="N2249" s="103"/>
    </row>
    <row r="2250" spans="1:14">
      <c r="A2250" s="102"/>
      <c r="I2250" s="103"/>
      <c r="J2250" s="104"/>
      <c r="K2250" s="76"/>
      <c r="L2250" s="76"/>
      <c r="M2250" s="103"/>
      <c r="N2250" s="103"/>
    </row>
    <row r="2251" spans="1:14">
      <c r="A2251" s="102"/>
      <c r="I2251" s="103"/>
      <c r="J2251" s="104"/>
      <c r="K2251" s="76"/>
      <c r="L2251" s="76"/>
      <c r="M2251" s="103"/>
      <c r="N2251" s="103"/>
    </row>
    <row r="2252" spans="1:14">
      <c r="A2252" s="102"/>
      <c r="I2252" s="103"/>
      <c r="J2252" s="104"/>
      <c r="K2252" s="76"/>
      <c r="L2252" s="76"/>
      <c r="M2252" s="103"/>
      <c r="N2252" s="103"/>
    </row>
    <row r="2253" spans="1:14">
      <c r="A2253" s="102"/>
      <c r="I2253" s="103"/>
      <c r="J2253" s="104"/>
      <c r="K2253" s="76"/>
      <c r="L2253" s="76"/>
      <c r="M2253" s="103"/>
      <c r="N2253" s="103"/>
    </row>
    <row r="2254" spans="1:14">
      <c r="A2254" s="102"/>
      <c r="I2254" s="103"/>
      <c r="J2254" s="104"/>
      <c r="K2254" s="76"/>
      <c r="L2254" s="76"/>
      <c r="M2254" s="103"/>
      <c r="N2254" s="103"/>
    </row>
    <row r="2255" spans="1:14">
      <c r="A2255" s="102"/>
      <c r="I2255" s="103"/>
      <c r="J2255" s="104"/>
      <c r="K2255" s="76"/>
      <c r="L2255" s="76"/>
      <c r="M2255" s="103"/>
      <c r="N2255" s="103"/>
    </row>
    <row r="2256" spans="1:14">
      <c r="A2256" s="102"/>
      <c r="I2256" s="103"/>
      <c r="J2256" s="104"/>
      <c r="K2256" s="76"/>
      <c r="L2256" s="76"/>
      <c r="M2256" s="103"/>
      <c r="N2256" s="103"/>
    </row>
    <row r="2257" spans="1:14">
      <c r="A2257" s="102"/>
      <c r="I2257" s="103"/>
      <c r="J2257" s="104"/>
      <c r="K2257" s="76"/>
      <c r="L2257" s="76"/>
      <c r="M2257" s="103"/>
      <c r="N2257" s="103"/>
    </row>
    <row r="2258" spans="1:14">
      <c r="A2258" s="102"/>
      <c r="I2258" s="103"/>
      <c r="J2258" s="104"/>
      <c r="K2258" s="76"/>
      <c r="L2258" s="76"/>
      <c r="M2258" s="103"/>
      <c r="N2258" s="103"/>
    </row>
    <row r="2259" spans="1:14">
      <c r="A2259" s="102"/>
      <c r="I2259" s="103"/>
      <c r="J2259" s="104"/>
      <c r="K2259" s="76"/>
      <c r="L2259" s="76"/>
      <c r="M2259" s="103"/>
      <c r="N2259" s="103"/>
    </row>
    <row r="2260" spans="1:14">
      <c r="A2260" s="102"/>
      <c r="I2260" s="103"/>
      <c r="J2260" s="104"/>
      <c r="K2260" s="76"/>
      <c r="L2260" s="76"/>
      <c r="M2260" s="103"/>
      <c r="N2260" s="103"/>
    </row>
    <row r="2261" spans="1:14">
      <c r="A2261" s="102"/>
      <c r="I2261" s="103"/>
      <c r="J2261" s="104"/>
      <c r="K2261" s="76"/>
      <c r="L2261" s="76"/>
      <c r="M2261" s="103"/>
      <c r="N2261" s="103"/>
    </row>
    <row r="2262" spans="1:14">
      <c r="A2262" s="102"/>
      <c r="I2262" s="103"/>
      <c r="J2262" s="104"/>
      <c r="K2262" s="76"/>
      <c r="L2262" s="76"/>
      <c r="M2262" s="103"/>
      <c r="N2262" s="103"/>
    </row>
    <row r="2263" spans="1:14">
      <c r="A2263" s="102"/>
      <c r="I2263" s="103"/>
      <c r="J2263" s="104"/>
      <c r="K2263" s="76"/>
      <c r="L2263" s="76"/>
      <c r="M2263" s="103"/>
      <c r="N2263" s="103"/>
    </row>
    <row r="2264" spans="1:14">
      <c r="A2264" s="102"/>
      <c r="I2264" s="103"/>
      <c r="J2264" s="104"/>
      <c r="K2264" s="76"/>
      <c r="L2264" s="76"/>
      <c r="M2264" s="103"/>
      <c r="N2264" s="103"/>
    </row>
    <row r="2265" spans="1:14">
      <c r="A2265" s="102"/>
      <c r="I2265" s="103"/>
      <c r="J2265" s="104"/>
      <c r="K2265" s="76"/>
      <c r="L2265" s="76"/>
      <c r="M2265" s="103"/>
      <c r="N2265" s="103"/>
    </row>
    <row r="2266" spans="1:14">
      <c r="A2266" s="102"/>
      <c r="I2266" s="103"/>
      <c r="J2266" s="104"/>
      <c r="K2266" s="76"/>
      <c r="L2266" s="76"/>
      <c r="M2266" s="103"/>
      <c r="N2266" s="103"/>
    </row>
    <row r="2267" spans="1:14">
      <c r="A2267" s="102"/>
      <c r="I2267" s="103"/>
      <c r="J2267" s="104"/>
      <c r="K2267" s="76"/>
      <c r="L2267" s="76"/>
      <c r="M2267" s="103"/>
      <c r="N2267" s="103"/>
    </row>
    <row r="2268" spans="1:14">
      <c r="A2268" s="102"/>
      <c r="I2268" s="103"/>
      <c r="J2268" s="104"/>
      <c r="K2268" s="76"/>
      <c r="L2268" s="76"/>
      <c r="M2268" s="103"/>
      <c r="N2268" s="103"/>
    </row>
    <row r="2269" spans="1:14">
      <c r="A2269" s="102"/>
      <c r="I2269" s="103"/>
      <c r="J2269" s="104"/>
      <c r="K2269" s="76"/>
      <c r="L2269" s="76"/>
      <c r="M2269" s="103"/>
      <c r="N2269" s="103"/>
    </row>
    <row r="2270" spans="1:14">
      <c r="A2270" s="102"/>
      <c r="I2270" s="103"/>
      <c r="J2270" s="104"/>
      <c r="K2270" s="76"/>
      <c r="L2270" s="76"/>
      <c r="M2270" s="103"/>
      <c r="N2270" s="103"/>
    </row>
    <row r="2271" spans="1:14">
      <c r="A2271" s="102"/>
      <c r="I2271" s="103"/>
      <c r="J2271" s="104"/>
      <c r="K2271" s="76"/>
      <c r="L2271" s="76"/>
      <c r="M2271" s="103"/>
      <c r="N2271" s="103"/>
    </row>
    <row r="2272" spans="1:14">
      <c r="A2272" s="102"/>
      <c r="I2272" s="103"/>
      <c r="J2272" s="104"/>
      <c r="K2272" s="76"/>
      <c r="L2272" s="76"/>
      <c r="M2272" s="103"/>
      <c r="N2272" s="103"/>
    </row>
    <row r="2273" spans="1:14">
      <c r="A2273" s="102"/>
      <c r="I2273" s="103"/>
      <c r="J2273" s="104"/>
      <c r="K2273" s="76"/>
      <c r="L2273" s="76"/>
      <c r="M2273" s="103"/>
      <c r="N2273" s="103"/>
    </row>
    <row r="2274" spans="1:14">
      <c r="A2274" s="102"/>
      <c r="I2274" s="103"/>
      <c r="J2274" s="104"/>
      <c r="K2274" s="76"/>
      <c r="L2274" s="76"/>
      <c r="M2274" s="103"/>
      <c r="N2274" s="103"/>
    </row>
    <row r="2275" spans="1:14">
      <c r="A2275" s="102"/>
      <c r="I2275" s="103"/>
      <c r="J2275" s="104"/>
      <c r="K2275" s="76"/>
      <c r="L2275" s="76"/>
      <c r="M2275" s="103"/>
      <c r="N2275" s="103"/>
    </row>
    <row r="2276" spans="1:14">
      <c r="A2276" s="102"/>
      <c r="I2276" s="103"/>
      <c r="J2276" s="104"/>
      <c r="K2276" s="76"/>
      <c r="L2276" s="76"/>
      <c r="M2276" s="103"/>
      <c r="N2276" s="103"/>
    </row>
    <row r="2277" spans="1:14">
      <c r="A2277" s="102"/>
      <c r="I2277" s="103"/>
      <c r="J2277" s="104"/>
      <c r="K2277" s="76"/>
      <c r="L2277" s="76"/>
      <c r="M2277" s="103"/>
      <c r="N2277" s="103"/>
    </row>
    <row r="2278" spans="1:14">
      <c r="A2278" s="102"/>
      <c r="I2278" s="103"/>
      <c r="J2278" s="104"/>
      <c r="K2278" s="76"/>
      <c r="L2278" s="76"/>
      <c r="M2278" s="103"/>
      <c r="N2278" s="103"/>
    </row>
    <row r="2279" spans="1:14">
      <c r="A2279" s="102"/>
      <c r="I2279" s="103"/>
      <c r="J2279" s="104"/>
      <c r="K2279" s="76"/>
      <c r="L2279" s="76"/>
      <c r="M2279" s="103"/>
      <c r="N2279" s="103"/>
    </row>
    <row r="2280" spans="1:14">
      <c r="A2280" s="102"/>
      <c r="I2280" s="103"/>
      <c r="J2280" s="104"/>
      <c r="K2280" s="76"/>
      <c r="L2280" s="76"/>
      <c r="M2280" s="103"/>
      <c r="N2280" s="103"/>
    </row>
    <row r="2281" spans="1:14">
      <c r="A2281" s="102"/>
      <c r="I2281" s="103"/>
      <c r="J2281" s="104"/>
      <c r="K2281" s="76"/>
      <c r="L2281" s="76"/>
      <c r="M2281" s="103"/>
      <c r="N2281" s="103"/>
    </row>
    <row r="2282" spans="1:14">
      <c r="A2282" s="102"/>
      <c r="I2282" s="103"/>
      <c r="J2282" s="104"/>
      <c r="K2282" s="76"/>
      <c r="L2282" s="76"/>
      <c r="M2282" s="103"/>
      <c r="N2282" s="103"/>
    </row>
    <row r="2283" spans="1:14">
      <c r="A2283" s="102"/>
      <c r="I2283" s="103"/>
      <c r="J2283" s="104"/>
      <c r="K2283" s="76"/>
      <c r="L2283" s="76"/>
      <c r="M2283" s="103"/>
      <c r="N2283" s="103"/>
    </row>
    <row r="2284" spans="1:14">
      <c r="A2284" s="102"/>
      <c r="I2284" s="103"/>
      <c r="J2284" s="104"/>
      <c r="K2284" s="76"/>
      <c r="L2284" s="76"/>
      <c r="M2284" s="103"/>
      <c r="N2284" s="103"/>
    </row>
    <row r="2285" spans="1:14">
      <c r="A2285" s="102"/>
      <c r="I2285" s="103"/>
      <c r="J2285" s="104"/>
      <c r="K2285" s="76"/>
      <c r="L2285" s="76"/>
      <c r="M2285" s="103"/>
      <c r="N2285" s="103"/>
    </row>
    <row r="2286" spans="1:14">
      <c r="A2286" s="102"/>
      <c r="I2286" s="103"/>
      <c r="J2286" s="104"/>
      <c r="K2286" s="76"/>
      <c r="L2286" s="76"/>
      <c r="M2286" s="103"/>
      <c r="N2286" s="103"/>
    </row>
    <row r="2287" spans="1:14">
      <c r="A2287" s="102"/>
      <c r="I2287" s="103"/>
      <c r="J2287" s="104"/>
      <c r="K2287" s="76"/>
      <c r="L2287" s="76"/>
      <c r="M2287" s="103"/>
      <c r="N2287" s="103"/>
    </row>
    <row r="2288" spans="1:14">
      <c r="A2288" s="102"/>
      <c r="I2288" s="103"/>
      <c r="J2288" s="104"/>
      <c r="K2288" s="76"/>
      <c r="L2288" s="76"/>
      <c r="M2288" s="103"/>
      <c r="N2288" s="103"/>
    </row>
    <row r="2289" spans="1:14">
      <c r="A2289" s="102"/>
      <c r="I2289" s="103"/>
      <c r="J2289" s="104"/>
      <c r="K2289" s="76"/>
      <c r="L2289" s="76"/>
      <c r="M2289" s="103"/>
      <c r="N2289" s="103"/>
    </row>
    <row r="2290" spans="1:14">
      <c r="A2290" s="102"/>
      <c r="I2290" s="103"/>
      <c r="J2290" s="104"/>
      <c r="K2290" s="76"/>
      <c r="L2290" s="76"/>
      <c r="M2290" s="103"/>
      <c r="N2290" s="103"/>
    </row>
    <row r="2291" spans="1:14">
      <c r="A2291" s="102"/>
      <c r="I2291" s="103"/>
      <c r="J2291" s="104"/>
      <c r="K2291" s="76"/>
      <c r="L2291" s="76"/>
      <c r="M2291" s="103"/>
      <c r="N2291" s="103"/>
    </row>
    <row r="2292" spans="1:14">
      <c r="A2292" s="102"/>
      <c r="I2292" s="103"/>
      <c r="J2292" s="104"/>
      <c r="K2292" s="76"/>
      <c r="L2292" s="76"/>
      <c r="M2292" s="103"/>
      <c r="N2292" s="103"/>
    </row>
    <row r="2293" spans="1:14">
      <c r="A2293" s="102"/>
      <c r="I2293" s="103"/>
      <c r="J2293" s="104"/>
      <c r="K2293" s="76"/>
      <c r="L2293" s="76"/>
      <c r="M2293" s="103"/>
      <c r="N2293" s="103"/>
    </row>
    <row r="2294" spans="1:14">
      <c r="A2294" s="102"/>
      <c r="I2294" s="103"/>
      <c r="J2294" s="104"/>
      <c r="K2294" s="76"/>
      <c r="L2294" s="76"/>
      <c r="M2294" s="103"/>
      <c r="N2294" s="103"/>
    </row>
    <row r="2295" spans="1:14">
      <c r="A2295" s="102"/>
      <c r="I2295" s="103"/>
      <c r="J2295" s="104"/>
      <c r="K2295" s="76"/>
      <c r="L2295" s="76"/>
      <c r="M2295" s="103"/>
      <c r="N2295" s="103"/>
    </row>
    <row r="2296" spans="1:14">
      <c r="A2296" s="102"/>
      <c r="I2296" s="103"/>
      <c r="J2296" s="104"/>
      <c r="K2296" s="76"/>
      <c r="L2296" s="76"/>
      <c r="M2296" s="103"/>
      <c r="N2296" s="103"/>
    </row>
    <row r="2297" spans="1:14">
      <c r="A2297" s="102"/>
      <c r="I2297" s="103"/>
      <c r="J2297" s="104"/>
      <c r="K2297" s="76"/>
      <c r="L2297" s="76"/>
      <c r="M2297" s="103"/>
      <c r="N2297" s="103"/>
    </row>
    <row r="2298" spans="1:14">
      <c r="A2298" s="102"/>
      <c r="I2298" s="103"/>
      <c r="J2298" s="104"/>
      <c r="K2298" s="76"/>
      <c r="L2298" s="76"/>
      <c r="M2298" s="103"/>
      <c r="N2298" s="103"/>
    </row>
    <row r="2299" spans="1:14">
      <c r="A2299" s="102"/>
      <c r="I2299" s="103"/>
      <c r="J2299" s="104"/>
      <c r="K2299" s="76"/>
      <c r="L2299" s="76"/>
      <c r="M2299" s="103"/>
      <c r="N2299" s="103"/>
    </row>
    <row r="2300" spans="1:14">
      <c r="A2300" s="102"/>
      <c r="I2300" s="103"/>
      <c r="J2300" s="104"/>
      <c r="K2300" s="76"/>
      <c r="L2300" s="76"/>
      <c r="M2300" s="103"/>
      <c r="N2300" s="103"/>
    </row>
    <row r="2301" spans="1:14">
      <c r="A2301" s="102"/>
      <c r="I2301" s="103"/>
      <c r="J2301" s="104"/>
      <c r="K2301" s="76"/>
      <c r="L2301" s="76"/>
      <c r="M2301" s="103"/>
      <c r="N2301" s="103"/>
    </row>
    <row r="2302" spans="1:14">
      <c r="A2302" s="102"/>
      <c r="I2302" s="103"/>
      <c r="J2302" s="104"/>
      <c r="K2302" s="76"/>
      <c r="L2302" s="76"/>
      <c r="M2302" s="103"/>
      <c r="N2302" s="103"/>
    </row>
    <row r="2303" spans="1:14">
      <c r="A2303" s="102"/>
      <c r="I2303" s="103"/>
      <c r="J2303" s="104"/>
      <c r="K2303" s="76"/>
      <c r="L2303" s="76"/>
      <c r="M2303" s="103"/>
      <c r="N2303" s="103"/>
    </row>
    <row r="2304" spans="1:14">
      <c r="A2304" s="102"/>
      <c r="I2304" s="103"/>
      <c r="J2304" s="104"/>
      <c r="K2304" s="76"/>
      <c r="L2304" s="76"/>
      <c r="M2304" s="103"/>
      <c r="N2304" s="103"/>
    </row>
    <row r="2305" spans="1:14">
      <c r="A2305" s="102"/>
      <c r="I2305" s="103"/>
      <c r="J2305" s="104"/>
      <c r="K2305" s="76"/>
      <c r="L2305" s="76"/>
      <c r="M2305" s="103"/>
      <c r="N2305" s="103"/>
    </row>
    <row r="2306" spans="1:14">
      <c r="A2306" s="102"/>
      <c r="I2306" s="103"/>
      <c r="J2306" s="104"/>
      <c r="K2306" s="76"/>
      <c r="L2306" s="76"/>
      <c r="M2306" s="103"/>
      <c r="N2306" s="103"/>
    </row>
    <row r="2307" spans="1:14">
      <c r="A2307" s="102"/>
      <c r="I2307" s="103"/>
      <c r="J2307" s="104"/>
      <c r="K2307" s="76"/>
      <c r="L2307" s="76"/>
      <c r="M2307" s="103"/>
      <c r="N2307" s="103"/>
    </row>
    <row r="2308" spans="1:14">
      <c r="A2308" s="102"/>
      <c r="I2308" s="103"/>
      <c r="J2308" s="104"/>
      <c r="K2308" s="76"/>
      <c r="L2308" s="76"/>
      <c r="M2308" s="103"/>
      <c r="N2308" s="103"/>
    </row>
    <row r="2309" spans="1:14">
      <c r="A2309" s="102"/>
      <c r="I2309" s="103"/>
      <c r="J2309" s="104"/>
      <c r="K2309" s="76"/>
      <c r="L2309" s="76"/>
      <c r="M2309" s="103"/>
      <c r="N2309" s="103"/>
    </row>
    <row r="2310" spans="1:14">
      <c r="A2310" s="102"/>
      <c r="I2310" s="103"/>
      <c r="J2310" s="104"/>
      <c r="K2310" s="76"/>
      <c r="L2310" s="76"/>
      <c r="M2310" s="103"/>
      <c r="N2310" s="103"/>
    </row>
    <row r="2311" spans="1:14">
      <c r="A2311" s="102"/>
      <c r="I2311" s="103"/>
      <c r="J2311" s="104"/>
      <c r="K2311" s="76"/>
      <c r="L2311" s="76"/>
      <c r="M2311" s="103"/>
      <c r="N2311" s="103"/>
    </row>
    <row r="2312" spans="1:14">
      <c r="A2312" s="102"/>
      <c r="I2312" s="103"/>
      <c r="J2312" s="104"/>
      <c r="K2312" s="76"/>
      <c r="L2312" s="76"/>
      <c r="M2312" s="103"/>
      <c r="N2312" s="103"/>
    </row>
    <row r="2313" spans="1:14">
      <c r="A2313" s="102"/>
      <c r="I2313" s="103"/>
      <c r="J2313" s="104"/>
      <c r="K2313" s="76"/>
      <c r="L2313" s="76"/>
      <c r="M2313" s="103"/>
      <c r="N2313" s="103"/>
    </row>
    <row r="2314" spans="1:14">
      <c r="A2314" s="102"/>
      <c r="I2314" s="103"/>
      <c r="J2314" s="104"/>
      <c r="K2314" s="76"/>
      <c r="L2314" s="76"/>
      <c r="M2314" s="103"/>
      <c r="N2314" s="103"/>
    </row>
    <row r="2315" spans="1:14">
      <c r="A2315" s="102"/>
      <c r="I2315" s="103"/>
      <c r="J2315" s="104"/>
      <c r="K2315" s="76"/>
      <c r="L2315" s="76"/>
      <c r="M2315" s="103"/>
      <c r="N2315" s="103"/>
    </row>
    <row r="2316" spans="1:14">
      <c r="A2316" s="102"/>
      <c r="I2316" s="103"/>
      <c r="J2316" s="104"/>
      <c r="K2316" s="76"/>
      <c r="L2316" s="76"/>
      <c r="M2316" s="103"/>
      <c r="N2316" s="103"/>
    </row>
    <row r="2317" spans="1:14">
      <c r="A2317" s="102"/>
      <c r="I2317" s="103"/>
      <c r="J2317" s="104"/>
      <c r="K2317" s="76"/>
      <c r="L2317" s="76"/>
      <c r="M2317" s="103"/>
      <c r="N2317" s="103"/>
    </row>
    <row r="2318" spans="1:14">
      <c r="A2318" s="102"/>
      <c r="I2318" s="103"/>
      <c r="J2318" s="104"/>
      <c r="K2318" s="76"/>
      <c r="L2318" s="76"/>
      <c r="M2318" s="103"/>
      <c r="N2318" s="103"/>
    </row>
    <row r="2319" spans="1:14">
      <c r="A2319" s="102"/>
      <c r="I2319" s="103"/>
      <c r="J2319" s="104"/>
      <c r="K2319" s="76"/>
      <c r="L2319" s="76"/>
      <c r="M2319" s="103"/>
      <c r="N2319" s="103"/>
    </row>
    <row r="2320" spans="1:14">
      <c r="A2320" s="102"/>
      <c r="I2320" s="103"/>
      <c r="J2320" s="104"/>
      <c r="K2320" s="76"/>
      <c r="L2320" s="76"/>
      <c r="M2320" s="103"/>
      <c r="N2320" s="103"/>
    </row>
    <row r="2321" spans="1:14">
      <c r="A2321" s="102"/>
      <c r="I2321" s="103"/>
      <c r="J2321" s="104"/>
      <c r="K2321" s="76"/>
      <c r="L2321" s="76"/>
      <c r="M2321" s="103"/>
      <c r="N2321" s="103"/>
    </row>
    <row r="2322" spans="1:14">
      <c r="A2322" s="102"/>
      <c r="I2322" s="103"/>
      <c r="J2322" s="104"/>
      <c r="K2322" s="76"/>
      <c r="L2322" s="76"/>
      <c r="M2322" s="103"/>
      <c r="N2322" s="103"/>
    </row>
    <row r="2323" spans="1:14">
      <c r="A2323" s="102"/>
      <c r="I2323" s="103"/>
      <c r="J2323" s="104"/>
      <c r="K2323" s="76"/>
      <c r="L2323" s="76"/>
      <c r="M2323" s="103"/>
      <c r="N2323" s="103"/>
    </row>
    <row r="2324" spans="1:14">
      <c r="A2324" s="102"/>
      <c r="I2324" s="103"/>
      <c r="J2324" s="104"/>
      <c r="K2324" s="76"/>
      <c r="L2324" s="76"/>
      <c r="M2324" s="103"/>
      <c r="N2324" s="103"/>
    </row>
    <row r="2325" spans="1:14">
      <c r="A2325" s="102"/>
      <c r="I2325" s="103"/>
      <c r="J2325" s="104"/>
      <c r="K2325" s="76"/>
      <c r="L2325" s="76"/>
      <c r="M2325" s="103"/>
      <c r="N2325" s="103"/>
    </row>
    <row r="2326" spans="1:14">
      <c r="A2326" s="102"/>
      <c r="I2326" s="103"/>
      <c r="J2326" s="104"/>
      <c r="K2326" s="76"/>
      <c r="L2326" s="76"/>
      <c r="M2326" s="103"/>
      <c r="N2326" s="103"/>
    </row>
    <row r="2327" spans="1:14">
      <c r="A2327" s="102"/>
      <c r="I2327" s="103"/>
      <c r="J2327" s="104"/>
      <c r="K2327" s="76"/>
      <c r="L2327" s="76"/>
      <c r="M2327" s="103"/>
      <c r="N2327" s="103"/>
    </row>
    <row r="2328" spans="1:14">
      <c r="A2328" s="102"/>
      <c r="I2328" s="103"/>
      <c r="J2328" s="104"/>
      <c r="K2328" s="76"/>
      <c r="L2328" s="76"/>
      <c r="M2328" s="103"/>
      <c r="N2328" s="103"/>
    </row>
    <row r="2329" spans="1:14">
      <c r="A2329" s="102"/>
      <c r="I2329" s="103"/>
      <c r="J2329" s="104"/>
      <c r="K2329" s="76"/>
      <c r="L2329" s="76"/>
      <c r="M2329" s="103"/>
      <c r="N2329" s="103"/>
    </row>
    <row r="2330" spans="1:14">
      <c r="A2330" s="102"/>
      <c r="I2330" s="103"/>
      <c r="J2330" s="104"/>
      <c r="K2330" s="76"/>
      <c r="L2330" s="76"/>
      <c r="M2330" s="103"/>
      <c r="N2330" s="103"/>
    </row>
    <row r="2331" spans="1:14">
      <c r="A2331" s="102"/>
      <c r="I2331" s="103"/>
      <c r="J2331" s="104"/>
      <c r="K2331" s="76"/>
      <c r="L2331" s="76"/>
      <c r="M2331" s="103"/>
      <c r="N2331" s="103"/>
    </row>
    <row r="2332" spans="1:14">
      <c r="A2332" s="102"/>
      <c r="I2332" s="103"/>
      <c r="J2332" s="104"/>
      <c r="K2332" s="76"/>
      <c r="L2332" s="76"/>
      <c r="M2332" s="103"/>
      <c r="N2332" s="103"/>
    </row>
    <row r="2333" spans="1:14">
      <c r="A2333" s="102"/>
      <c r="I2333" s="103"/>
      <c r="J2333" s="104"/>
      <c r="K2333" s="76"/>
      <c r="L2333" s="76"/>
      <c r="M2333" s="103"/>
      <c r="N2333" s="103"/>
    </row>
    <row r="2334" spans="1:14">
      <c r="A2334" s="102"/>
      <c r="I2334" s="103"/>
      <c r="J2334" s="104"/>
      <c r="K2334" s="76"/>
      <c r="L2334" s="76"/>
      <c r="M2334" s="103"/>
      <c r="N2334" s="103"/>
    </row>
    <row r="2335" spans="1:14">
      <c r="A2335" s="102"/>
      <c r="I2335" s="103"/>
      <c r="J2335" s="104"/>
      <c r="K2335" s="76"/>
      <c r="L2335" s="76"/>
      <c r="M2335" s="103"/>
      <c r="N2335" s="103"/>
    </row>
    <row r="2336" spans="1:14">
      <c r="A2336" s="102"/>
      <c r="I2336" s="103"/>
      <c r="J2336" s="104"/>
      <c r="K2336" s="76"/>
      <c r="L2336" s="76"/>
      <c r="M2336" s="103"/>
      <c r="N2336" s="103"/>
    </row>
    <row r="2337" spans="1:14">
      <c r="A2337" s="102"/>
      <c r="I2337" s="103"/>
      <c r="J2337" s="104"/>
      <c r="K2337" s="76"/>
      <c r="L2337" s="76"/>
      <c r="M2337" s="103"/>
      <c r="N2337" s="103"/>
    </row>
    <row r="2338" spans="1:14">
      <c r="A2338" s="102"/>
      <c r="I2338" s="103"/>
      <c r="J2338" s="104"/>
      <c r="K2338" s="76"/>
      <c r="L2338" s="76"/>
      <c r="M2338" s="103"/>
      <c r="N2338" s="103"/>
    </row>
    <row r="2339" spans="1:14">
      <c r="A2339" s="102"/>
      <c r="I2339" s="103"/>
      <c r="J2339" s="104"/>
      <c r="K2339" s="76"/>
      <c r="L2339" s="76"/>
      <c r="M2339" s="103"/>
      <c r="N2339" s="103"/>
    </row>
    <row r="2340" spans="1:14">
      <c r="A2340" s="102"/>
      <c r="I2340" s="103"/>
      <c r="J2340" s="104"/>
      <c r="K2340" s="76"/>
      <c r="L2340" s="76"/>
      <c r="M2340" s="103"/>
      <c r="N2340" s="103"/>
    </row>
    <row r="2341" spans="1:14">
      <c r="A2341" s="102"/>
      <c r="I2341" s="103"/>
      <c r="J2341" s="104"/>
      <c r="K2341" s="76"/>
      <c r="L2341" s="76"/>
      <c r="M2341" s="103"/>
      <c r="N2341" s="103"/>
    </row>
    <row r="2342" spans="1:14">
      <c r="A2342" s="102"/>
      <c r="I2342" s="103"/>
      <c r="J2342" s="104"/>
      <c r="K2342" s="76"/>
      <c r="L2342" s="76"/>
      <c r="M2342" s="103"/>
      <c r="N2342" s="103"/>
    </row>
    <row r="2343" spans="1:14">
      <c r="A2343" s="102"/>
      <c r="I2343" s="103"/>
      <c r="J2343" s="104"/>
      <c r="K2343" s="76"/>
      <c r="L2343" s="76"/>
      <c r="M2343" s="103"/>
      <c r="N2343" s="103"/>
    </row>
    <row r="2344" spans="1:14">
      <c r="A2344" s="102"/>
      <c r="I2344" s="103"/>
      <c r="J2344" s="104"/>
      <c r="K2344" s="76"/>
      <c r="L2344" s="76"/>
      <c r="M2344" s="103"/>
      <c r="N2344" s="103"/>
    </row>
    <row r="2345" spans="1:14">
      <c r="A2345" s="102"/>
      <c r="I2345" s="103"/>
      <c r="J2345" s="104"/>
      <c r="K2345" s="76"/>
      <c r="L2345" s="76"/>
      <c r="M2345" s="103"/>
      <c r="N2345" s="103"/>
    </row>
    <row r="2346" spans="1:14">
      <c r="A2346" s="102"/>
      <c r="I2346" s="103"/>
      <c r="J2346" s="104"/>
      <c r="K2346" s="76"/>
      <c r="L2346" s="76"/>
      <c r="M2346" s="103"/>
      <c r="N2346" s="103"/>
    </row>
    <row r="2347" spans="1:14">
      <c r="A2347" s="102"/>
      <c r="I2347" s="103"/>
      <c r="J2347" s="104"/>
      <c r="K2347" s="76"/>
      <c r="L2347" s="76"/>
      <c r="M2347" s="103"/>
      <c r="N2347" s="103"/>
    </row>
    <row r="2348" spans="1:14">
      <c r="A2348" s="102"/>
      <c r="I2348" s="103"/>
      <c r="J2348" s="104"/>
      <c r="K2348" s="76"/>
      <c r="L2348" s="76"/>
      <c r="M2348" s="103"/>
      <c r="N2348" s="103"/>
    </row>
    <row r="2349" spans="1:14">
      <c r="A2349" s="102"/>
      <c r="I2349" s="103"/>
      <c r="J2349" s="104"/>
      <c r="K2349" s="76"/>
      <c r="L2349" s="76"/>
      <c r="M2349" s="103"/>
      <c r="N2349" s="103"/>
    </row>
    <row r="2350" spans="1:14">
      <c r="A2350" s="102"/>
      <c r="I2350" s="103"/>
      <c r="J2350" s="104"/>
      <c r="K2350" s="76"/>
      <c r="L2350" s="76"/>
      <c r="M2350" s="103"/>
      <c r="N2350" s="103"/>
    </row>
    <row r="2351" spans="1:14">
      <c r="A2351" s="102"/>
      <c r="I2351" s="103"/>
      <c r="J2351" s="104"/>
      <c r="K2351" s="76"/>
      <c r="L2351" s="76"/>
      <c r="M2351" s="103"/>
      <c r="N2351" s="103"/>
    </row>
    <row r="2352" spans="1:14">
      <c r="A2352" s="102"/>
      <c r="I2352" s="103"/>
      <c r="J2352" s="104"/>
      <c r="K2352" s="76"/>
      <c r="L2352" s="76"/>
      <c r="M2352" s="103"/>
      <c r="N2352" s="103"/>
    </row>
    <row r="2353" spans="1:14">
      <c r="A2353" s="102"/>
      <c r="I2353" s="103"/>
      <c r="J2353" s="104"/>
      <c r="K2353" s="76"/>
      <c r="L2353" s="76"/>
      <c r="M2353" s="103"/>
      <c r="N2353" s="103"/>
    </row>
    <row r="2354" spans="1:14">
      <c r="A2354" s="102"/>
      <c r="I2354" s="103"/>
      <c r="J2354" s="104"/>
      <c r="K2354" s="76"/>
      <c r="L2354" s="76"/>
      <c r="M2354" s="103"/>
      <c r="N2354" s="103"/>
    </row>
    <row r="2355" spans="1:14">
      <c r="A2355" s="102"/>
      <c r="I2355" s="103"/>
      <c r="J2355" s="104"/>
      <c r="K2355" s="76"/>
      <c r="L2355" s="76"/>
      <c r="M2355" s="103"/>
      <c r="N2355" s="103"/>
    </row>
    <row r="2356" spans="1:14">
      <c r="A2356" s="102"/>
      <c r="I2356" s="103"/>
      <c r="J2356" s="104"/>
      <c r="K2356" s="76"/>
      <c r="L2356" s="76"/>
      <c r="M2356" s="103"/>
      <c r="N2356" s="103"/>
    </row>
    <row r="2357" spans="1:14">
      <c r="A2357" s="102"/>
      <c r="I2357" s="103"/>
      <c r="J2357" s="104"/>
      <c r="K2357" s="76"/>
      <c r="L2357" s="76"/>
      <c r="M2357" s="103"/>
      <c r="N2357" s="103"/>
    </row>
    <row r="2358" spans="1:14">
      <c r="A2358" s="102"/>
      <c r="I2358" s="103"/>
      <c r="J2358" s="104"/>
      <c r="K2358" s="76"/>
      <c r="L2358" s="76"/>
      <c r="M2358" s="103"/>
      <c r="N2358" s="103"/>
    </row>
    <row r="2359" spans="1:14">
      <c r="A2359" s="102"/>
      <c r="I2359" s="103"/>
      <c r="J2359" s="104"/>
      <c r="K2359" s="76"/>
      <c r="L2359" s="76"/>
      <c r="M2359" s="103"/>
      <c r="N2359" s="103"/>
    </row>
    <row r="2360" spans="1:14">
      <c r="A2360" s="102"/>
      <c r="I2360" s="103"/>
      <c r="J2360" s="104"/>
      <c r="K2360" s="76"/>
      <c r="L2360" s="76"/>
      <c r="M2360" s="103"/>
      <c r="N2360" s="103"/>
    </row>
    <row r="2361" spans="1:14">
      <c r="A2361" s="102"/>
      <c r="I2361" s="103"/>
      <c r="J2361" s="104"/>
      <c r="K2361" s="76"/>
      <c r="L2361" s="76"/>
      <c r="M2361" s="103"/>
      <c r="N2361" s="103"/>
    </row>
    <row r="2362" spans="1:14">
      <c r="A2362" s="102"/>
      <c r="I2362" s="103"/>
      <c r="J2362" s="104"/>
      <c r="K2362" s="76"/>
      <c r="L2362" s="76"/>
      <c r="M2362" s="103"/>
      <c r="N2362" s="103"/>
    </row>
    <row r="2363" spans="1:14">
      <c r="A2363" s="102"/>
      <c r="I2363" s="103"/>
      <c r="J2363" s="104"/>
      <c r="K2363" s="76"/>
      <c r="L2363" s="76"/>
      <c r="M2363" s="103"/>
      <c r="N2363" s="103"/>
    </row>
    <row r="2364" spans="1:14">
      <c r="A2364" s="102"/>
      <c r="I2364" s="103"/>
      <c r="J2364" s="104"/>
      <c r="K2364" s="76"/>
      <c r="L2364" s="76"/>
      <c r="M2364" s="103"/>
      <c r="N2364" s="103"/>
    </row>
    <row r="2365" spans="1:14">
      <c r="A2365" s="102"/>
      <c r="I2365" s="103"/>
      <c r="J2365" s="104"/>
      <c r="K2365" s="76"/>
      <c r="L2365" s="76"/>
      <c r="M2365" s="103"/>
      <c r="N2365" s="103"/>
    </row>
    <row r="2366" spans="1:14">
      <c r="A2366" s="102"/>
      <c r="I2366" s="103"/>
      <c r="J2366" s="104"/>
      <c r="K2366" s="76"/>
      <c r="L2366" s="76"/>
      <c r="M2366" s="103"/>
      <c r="N2366" s="103"/>
    </row>
    <row r="2367" spans="1:14">
      <c r="A2367" s="102"/>
      <c r="I2367" s="103"/>
      <c r="J2367" s="104"/>
      <c r="K2367" s="76"/>
      <c r="L2367" s="76"/>
      <c r="M2367" s="103"/>
      <c r="N2367" s="103"/>
    </row>
    <row r="2368" spans="1:14">
      <c r="A2368" s="102"/>
      <c r="I2368" s="103"/>
      <c r="J2368" s="104"/>
      <c r="K2368" s="76"/>
      <c r="L2368" s="76"/>
      <c r="M2368" s="103"/>
      <c r="N2368" s="103"/>
    </row>
    <row r="2369" spans="1:14">
      <c r="A2369" s="102"/>
      <c r="I2369" s="103"/>
      <c r="J2369" s="104"/>
      <c r="K2369" s="76"/>
      <c r="L2369" s="76"/>
      <c r="M2369" s="103"/>
      <c r="N2369" s="103"/>
    </row>
    <row r="2370" spans="1:14">
      <c r="A2370" s="102"/>
      <c r="I2370" s="103"/>
      <c r="J2370" s="104"/>
      <c r="K2370" s="76"/>
      <c r="L2370" s="76"/>
      <c r="M2370" s="103"/>
      <c r="N2370" s="103"/>
    </row>
    <row r="2371" spans="1:14">
      <c r="A2371" s="102"/>
      <c r="I2371" s="103"/>
      <c r="J2371" s="104"/>
      <c r="K2371" s="76"/>
      <c r="L2371" s="76"/>
      <c r="M2371" s="103"/>
      <c r="N2371" s="103"/>
    </row>
    <row r="2372" spans="1:14">
      <c r="A2372" s="102"/>
      <c r="I2372" s="103"/>
      <c r="J2372" s="104"/>
      <c r="K2372" s="76"/>
      <c r="L2372" s="76"/>
      <c r="M2372" s="103"/>
      <c r="N2372" s="103"/>
    </row>
    <row r="2373" spans="1:14">
      <c r="A2373" s="102"/>
      <c r="I2373" s="103"/>
      <c r="J2373" s="104"/>
      <c r="K2373" s="76"/>
      <c r="L2373" s="76"/>
      <c r="M2373" s="103"/>
      <c r="N2373" s="103"/>
    </row>
    <row r="2374" spans="1:14">
      <c r="A2374" s="102"/>
      <c r="I2374" s="103"/>
      <c r="J2374" s="104"/>
      <c r="K2374" s="76"/>
      <c r="L2374" s="76"/>
      <c r="M2374" s="103"/>
      <c r="N2374" s="103"/>
    </row>
    <row r="2375" spans="1:14">
      <c r="A2375" s="102"/>
      <c r="I2375" s="103"/>
      <c r="J2375" s="104"/>
      <c r="K2375" s="76"/>
      <c r="L2375" s="76"/>
      <c r="M2375" s="103"/>
      <c r="N2375" s="103"/>
    </row>
    <row r="2376" spans="1:14">
      <c r="A2376" s="102"/>
      <c r="I2376" s="103"/>
      <c r="J2376" s="104"/>
      <c r="K2376" s="76"/>
      <c r="L2376" s="76"/>
      <c r="M2376" s="103"/>
      <c r="N2376" s="103"/>
    </row>
    <row r="2377" spans="1:14">
      <c r="A2377" s="102"/>
      <c r="I2377" s="103"/>
      <c r="J2377" s="104"/>
      <c r="K2377" s="76"/>
      <c r="L2377" s="76"/>
      <c r="M2377" s="103"/>
      <c r="N2377" s="103"/>
    </row>
    <row r="2378" spans="1:14">
      <c r="A2378" s="102"/>
      <c r="I2378" s="103"/>
      <c r="J2378" s="104"/>
      <c r="K2378" s="76"/>
      <c r="L2378" s="76"/>
      <c r="M2378" s="103"/>
      <c r="N2378" s="103"/>
    </row>
    <row r="2379" spans="1:14">
      <c r="A2379" s="102"/>
      <c r="I2379" s="103"/>
      <c r="J2379" s="104"/>
      <c r="K2379" s="76"/>
      <c r="L2379" s="76"/>
      <c r="M2379" s="103"/>
      <c r="N2379" s="103"/>
    </row>
    <row r="2380" spans="1:14">
      <c r="A2380" s="102"/>
      <c r="I2380" s="103"/>
      <c r="J2380" s="104"/>
      <c r="K2380" s="76"/>
      <c r="L2380" s="76"/>
      <c r="M2380" s="103"/>
      <c r="N2380" s="103"/>
    </row>
    <row r="2381" spans="1:14">
      <c r="A2381" s="102"/>
      <c r="I2381" s="103"/>
      <c r="J2381" s="104"/>
      <c r="K2381" s="76"/>
      <c r="L2381" s="76"/>
      <c r="M2381" s="103"/>
      <c r="N2381" s="103"/>
    </row>
    <row r="2382" spans="1:14">
      <c r="A2382" s="102"/>
      <c r="I2382" s="103"/>
      <c r="J2382" s="104"/>
      <c r="K2382" s="76"/>
      <c r="L2382" s="76"/>
      <c r="M2382" s="103"/>
      <c r="N2382" s="103"/>
    </row>
    <row r="2383" spans="1:14">
      <c r="A2383" s="102"/>
      <c r="I2383" s="103"/>
      <c r="J2383" s="104"/>
      <c r="K2383" s="76"/>
      <c r="L2383" s="76"/>
      <c r="M2383" s="103"/>
      <c r="N2383" s="103"/>
    </row>
    <row r="2384" spans="1:14">
      <c r="A2384" s="102"/>
      <c r="I2384" s="103"/>
      <c r="J2384" s="104"/>
      <c r="K2384" s="76"/>
      <c r="L2384" s="76"/>
      <c r="M2384" s="103"/>
      <c r="N2384" s="103"/>
    </row>
    <row r="2385" spans="1:14">
      <c r="A2385" s="102"/>
      <c r="I2385" s="103"/>
      <c r="J2385" s="104"/>
      <c r="K2385" s="76"/>
      <c r="L2385" s="76"/>
      <c r="M2385" s="103"/>
      <c r="N2385" s="103"/>
    </row>
    <row r="2386" spans="1:14">
      <c r="A2386" s="102"/>
      <c r="I2386" s="103"/>
      <c r="J2386" s="104"/>
      <c r="K2386" s="76"/>
      <c r="L2386" s="76"/>
      <c r="M2386" s="103"/>
      <c r="N2386" s="103"/>
    </row>
    <row r="2387" spans="1:14">
      <c r="A2387" s="102"/>
      <c r="I2387" s="103"/>
      <c r="J2387" s="104"/>
      <c r="K2387" s="76"/>
      <c r="L2387" s="76"/>
      <c r="M2387" s="103"/>
      <c r="N2387" s="103"/>
    </row>
    <row r="2388" spans="1:14">
      <c r="A2388" s="102"/>
      <c r="I2388" s="103"/>
      <c r="J2388" s="104"/>
      <c r="K2388" s="76"/>
      <c r="L2388" s="76"/>
      <c r="M2388" s="103"/>
      <c r="N2388" s="103"/>
    </row>
    <row r="2389" spans="1:14">
      <c r="A2389" s="102"/>
      <c r="I2389" s="103"/>
      <c r="J2389" s="104"/>
      <c r="K2389" s="76"/>
      <c r="L2389" s="76"/>
      <c r="M2389" s="103"/>
      <c r="N2389" s="103"/>
    </row>
    <row r="2390" spans="1:14">
      <c r="A2390" s="102"/>
      <c r="I2390" s="103"/>
      <c r="J2390" s="104"/>
      <c r="K2390" s="76"/>
      <c r="L2390" s="76"/>
      <c r="M2390" s="103"/>
      <c r="N2390" s="103"/>
    </row>
    <row r="2391" spans="1:14">
      <c r="A2391" s="102"/>
      <c r="I2391" s="103"/>
      <c r="J2391" s="104"/>
      <c r="K2391" s="76"/>
      <c r="L2391" s="76"/>
      <c r="M2391" s="103"/>
      <c r="N2391" s="103"/>
    </row>
    <row r="2392" spans="1:14">
      <c r="A2392" s="102"/>
      <c r="I2392" s="103"/>
      <c r="J2392" s="104"/>
      <c r="K2392" s="76"/>
      <c r="L2392" s="76"/>
      <c r="M2392" s="103"/>
      <c r="N2392" s="103"/>
    </row>
    <row r="2393" spans="1:14">
      <c r="A2393" s="102"/>
      <c r="I2393" s="103"/>
      <c r="J2393" s="104"/>
      <c r="K2393" s="76"/>
      <c r="L2393" s="76"/>
      <c r="M2393" s="103"/>
      <c r="N2393" s="103"/>
    </row>
    <row r="2394" spans="1:14">
      <c r="A2394" s="102"/>
      <c r="I2394" s="103"/>
      <c r="J2394" s="104"/>
      <c r="K2394" s="76"/>
      <c r="L2394" s="76"/>
      <c r="M2394" s="103"/>
      <c r="N2394" s="103"/>
    </row>
    <row r="2395" spans="1:14">
      <c r="A2395" s="102"/>
      <c r="I2395" s="103"/>
      <c r="J2395" s="104"/>
      <c r="K2395" s="76"/>
      <c r="L2395" s="76"/>
      <c r="M2395" s="103"/>
      <c r="N2395" s="103"/>
    </row>
    <row r="2396" spans="1:14">
      <c r="A2396" s="102"/>
      <c r="I2396" s="103"/>
      <c r="J2396" s="104"/>
      <c r="K2396" s="76"/>
      <c r="L2396" s="76"/>
      <c r="M2396" s="103"/>
      <c r="N2396" s="103"/>
    </row>
    <row r="2397" spans="1:14">
      <c r="A2397" s="102"/>
      <c r="I2397" s="103"/>
      <c r="J2397" s="104"/>
      <c r="K2397" s="76"/>
      <c r="L2397" s="76"/>
      <c r="M2397" s="103"/>
      <c r="N2397" s="103"/>
    </row>
    <row r="2398" spans="1:14">
      <c r="A2398" s="102"/>
      <c r="I2398" s="103"/>
      <c r="J2398" s="104"/>
      <c r="K2398" s="76"/>
      <c r="L2398" s="76"/>
      <c r="M2398" s="103"/>
      <c r="N2398" s="103"/>
    </row>
    <row r="2399" spans="1:14">
      <c r="A2399" s="102"/>
      <c r="I2399" s="103"/>
      <c r="J2399" s="104"/>
      <c r="K2399" s="76"/>
      <c r="L2399" s="76"/>
      <c r="M2399" s="103"/>
      <c r="N2399" s="103"/>
    </row>
    <row r="2400" spans="1:14">
      <c r="A2400" s="102"/>
      <c r="I2400" s="103"/>
      <c r="J2400" s="104"/>
      <c r="K2400" s="76"/>
      <c r="L2400" s="76"/>
      <c r="M2400" s="103"/>
      <c r="N2400" s="103"/>
    </row>
    <row r="2401" spans="1:14">
      <c r="A2401" s="102"/>
      <c r="I2401" s="103"/>
      <c r="J2401" s="104"/>
      <c r="K2401" s="76"/>
      <c r="L2401" s="76"/>
      <c r="M2401" s="103"/>
      <c r="N2401" s="103"/>
    </row>
    <row r="2402" spans="1:14">
      <c r="A2402" s="102"/>
      <c r="I2402" s="103"/>
      <c r="J2402" s="104"/>
      <c r="K2402" s="76"/>
      <c r="L2402" s="76"/>
      <c r="M2402" s="103"/>
      <c r="N2402" s="103"/>
    </row>
    <row r="2403" spans="1:14">
      <c r="A2403" s="102"/>
      <c r="I2403" s="103"/>
      <c r="J2403" s="104"/>
      <c r="K2403" s="76"/>
      <c r="L2403" s="76"/>
      <c r="M2403" s="103"/>
      <c r="N2403" s="103"/>
    </row>
    <row r="2404" spans="1:14">
      <c r="A2404" s="102"/>
      <c r="I2404" s="103"/>
      <c r="J2404" s="104"/>
      <c r="K2404" s="76"/>
      <c r="L2404" s="76"/>
      <c r="M2404" s="103"/>
      <c r="N2404" s="103"/>
    </row>
    <row r="2405" spans="1:14">
      <c r="A2405" s="102"/>
      <c r="I2405" s="103"/>
      <c r="J2405" s="104"/>
      <c r="K2405" s="76"/>
      <c r="L2405" s="76"/>
      <c r="M2405" s="103"/>
      <c r="N2405" s="103"/>
    </row>
    <row r="2406" spans="1:14">
      <c r="A2406" s="102"/>
      <c r="I2406" s="103"/>
      <c r="J2406" s="104"/>
      <c r="K2406" s="76"/>
      <c r="L2406" s="76"/>
      <c r="M2406" s="103"/>
      <c r="N2406" s="103"/>
    </row>
    <row r="2407" spans="1:14">
      <c r="A2407" s="102"/>
      <c r="I2407" s="103"/>
      <c r="J2407" s="104"/>
      <c r="K2407" s="76"/>
      <c r="L2407" s="76"/>
      <c r="M2407" s="103"/>
      <c r="N2407" s="103"/>
    </row>
    <row r="2408" spans="1:14">
      <c r="A2408" s="102"/>
      <c r="I2408" s="103"/>
      <c r="J2408" s="104"/>
      <c r="K2408" s="76"/>
      <c r="L2408" s="76"/>
      <c r="M2408" s="103"/>
      <c r="N2408" s="103"/>
    </row>
    <row r="2409" spans="1:14">
      <c r="A2409" s="102"/>
      <c r="I2409" s="103"/>
      <c r="J2409" s="104"/>
      <c r="K2409" s="76"/>
      <c r="L2409" s="76"/>
      <c r="M2409" s="103"/>
      <c r="N2409" s="103"/>
    </row>
    <row r="2410" spans="1:14">
      <c r="A2410" s="102"/>
      <c r="I2410" s="103"/>
      <c r="J2410" s="104"/>
      <c r="K2410" s="76"/>
      <c r="L2410" s="76"/>
      <c r="M2410" s="103"/>
      <c r="N2410" s="103"/>
    </row>
    <row r="2411" spans="1:14">
      <c r="A2411" s="102"/>
      <c r="I2411" s="103"/>
      <c r="J2411" s="104"/>
      <c r="K2411" s="76"/>
      <c r="L2411" s="76"/>
      <c r="M2411" s="103"/>
      <c r="N2411" s="103"/>
    </row>
    <row r="2412" spans="1:14">
      <c r="A2412" s="102"/>
      <c r="I2412" s="103"/>
      <c r="J2412" s="104"/>
      <c r="K2412" s="76"/>
      <c r="L2412" s="76"/>
      <c r="M2412" s="103"/>
      <c r="N2412" s="103"/>
    </row>
    <row r="2413" spans="1:14">
      <c r="A2413" s="102"/>
      <c r="I2413" s="103"/>
      <c r="J2413" s="104"/>
      <c r="K2413" s="76"/>
      <c r="L2413" s="76"/>
      <c r="M2413" s="103"/>
      <c r="N2413" s="103"/>
    </row>
    <row r="2414" spans="1:14">
      <c r="A2414" s="102"/>
      <c r="I2414" s="103"/>
      <c r="J2414" s="104"/>
      <c r="K2414" s="76"/>
      <c r="L2414" s="76"/>
      <c r="M2414" s="103"/>
      <c r="N2414" s="103"/>
    </row>
    <row r="2415" spans="1:14">
      <c r="A2415" s="102"/>
      <c r="I2415" s="103"/>
      <c r="J2415" s="104"/>
      <c r="K2415" s="76"/>
      <c r="L2415" s="76"/>
      <c r="M2415" s="103"/>
      <c r="N2415" s="103"/>
    </row>
    <row r="2416" spans="1:14">
      <c r="A2416" s="102"/>
      <c r="I2416" s="103"/>
      <c r="J2416" s="104"/>
      <c r="K2416" s="76"/>
      <c r="L2416" s="76"/>
      <c r="M2416" s="103"/>
      <c r="N2416" s="103"/>
    </row>
    <row r="2417" spans="1:14">
      <c r="A2417" s="102"/>
      <c r="I2417" s="103"/>
      <c r="J2417" s="104"/>
      <c r="K2417" s="76"/>
      <c r="L2417" s="76"/>
      <c r="M2417" s="103"/>
      <c r="N2417" s="103"/>
    </row>
    <row r="2418" spans="1:14">
      <c r="A2418" s="102"/>
      <c r="I2418" s="103"/>
      <c r="J2418" s="104"/>
      <c r="K2418" s="76"/>
      <c r="L2418" s="76"/>
      <c r="M2418" s="103"/>
      <c r="N2418" s="103"/>
    </row>
    <row r="2419" spans="1:14">
      <c r="A2419" s="102"/>
      <c r="I2419" s="103"/>
      <c r="J2419" s="104"/>
      <c r="K2419" s="76"/>
      <c r="L2419" s="76"/>
      <c r="M2419" s="103"/>
      <c r="N2419" s="103"/>
    </row>
    <row r="2420" spans="1:14">
      <c r="A2420" s="102"/>
      <c r="I2420" s="103"/>
      <c r="J2420" s="104"/>
      <c r="K2420" s="76"/>
      <c r="L2420" s="76"/>
      <c r="M2420" s="103"/>
      <c r="N2420" s="103"/>
    </row>
    <row r="2421" spans="1:14">
      <c r="A2421" s="102"/>
      <c r="I2421" s="103"/>
      <c r="J2421" s="104"/>
      <c r="K2421" s="76"/>
      <c r="L2421" s="76"/>
      <c r="M2421" s="103"/>
      <c r="N2421" s="103"/>
    </row>
    <row r="2422" spans="1:14">
      <c r="A2422" s="102"/>
      <c r="I2422" s="103"/>
      <c r="J2422" s="104"/>
      <c r="K2422" s="76"/>
      <c r="L2422" s="76"/>
      <c r="M2422" s="103"/>
      <c r="N2422" s="103"/>
    </row>
    <row r="2423" spans="1:14">
      <c r="A2423" s="102"/>
      <c r="I2423" s="103"/>
      <c r="J2423" s="104"/>
      <c r="K2423" s="76"/>
      <c r="L2423" s="76"/>
      <c r="M2423" s="103"/>
      <c r="N2423" s="103"/>
    </row>
    <row r="2424" spans="1:14">
      <c r="A2424" s="102"/>
      <c r="I2424" s="103"/>
      <c r="J2424" s="104"/>
      <c r="K2424" s="76"/>
      <c r="L2424" s="76"/>
      <c r="M2424" s="103"/>
      <c r="N2424" s="103"/>
    </row>
    <row r="2425" spans="1:14">
      <c r="A2425" s="102"/>
      <c r="I2425" s="103"/>
      <c r="J2425" s="104"/>
      <c r="K2425" s="76"/>
      <c r="L2425" s="76"/>
      <c r="M2425" s="103"/>
      <c r="N2425" s="103"/>
    </row>
    <row r="2426" spans="1:14">
      <c r="A2426" s="102"/>
      <c r="I2426" s="103"/>
      <c r="J2426" s="104"/>
      <c r="K2426" s="76"/>
      <c r="L2426" s="76"/>
      <c r="M2426" s="103"/>
      <c r="N2426" s="103"/>
    </row>
    <row r="2427" spans="1:14">
      <c r="A2427" s="102"/>
      <c r="I2427" s="103"/>
      <c r="J2427" s="104"/>
      <c r="K2427" s="76"/>
      <c r="L2427" s="76"/>
      <c r="M2427" s="103"/>
      <c r="N2427" s="103"/>
    </row>
    <row r="2428" spans="1:14">
      <c r="A2428" s="102"/>
      <c r="I2428" s="103"/>
      <c r="J2428" s="104"/>
      <c r="K2428" s="76"/>
      <c r="L2428" s="76"/>
      <c r="M2428" s="103"/>
      <c r="N2428" s="103"/>
    </row>
    <row r="2429" spans="1:14">
      <c r="A2429" s="102"/>
      <c r="I2429" s="103"/>
      <c r="J2429" s="104"/>
      <c r="K2429" s="76"/>
      <c r="L2429" s="76"/>
      <c r="M2429" s="103"/>
      <c r="N2429" s="103"/>
    </row>
    <row r="2430" spans="1:14">
      <c r="A2430" s="102"/>
      <c r="I2430" s="103"/>
      <c r="J2430" s="104"/>
      <c r="K2430" s="76"/>
      <c r="L2430" s="76"/>
      <c r="M2430" s="103"/>
      <c r="N2430" s="103"/>
    </row>
    <row r="2431" spans="1:14">
      <c r="A2431" s="102"/>
      <c r="I2431" s="103"/>
      <c r="J2431" s="104"/>
      <c r="K2431" s="76"/>
      <c r="L2431" s="76"/>
      <c r="M2431" s="103"/>
      <c r="N2431" s="103"/>
    </row>
    <row r="2432" spans="1:14">
      <c r="A2432" s="102"/>
      <c r="I2432" s="103"/>
      <c r="J2432" s="104"/>
      <c r="K2432" s="76"/>
      <c r="L2432" s="76"/>
      <c r="M2432" s="103"/>
      <c r="N2432" s="103"/>
    </row>
    <row r="2433" spans="1:14">
      <c r="A2433" s="102"/>
      <c r="I2433" s="103"/>
      <c r="J2433" s="104"/>
      <c r="K2433" s="76"/>
      <c r="L2433" s="76"/>
      <c r="M2433" s="103"/>
      <c r="N2433" s="103"/>
    </row>
    <row r="2434" spans="1:14">
      <c r="A2434" s="102"/>
      <c r="I2434" s="103"/>
      <c r="J2434" s="104"/>
      <c r="K2434" s="76"/>
      <c r="L2434" s="76"/>
      <c r="M2434" s="103"/>
      <c r="N2434" s="103"/>
    </row>
    <row r="2435" spans="1:14">
      <c r="A2435" s="102"/>
      <c r="I2435" s="103"/>
      <c r="J2435" s="104"/>
      <c r="K2435" s="76"/>
      <c r="L2435" s="76"/>
      <c r="M2435" s="103"/>
      <c r="N2435" s="103"/>
    </row>
    <row r="2436" spans="1:14">
      <c r="A2436" s="102"/>
      <c r="I2436" s="103"/>
      <c r="J2436" s="104"/>
      <c r="K2436" s="76"/>
      <c r="L2436" s="76"/>
      <c r="M2436" s="103"/>
      <c r="N2436" s="103"/>
    </row>
    <row r="2437" spans="1:14">
      <c r="A2437" s="102"/>
      <c r="I2437" s="103"/>
      <c r="J2437" s="104"/>
      <c r="K2437" s="76"/>
      <c r="L2437" s="76"/>
      <c r="M2437" s="103"/>
      <c r="N2437" s="103"/>
    </row>
    <row r="2438" spans="1:14">
      <c r="A2438" s="102"/>
      <c r="I2438" s="103"/>
      <c r="J2438" s="104"/>
      <c r="K2438" s="76"/>
      <c r="L2438" s="76"/>
      <c r="M2438" s="103"/>
      <c r="N2438" s="103"/>
    </row>
    <row r="2439" spans="1:14">
      <c r="A2439" s="102"/>
      <c r="I2439" s="103"/>
      <c r="J2439" s="104"/>
      <c r="K2439" s="76"/>
      <c r="L2439" s="76"/>
      <c r="M2439" s="103"/>
      <c r="N2439" s="103"/>
    </row>
    <row r="2440" spans="1:14">
      <c r="A2440" s="102"/>
      <c r="I2440" s="103"/>
      <c r="J2440" s="104"/>
      <c r="K2440" s="76"/>
      <c r="L2440" s="76"/>
      <c r="M2440" s="103"/>
      <c r="N2440" s="103"/>
    </row>
    <row r="2441" spans="1:14">
      <c r="A2441" s="102"/>
      <c r="I2441" s="103"/>
      <c r="J2441" s="104"/>
      <c r="K2441" s="76"/>
      <c r="L2441" s="76"/>
      <c r="M2441" s="103"/>
      <c r="N2441" s="103"/>
    </row>
    <row r="2442" spans="1:14">
      <c r="A2442" s="102"/>
      <c r="I2442" s="103"/>
      <c r="J2442" s="104"/>
      <c r="K2442" s="76"/>
      <c r="L2442" s="76"/>
      <c r="M2442" s="103"/>
      <c r="N2442" s="103"/>
    </row>
    <row r="2443" spans="1:14">
      <c r="A2443" s="102"/>
      <c r="I2443" s="103"/>
      <c r="J2443" s="104"/>
      <c r="K2443" s="76"/>
      <c r="L2443" s="76"/>
      <c r="M2443" s="103"/>
      <c r="N2443" s="103"/>
    </row>
    <row r="2444" spans="1:14">
      <c r="A2444" s="102"/>
      <c r="I2444" s="103"/>
      <c r="J2444" s="104"/>
      <c r="K2444" s="76"/>
      <c r="L2444" s="76"/>
      <c r="M2444" s="103"/>
      <c r="N2444" s="103"/>
    </row>
    <row r="2445" spans="1:14">
      <c r="A2445" s="102"/>
      <c r="I2445" s="103"/>
      <c r="J2445" s="104"/>
      <c r="K2445" s="76"/>
      <c r="L2445" s="76"/>
      <c r="M2445" s="103"/>
      <c r="N2445" s="103"/>
    </row>
    <row r="2446" spans="1:14">
      <c r="A2446" s="102"/>
      <c r="I2446" s="103"/>
      <c r="J2446" s="104"/>
      <c r="K2446" s="76"/>
      <c r="L2446" s="76"/>
      <c r="M2446" s="103"/>
      <c r="N2446" s="103"/>
    </row>
    <row r="2447" spans="1:14">
      <c r="A2447" s="102"/>
      <c r="I2447" s="103"/>
      <c r="J2447" s="104"/>
      <c r="K2447" s="76"/>
      <c r="L2447" s="76"/>
      <c r="M2447" s="103"/>
      <c r="N2447" s="103"/>
    </row>
    <row r="2448" spans="1:14">
      <c r="A2448" s="102"/>
      <c r="I2448" s="103"/>
      <c r="J2448" s="104"/>
      <c r="K2448" s="76"/>
      <c r="L2448" s="76"/>
      <c r="M2448" s="103"/>
      <c r="N2448" s="103"/>
    </row>
    <row r="2449" spans="1:14">
      <c r="A2449" s="102"/>
      <c r="I2449" s="103"/>
      <c r="J2449" s="104"/>
      <c r="K2449" s="76"/>
      <c r="L2449" s="76"/>
      <c r="M2449" s="103"/>
      <c r="N2449" s="103"/>
    </row>
    <row r="2450" spans="1:14">
      <c r="A2450" s="102"/>
      <c r="I2450" s="103"/>
      <c r="J2450" s="104"/>
      <c r="K2450" s="76"/>
      <c r="L2450" s="76"/>
      <c r="M2450" s="103"/>
      <c r="N2450" s="103"/>
    </row>
    <row r="2451" spans="1:14">
      <c r="A2451" s="102"/>
      <c r="I2451" s="103"/>
      <c r="J2451" s="104"/>
      <c r="K2451" s="76"/>
      <c r="L2451" s="76"/>
      <c r="M2451" s="103"/>
      <c r="N2451" s="103"/>
    </row>
    <row r="2452" spans="1:14">
      <c r="A2452" s="102"/>
      <c r="I2452" s="103"/>
      <c r="J2452" s="104"/>
      <c r="K2452" s="76"/>
      <c r="L2452" s="76"/>
      <c r="M2452" s="103"/>
      <c r="N2452" s="103"/>
    </row>
    <row r="2453" spans="1:14">
      <c r="A2453" s="102"/>
      <c r="I2453" s="103"/>
      <c r="J2453" s="104"/>
      <c r="K2453" s="76"/>
      <c r="L2453" s="76"/>
      <c r="M2453" s="103"/>
      <c r="N2453" s="103"/>
    </row>
    <row r="2454" spans="1:14">
      <c r="A2454" s="102"/>
      <c r="I2454" s="103"/>
      <c r="J2454" s="104"/>
      <c r="K2454" s="76"/>
      <c r="L2454" s="76"/>
      <c r="M2454" s="103"/>
      <c r="N2454" s="103"/>
    </row>
    <row r="2455" spans="1:14">
      <c r="A2455" s="102"/>
      <c r="I2455" s="103"/>
      <c r="J2455" s="104"/>
      <c r="K2455" s="76"/>
      <c r="L2455" s="76"/>
      <c r="M2455" s="103"/>
      <c r="N2455" s="103"/>
    </row>
    <row r="2456" spans="1:14">
      <c r="A2456" s="102"/>
      <c r="I2456" s="103"/>
      <c r="J2456" s="104"/>
      <c r="K2456" s="76"/>
      <c r="L2456" s="76"/>
      <c r="M2456" s="103"/>
      <c r="N2456" s="103"/>
    </row>
    <row r="2457" spans="1:14">
      <c r="A2457" s="102"/>
      <c r="I2457" s="103"/>
      <c r="J2457" s="104"/>
      <c r="K2457" s="76"/>
      <c r="L2457" s="76"/>
      <c r="M2457" s="103"/>
      <c r="N2457" s="103"/>
    </row>
    <row r="2458" spans="1:14">
      <c r="A2458" s="102"/>
      <c r="I2458" s="103"/>
      <c r="J2458" s="104"/>
      <c r="K2458" s="76"/>
      <c r="L2458" s="76"/>
      <c r="M2458" s="103"/>
      <c r="N2458" s="103"/>
    </row>
    <row r="2459" spans="1:14">
      <c r="A2459" s="102"/>
      <c r="I2459" s="103"/>
      <c r="J2459" s="104"/>
      <c r="K2459" s="76"/>
      <c r="L2459" s="76"/>
      <c r="M2459" s="103"/>
      <c r="N2459" s="103"/>
    </row>
    <row r="2460" spans="1:14">
      <c r="A2460" s="102"/>
      <c r="I2460" s="103"/>
      <c r="J2460" s="104"/>
      <c r="K2460" s="76"/>
      <c r="L2460" s="76"/>
      <c r="M2460" s="103"/>
      <c r="N2460" s="103"/>
    </row>
    <row r="2461" spans="1:14">
      <c r="A2461" s="102"/>
      <c r="I2461" s="103"/>
      <c r="J2461" s="104"/>
      <c r="K2461" s="76"/>
      <c r="L2461" s="76"/>
      <c r="M2461" s="103"/>
      <c r="N2461" s="103"/>
    </row>
    <row r="2462" spans="1:14">
      <c r="A2462" s="102"/>
      <c r="I2462" s="103"/>
      <c r="J2462" s="104"/>
      <c r="K2462" s="76"/>
      <c r="L2462" s="76"/>
      <c r="M2462" s="103"/>
      <c r="N2462" s="103"/>
    </row>
    <row r="2463" spans="1:14">
      <c r="A2463" s="102"/>
      <c r="I2463" s="103"/>
      <c r="J2463" s="104"/>
      <c r="K2463" s="76"/>
      <c r="L2463" s="76"/>
      <c r="M2463" s="103"/>
      <c r="N2463" s="103"/>
    </row>
    <row r="2464" spans="1:14">
      <c r="A2464" s="102"/>
      <c r="I2464" s="103"/>
      <c r="J2464" s="104"/>
      <c r="K2464" s="76"/>
      <c r="L2464" s="76"/>
      <c r="M2464" s="103"/>
      <c r="N2464" s="103"/>
    </row>
    <row r="2465" spans="1:14">
      <c r="A2465" s="102"/>
      <c r="I2465" s="103"/>
      <c r="J2465" s="104"/>
      <c r="K2465" s="76"/>
      <c r="L2465" s="76"/>
      <c r="M2465" s="103"/>
      <c r="N2465" s="103"/>
    </row>
    <row r="2466" spans="1:14">
      <c r="A2466" s="102"/>
      <c r="I2466" s="103"/>
      <c r="J2466" s="104"/>
      <c r="K2466" s="76"/>
      <c r="L2466" s="76"/>
      <c r="M2466" s="103"/>
      <c r="N2466" s="103"/>
    </row>
    <row r="2467" spans="1:14">
      <c r="A2467" s="102"/>
      <c r="I2467" s="103"/>
      <c r="J2467" s="104"/>
      <c r="K2467" s="76"/>
      <c r="L2467" s="76"/>
      <c r="M2467" s="103"/>
      <c r="N2467" s="103"/>
    </row>
    <row r="2468" spans="1:14">
      <c r="A2468" s="102"/>
      <c r="I2468" s="103"/>
      <c r="J2468" s="104"/>
      <c r="K2468" s="76"/>
      <c r="L2468" s="76"/>
      <c r="M2468" s="103"/>
      <c r="N2468" s="103"/>
    </row>
    <row r="2469" spans="1:14">
      <c r="A2469" s="102"/>
      <c r="I2469" s="103"/>
      <c r="J2469" s="104"/>
      <c r="K2469" s="76"/>
      <c r="L2469" s="76"/>
      <c r="M2469" s="103"/>
      <c r="N2469" s="103"/>
    </row>
    <row r="2470" spans="1:14">
      <c r="A2470" s="102"/>
      <c r="I2470" s="103"/>
      <c r="J2470" s="104"/>
      <c r="K2470" s="76"/>
      <c r="L2470" s="76"/>
      <c r="M2470" s="103"/>
      <c r="N2470" s="103"/>
    </row>
    <row r="2471" spans="1:14">
      <c r="A2471" s="102"/>
      <c r="I2471" s="103"/>
      <c r="J2471" s="104"/>
      <c r="K2471" s="76"/>
      <c r="L2471" s="76"/>
      <c r="M2471" s="103"/>
      <c r="N2471" s="103"/>
    </row>
    <row r="2472" spans="1:14">
      <c r="A2472" s="102"/>
      <c r="I2472" s="103"/>
      <c r="J2472" s="104"/>
      <c r="K2472" s="76"/>
      <c r="L2472" s="76"/>
      <c r="M2472" s="103"/>
      <c r="N2472" s="103"/>
    </row>
    <row r="2473" spans="1:14">
      <c r="A2473" s="102"/>
      <c r="I2473" s="103"/>
      <c r="J2473" s="104"/>
      <c r="K2473" s="76"/>
      <c r="L2473" s="76"/>
      <c r="M2473" s="103"/>
      <c r="N2473" s="103"/>
    </row>
    <row r="2474" spans="1:14">
      <c r="A2474" s="102"/>
      <c r="I2474" s="103"/>
      <c r="J2474" s="104"/>
      <c r="K2474" s="76"/>
      <c r="L2474" s="76"/>
      <c r="M2474" s="103"/>
      <c r="N2474" s="103"/>
    </row>
    <row r="2475" spans="1:14">
      <c r="A2475" s="102"/>
      <c r="I2475" s="103"/>
      <c r="J2475" s="104"/>
      <c r="K2475" s="76"/>
      <c r="L2475" s="76"/>
      <c r="M2475" s="103"/>
      <c r="N2475" s="103"/>
    </row>
    <row r="2476" spans="1:14">
      <c r="A2476" s="102"/>
      <c r="I2476" s="103"/>
      <c r="J2476" s="104"/>
      <c r="K2476" s="76"/>
      <c r="L2476" s="76"/>
      <c r="M2476" s="103"/>
      <c r="N2476" s="103"/>
    </row>
    <row r="2477" spans="1:14">
      <c r="A2477" s="102"/>
      <c r="I2477" s="103"/>
      <c r="J2477" s="104"/>
      <c r="K2477" s="76"/>
      <c r="L2477" s="76"/>
      <c r="M2477" s="103"/>
      <c r="N2477" s="103"/>
    </row>
    <row r="2478" spans="1:14">
      <c r="A2478" s="102"/>
      <c r="I2478" s="103"/>
      <c r="J2478" s="104"/>
      <c r="K2478" s="76"/>
      <c r="L2478" s="76"/>
      <c r="M2478" s="103"/>
      <c r="N2478" s="103"/>
    </row>
    <row r="2479" spans="1:14">
      <c r="A2479" s="102"/>
      <c r="I2479" s="103"/>
      <c r="J2479" s="104"/>
      <c r="K2479" s="76"/>
      <c r="L2479" s="76"/>
      <c r="M2479" s="103"/>
      <c r="N2479" s="103"/>
    </row>
    <row r="2480" spans="1:14">
      <c r="A2480" s="102"/>
      <c r="I2480" s="103"/>
      <c r="J2480" s="104"/>
      <c r="K2480" s="76"/>
      <c r="L2480" s="76"/>
      <c r="M2480" s="103"/>
      <c r="N2480" s="103"/>
    </row>
    <row r="2481" spans="1:14">
      <c r="A2481" s="102"/>
      <c r="I2481" s="103"/>
      <c r="J2481" s="104"/>
      <c r="K2481" s="76"/>
      <c r="L2481" s="76"/>
      <c r="M2481" s="103"/>
      <c r="N2481" s="103"/>
    </row>
    <row r="2482" spans="1:14">
      <c r="A2482" s="102"/>
      <c r="I2482" s="103"/>
      <c r="J2482" s="104"/>
      <c r="K2482" s="76"/>
      <c r="L2482" s="76"/>
      <c r="M2482" s="103"/>
      <c r="N2482" s="103"/>
    </row>
    <row r="2483" spans="1:14">
      <c r="A2483" s="102"/>
      <c r="I2483" s="103"/>
      <c r="J2483" s="104"/>
      <c r="K2483" s="76"/>
      <c r="L2483" s="76"/>
      <c r="M2483" s="103"/>
      <c r="N2483" s="103"/>
    </row>
    <row r="2484" spans="1:14">
      <c r="A2484" s="102"/>
      <c r="I2484" s="103"/>
      <c r="J2484" s="104"/>
      <c r="K2484" s="76"/>
      <c r="L2484" s="76"/>
      <c r="M2484" s="103"/>
      <c r="N2484" s="103"/>
    </row>
    <row r="2485" spans="1:14">
      <c r="A2485" s="102"/>
      <c r="I2485" s="103"/>
      <c r="J2485" s="104"/>
      <c r="K2485" s="76"/>
      <c r="L2485" s="76"/>
      <c r="M2485" s="103"/>
      <c r="N2485" s="103"/>
    </row>
    <row r="2486" spans="1:14">
      <c r="A2486" s="102"/>
      <c r="I2486" s="103"/>
      <c r="J2486" s="104"/>
      <c r="K2486" s="76"/>
      <c r="L2486" s="76"/>
      <c r="M2486" s="103"/>
      <c r="N2486" s="103"/>
    </row>
    <row r="2487" spans="1:14">
      <c r="A2487" s="102"/>
      <c r="I2487" s="103"/>
      <c r="J2487" s="104"/>
      <c r="K2487" s="76"/>
      <c r="L2487" s="76"/>
      <c r="M2487" s="103"/>
      <c r="N2487" s="103"/>
    </row>
    <row r="2488" spans="1:14">
      <c r="A2488" s="102"/>
      <c r="I2488" s="103"/>
      <c r="J2488" s="104"/>
      <c r="K2488" s="76"/>
      <c r="L2488" s="76"/>
      <c r="M2488" s="103"/>
      <c r="N2488" s="103"/>
    </row>
    <row r="2489" spans="1:14">
      <c r="A2489" s="102"/>
      <c r="I2489" s="103"/>
      <c r="J2489" s="104"/>
      <c r="K2489" s="76"/>
      <c r="L2489" s="76"/>
      <c r="M2489" s="103"/>
      <c r="N2489" s="103"/>
    </row>
    <row r="2490" spans="1:14">
      <c r="A2490" s="102"/>
      <c r="I2490" s="103"/>
      <c r="J2490" s="104"/>
      <c r="K2490" s="76"/>
      <c r="L2490" s="76"/>
      <c r="M2490" s="103"/>
      <c r="N2490" s="103"/>
    </row>
    <row r="2491" spans="1:14">
      <c r="A2491" s="102"/>
      <c r="I2491" s="103"/>
      <c r="J2491" s="104"/>
      <c r="K2491" s="76"/>
      <c r="L2491" s="76"/>
      <c r="M2491" s="103"/>
      <c r="N2491" s="103"/>
    </row>
    <row r="2492" spans="1:14">
      <c r="A2492" s="102"/>
      <c r="I2492" s="103"/>
      <c r="J2492" s="104"/>
      <c r="K2492" s="76"/>
      <c r="L2492" s="76"/>
      <c r="M2492" s="103"/>
      <c r="N2492" s="103"/>
    </row>
    <row r="2493" spans="1:14">
      <c r="A2493" s="102"/>
      <c r="I2493" s="103"/>
      <c r="J2493" s="104"/>
      <c r="K2493" s="76"/>
      <c r="L2493" s="76"/>
      <c r="M2493" s="103"/>
      <c r="N2493" s="103"/>
    </row>
    <row r="2494" spans="1:14">
      <c r="A2494" s="102"/>
      <c r="I2494" s="103"/>
      <c r="J2494" s="104"/>
      <c r="K2494" s="76"/>
      <c r="L2494" s="76"/>
      <c r="M2494" s="103"/>
      <c r="N2494" s="103"/>
    </row>
    <row r="2495" spans="1:14">
      <c r="A2495" s="102"/>
      <c r="I2495" s="103"/>
      <c r="J2495" s="104"/>
      <c r="K2495" s="76"/>
      <c r="L2495" s="76"/>
      <c r="M2495" s="103"/>
      <c r="N2495" s="103"/>
    </row>
    <row r="2496" spans="1:14">
      <c r="A2496" s="102"/>
      <c r="I2496" s="103"/>
      <c r="J2496" s="104"/>
      <c r="K2496" s="76"/>
      <c r="L2496" s="76"/>
      <c r="M2496" s="103"/>
      <c r="N2496" s="103"/>
    </row>
    <row r="2497" spans="1:14">
      <c r="A2497" s="102"/>
      <c r="I2497" s="103"/>
      <c r="J2497" s="104"/>
      <c r="K2497" s="76"/>
      <c r="L2497" s="76"/>
      <c r="M2497" s="103"/>
      <c r="N2497" s="103"/>
    </row>
    <row r="2498" spans="1:14">
      <c r="A2498" s="102"/>
      <c r="I2498" s="103"/>
      <c r="J2498" s="104"/>
      <c r="K2498" s="76"/>
      <c r="L2498" s="76"/>
      <c r="M2498" s="103"/>
      <c r="N2498" s="103"/>
    </row>
    <row r="2499" spans="1:14">
      <c r="A2499" s="102"/>
      <c r="I2499" s="103"/>
      <c r="J2499" s="104"/>
      <c r="K2499" s="76"/>
      <c r="L2499" s="76"/>
      <c r="M2499" s="103"/>
      <c r="N2499" s="103"/>
    </row>
    <row r="2500" spans="1:14">
      <c r="A2500" s="102"/>
      <c r="I2500" s="103"/>
      <c r="J2500" s="104"/>
      <c r="K2500" s="76"/>
      <c r="L2500" s="76"/>
      <c r="M2500" s="103"/>
      <c r="N2500" s="103"/>
    </row>
    <row r="2501" spans="1:14">
      <c r="I2501" s="103"/>
      <c r="J2501" s="104"/>
      <c r="K2501" s="76"/>
      <c r="L2501" s="76"/>
      <c r="M2501" s="103"/>
      <c r="N2501" s="103"/>
    </row>
    <row r="2502" spans="1:14">
      <c r="I2502" s="103"/>
      <c r="J2502" s="104"/>
      <c r="K2502" s="76"/>
      <c r="L2502" s="76"/>
      <c r="M2502" s="103"/>
      <c r="N2502" s="103"/>
    </row>
    <row r="2503" spans="1:14">
      <c r="I2503" s="103"/>
      <c r="J2503" s="104"/>
      <c r="K2503" s="76"/>
      <c r="L2503" s="76"/>
      <c r="M2503" s="103"/>
      <c r="N2503" s="103"/>
    </row>
    <row r="2504" spans="1:14">
      <c r="I2504" s="103"/>
      <c r="J2504" s="104"/>
      <c r="K2504" s="76"/>
      <c r="L2504" s="76"/>
      <c r="M2504" s="103"/>
      <c r="N2504" s="103"/>
    </row>
    <row r="2505" spans="1:14">
      <c r="I2505" s="103"/>
      <c r="J2505" s="104"/>
      <c r="K2505" s="76"/>
      <c r="L2505" s="76"/>
      <c r="M2505" s="103"/>
      <c r="N2505" s="103"/>
    </row>
    <row r="2506" spans="1:14">
      <c r="I2506" s="103"/>
      <c r="J2506" s="104"/>
      <c r="K2506" s="76"/>
      <c r="L2506" s="76"/>
      <c r="M2506" s="103"/>
      <c r="N2506" s="103"/>
    </row>
    <row r="2507" spans="1:14">
      <c r="I2507" s="103"/>
      <c r="J2507" s="104"/>
      <c r="K2507" s="76"/>
      <c r="L2507" s="76"/>
      <c r="M2507" s="103"/>
      <c r="N2507" s="103"/>
    </row>
    <row r="2508" spans="1:14">
      <c r="I2508" s="103"/>
      <c r="J2508" s="104"/>
      <c r="K2508" s="76"/>
      <c r="L2508" s="76"/>
      <c r="M2508" s="103"/>
      <c r="N2508" s="103"/>
    </row>
    <row r="2509" spans="1:14">
      <c r="I2509" s="103"/>
      <c r="J2509" s="104"/>
      <c r="K2509" s="76"/>
      <c r="L2509" s="76"/>
      <c r="M2509" s="103"/>
      <c r="N2509" s="103"/>
    </row>
    <row r="2510" spans="1:14">
      <c r="I2510" s="103"/>
      <c r="J2510" s="104"/>
      <c r="K2510" s="76"/>
      <c r="L2510" s="76"/>
      <c r="M2510" s="103"/>
      <c r="N2510" s="103"/>
    </row>
    <row r="2511" spans="1:14">
      <c r="I2511" s="103"/>
      <c r="J2511" s="104"/>
      <c r="K2511" s="76"/>
      <c r="L2511" s="76"/>
      <c r="M2511" s="103"/>
      <c r="N2511" s="103"/>
    </row>
    <row r="2512" spans="1:14">
      <c r="I2512" s="103"/>
      <c r="J2512" s="104"/>
      <c r="K2512" s="76"/>
      <c r="L2512" s="76"/>
      <c r="M2512" s="103"/>
      <c r="N2512" s="103"/>
    </row>
    <row r="2513" spans="9:14">
      <c r="I2513" s="103"/>
      <c r="J2513" s="104"/>
      <c r="K2513" s="76"/>
      <c r="L2513" s="76"/>
      <c r="M2513" s="103"/>
      <c r="N2513" s="103"/>
    </row>
    <row r="2514" spans="9:14">
      <c r="I2514" s="103"/>
      <c r="J2514" s="104"/>
      <c r="K2514" s="76"/>
      <c r="L2514" s="76"/>
      <c r="M2514" s="103"/>
      <c r="N2514" s="103"/>
    </row>
    <row r="2515" spans="9:14">
      <c r="I2515" s="103"/>
      <c r="J2515" s="104"/>
      <c r="K2515" s="76"/>
      <c r="L2515" s="76"/>
      <c r="M2515" s="103"/>
      <c r="N2515" s="103"/>
    </row>
    <row r="2516" spans="9:14">
      <c r="I2516" s="103"/>
      <c r="J2516" s="104"/>
      <c r="K2516" s="76"/>
      <c r="L2516" s="76"/>
      <c r="M2516" s="103"/>
      <c r="N2516" s="103"/>
    </row>
    <row r="2517" spans="9:14">
      <c r="I2517" s="103"/>
      <c r="J2517" s="104"/>
      <c r="K2517" s="76"/>
      <c r="L2517" s="76"/>
      <c r="M2517" s="103"/>
      <c r="N2517" s="103"/>
    </row>
    <row r="2518" spans="9:14">
      <c r="I2518" s="103"/>
      <c r="J2518" s="104"/>
      <c r="K2518" s="76"/>
      <c r="L2518" s="76"/>
      <c r="M2518" s="103"/>
      <c r="N2518" s="103"/>
    </row>
    <row r="2519" spans="9:14">
      <c r="I2519" s="103"/>
      <c r="J2519" s="104"/>
      <c r="K2519" s="76"/>
      <c r="L2519" s="76"/>
      <c r="M2519" s="103"/>
      <c r="N2519" s="103"/>
    </row>
    <row r="2520" spans="9:14">
      <c r="I2520" s="103"/>
      <c r="J2520" s="104"/>
      <c r="K2520" s="76"/>
      <c r="L2520" s="76"/>
      <c r="M2520" s="103"/>
      <c r="N2520" s="103"/>
    </row>
    <row r="2521" spans="9:14">
      <c r="I2521" s="103"/>
      <c r="J2521" s="104"/>
      <c r="K2521" s="76"/>
      <c r="L2521" s="76"/>
      <c r="M2521" s="103"/>
      <c r="N2521" s="103"/>
    </row>
    <row r="2522" spans="9:14">
      <c r="I2522" s="103"/>
      <c r="J2522" s="104"/>
      <c r="K2522" s="76"/>
      <c r="L2522" s="76"/>
      <c r="M2522" s="103"/>
      <c r="N2522" s="103"/>
    </row>
    <row r="2523" spans="9:14">
      <c r="I2523" s="103"/>
      <c r="J2523" s="104"/>
      <c r="K2523" s="76"/>
      <c r="L2523" s="76"/>
      <c r="M2523" s="103"/>
      <c r="N2523" s="103"/>
    </row>
    <row r="2524" spans="9:14">
      <c r="I2524" s="103"/>
      <c r="J2524" s="104"/>
      <c r="K2524" s="76"/>
      <c r="L2524" s="76"/>
      <c r="M2524" s="103"/>
      <c r="N2524" s="103"/>
    </row>
    <row r="2525" spans="9:14">
      <c r="I2525" s="103"/>
      <c r="J2525" s="104"/>
      <c r="K2525" s="76"/>
      <c r="L2525" s="76"/>
      <c r="M2525" s="103"/>
      <c r="N2525" s="103"/>
    </row>
    <row r="2526" spans="9:14">
      <c r="I2526" s="103"/>
      <c r="J2526" s="104"/>
      <c r="K2526" s="76"/>
      <c r="L2526" s="76"/>
      <c r="M2526" s="103"/>
      <c r="N2526" s="103"/>
    </row>
    <row r="2527" spans="9:14">
      <c r="I2527" s="103"/>
      <c r="J2527" s="104"/>
      <c r="K2527" s="76"/>
      <c r="L2527" s="76"/>
      <c r="M2527" s="103"/>
      <c r="N2527" s="103"/>
    </row>
    <row r="2528" spans="9:14">
      <c r="I2528" s="103"/>
      <c r="J2528" s="104"/>
      <c r="K2528" s="76"/>
      <c r="L2528" s="76"/>
      <c r="M2528" s="103"/>
      <c r="N2528" s="103"/>
    </row>
    <row r="2529" spans="9:14">
      <c r="I2529" s="103"/>
      <c r="J2529" s="104"/>
      <c r="K2529" s="76"/>
      <c r="L2529" s="76"/>
      <c r="M2529" s="103"/>
      <c r="N2529" s="103"/>
    </row>
    <row r="2530" spans="9:14">
      <c r="I2530" s="103"/>
      <c r="J2530" s="104"/>
      <c r="K2530" s="76"/>
      <c r="L2530" s="76"/>
      <c r="M2530" s="103"/>
      <c r="N2530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2013-11-10T21:15:49Z</dcterms:modified>
</cp:coreProperties>
</file>