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82" i="1"/>
  <c r="E14" i="1"/>
  <c r="E83" i="1"/>
  <c r="E15" i="1"/>
  <c r="E84" i="1"/>
  <c r="E16" i="1"/>
  <c r="E85" i="1"/>
  <c r="E17" i="1"/>
  <c r="E86" i="1"/>
  <c r="E18" i="1"/>
  <c r="E87" i="1"/>
  <c r="E19" i="1"/>
  <c r="E88" i="1"/>
  <c r="E20" i="1"/>
  <c r="E89" i="1"/>
  <c r="E21" i="1"/>
  <c r="E90" i="1"/>
  <c r="E22" i="1"/>
  <c r="E91" i="1"/>
  <c r="E23" i="1"/>
  <c r="E92" i="1"/>
  <c r="E159" i="1"/>
  <c r="D82" i="1"/>
  <c r="D83" i="1"/>
  <c r="D84" i="1"/>
  <c r="D85" i="1"/>
  <c r="D86" i="1"/>
  <c r="D87" i="1"/>
  <c r="D88" i="1"/>
  <c r="D89" i="1"/>
  <c r="D90" i="1"/>
  <c r="D91" i="1"/>
  <c r="D92" i="1"/>
  <c r="D159" i="1"/>
  <c r="B10" i="1"/>
  <c r="F13" i="1"/>
  <c r="F15" i="1"/>
  <c r="F16" i="1"/>
  <c r="F17" i="1"/>
  <c r="F19" i="1"/>
  <c r="F20" i="1"/>
  <c r="F21" i="1"/>
  <c r="F23" i="1"/>
  <c r="D81" i="1"/>
  <c r="I15" i="1"/>
  <c r="K15" i="1"/>
  <c r="I16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M15" i="1"/>
  <c r="L15" i="1"/>
  <c r="L16" i="1"/>
  <c r="L17" i="1"/>
  <c r="L18" i="1"/>
  <c r="L19" i="1"/>
  <c r="L20" i="1"/>
  <c r="L21" i="1"/>
  <c r="L22" i="1"/>
  <c r="L23" i="1"/>
  <c r="L14" i="1"/>
  <c r="K14" i="1"/>
  <c r="J14" i="1"/>
  <c r="M16" i="1"/>
  <c r="M17" i="1"/>
  <c r="J16" i="1"/>
  <c r="I17" i="1"/>
  <c r="F22" i="1"/>
  <c r="F14" i="1"/>
  <c r="F18" i="1"/>
  <c r="A10" i="1"/>
  <c r="K16" i="1"/>
  <c r="M14" i="1"/>
  <c r="J15" i="1"/>
  <c r="I18" i="1"/>
  <c r="J17" i="1"/>
  <c r="K17" i="1"/>
  <c r="K18" i="1"/>
  <c r="I19" i="1"/>
  <c r="J18" i="1"/>
  <c r="J19" i="1"/>
  <c r="K19" i="1"/>
  <c r="I20" i="1"/>
  <c r="K20" i="1"/>
  <c r="I21" i="1"/>
  <c r="J20" i="1"/>
  <c r="I22" i="1"/>
  <c r="J21" i="1"/>
  <c r="K21" i="1"/>
  <c r="J22" i="1"/>
  <c r="I23" i="1"/>
  <c r="K22" i="1"/>
  <c r="J23" i="1"/>
  <c r="I24" i="1"/>
  <c r="K23" i="1"/>
  <c r="K24" i="1"/>
  <c r="J24" i="1"/>
  <c r="I25" i="1"/>
  <c r="K25" i="1"/>
  <c r="J25" i="1"/>
  <c r="I26" i="1"/>
  <c r="K26" i="1"/>
  <c r="J26" i="1"/>
  <c r="I27" i="1"/>
  <c r="K27" i="1"/>
  <c r="J27" i="1"/>
  <c r="I28" i="1"/>
  <c r="K28" i="1"/>
  <c r="J28" i="1"/>
  <c r="I29" i="1"/>
  <c r="K29" i="1"/>
  <c r="J29" i="1"/>
  <c r="I30" i="1"/>
  <c r="K30" i="1"/>
  <c r="J30" i="1"/>
  <c r="I31" i="1"/>
  <c r="K31" i="1"/>
  <c r="J31" i="1"/>
  <c r="I32" i="1"/>
  <c r="K32" i="1"/>
  <c r="J32" i="1"/>
  <c r="I33" i="1"/>
  <c r="K33" i="1"/>
  <c r="J33" i="1"/>
  <c r="I34" i="1"/>
  <c r="K34" i="1"/>
  <c r="J34" i="1"/>
  <c r="I35" i="1"/>
  <c r="K35" i="1"/>
  <c r="J35" i="1"/>
  <c r="I36" i="1"/>
  <c r="K36" i="1"/>
  <c r="J36" i="1"/>
  <c r="I37" i="1"/>
  <c r="K37" i="1"/>
  <c r="J37" i="1"/>
  <c r="I38" i="1"/>
  <c r="K38" i="1"/>
  <c r="J38" i="1"/>
  <c r="I39" i="1"/>
  <c r="K39" i="1"/>
  <c r="J39" i="1"/>
  <c r="I40" i="1"/>
  <c r="K40" i="1"/>
  <c r="J40" i="1"/>
  <c r="I41" i="1"/>
  <c r="K41" i="1"/>
  <c r="J41" i="1"/>
  <c r="I42" i="1"/>
  <c r="K42" i="1"/>
  <c r="J42" i="1"/>
  <c r="I43" i="1"/>
  <c r="K43" i="1"/>
  <c r="J43" i="1"/>
  <c r="I44" i="1"/>
  <c r="K44" i="1"/>
  <c r="J44" i="1"/>
  <c r="I45" i="1"/>
  <c r="K45" i="1"/>
  <c r="J45" i="1"/>
  <c r="I46" i="1"/>
  <c r="K46" i="1"/>
  <c r="J46" i="1"/>
  <c r="I47" i="1"/>
  <c r="K47" i="1"/>
  <c r="J47" i="1"/>
  <c r="I48" i="1"/>
  <c r="K48" i="1"/>
  <c r="J48" i="1"/>
  <c r="I49" i="1"/>
  <c r="K49" i="1"/>
  <c r="J49" i="1"/>
  <c r="I50" i="1"/>
  <c r="K50" i="1"/>
  <c r="J50" i="1"/>
  <c r="I51" i="1"/>
  <c r="K51" i="1"/>
  <c r="J51" i="1"/>
  <c r="I52" i="1"/>
  <c r="K52" i="1"/>
  <c r="J52" i="1"/>
  <c r="I53" i="1"/>
  <c r="K53" i="1"/>
  <c r="J53" i="1"/>
  <c r="I54" i="1"/>
  <c r="K54" i="1"/>
  <c r="J54" i="1"/>
  <c r="I55" i="1"/>
  <c r="K55" i="1"/>
  <c r="J55" i="1"/>
  <c r="I56" i="1"/>
  <c r="K56" i="1"/>
  <c r="J56" i="1"/>
  <c r="I57" i="1"/>
  <c r="K57" i="1"/>
  <c r="J57" i="1"/>
  <c r="I58" i="1"/>
  <c r="K58" i="1"/>
  <c r="J58" i="1"/>
  <c r="I59" i="1"/>
  <c r="K59" i="1"/>
  <c r="J59" i="1"/>
  <c r="I60" i="1"/>
  <c r="K60" i="1"/>
  <c r="J60" i="1"/>
  <c r="I61" i="1"/>
  <c r="K61" i="1"/>
  <c r="J61" i="1"/>
  <c r="I62" i="1"/>
  <c r="K62" i="1"/>
  <c r="J62" i="1"/>
  <c r="I63" i="1"/>
  <c r="K63" i="1"/>
  <c r="J63" i="1"/>
  <c r="I64" i="1"/>
  <c r="K64" i="1"/>
  <c r="J64" i="1"/>
  <c r="I65" i="1"/>
  <c r="K65" i="1"/>
  <c r="J65" i="1"/>
  <c r="I66" i="1"/>
  <c r="K66" i="1"/>
  <c r="J66" i="1"/>
  <c r="I67" i="1"/>
  <c r="K67" i="1"/>
  <c r="J67" i="1"/>
  <c r="I68" i="1"/>
  <c r="K68" i="1"/>
  <c r="J68" i="1"/>
  <c r="I69" i="1"/>
  <c r="K69" i="1"/>
  <c r="J69" i="1"/>
  <c r="I70" i="1"/>
  <c r="K70" i="1"/>
  <c r="J70" i="1"/>
  <c r="I71" i="1"/>
  <c r="K71" i="1"/>
  <c r="J71" i="1"/>
  <c r="I72" i="1"/>
  <c r="K72" i="1"/>
  <c r="J72" i="1"/>
  <c r="I73" i="1"/>
  <c r="K73" i="1"/>
  <c r="J73" i="1"/>
  <c r="I74" i="1"/>
  <c r="K74" i="1"/>
  <c r="J74" i="1"/>
  <c r="I75" i="1"/>
  <c r="K75" i="1"/>
  <c r="J75" i="1"/>
  <c r="I76" i="1"/>
  <c r="K76" i="1"/>
  <c r="J76" i="1"/>
  <c r="I77" i="1"/>
  <c r="K77" i="1"/>
  <c r="J77" i="1"/>
  <c r="I78" i="1"/>
  <c r="K78" i="1"/>
  <c r="I79" i="1"/>
  <c r="J78" i="1"/>
  <c r="I80" i="1"/>
  <c r="J79" i="1"/>
  <c r="K79" i="1"/>
  <c r="I81" i="1"/>
  <c r="J80" i="1"/>
  <c r="K80" i="1"/>
  <c r="I82" i="1"/>
  <c r="J81" i="1"/>
  <c r="K81" i="1"/>
  <c r="I83" i="1"/>
  <c r="J82" i="1"/>
  <c r="K82" i="1"/>
  <c r="I84" i="1"/>
  <c r="J83" i="1"/>
  <c r="K83" i="1"/>
  <c r="I85" i="1"/>
  <c r="J84" i="1"/>
  <c r="K84" i="1"/>
  <c r="I86" i="1"/>
  <c r="K85" i="1"/>
  <c r="J85" i="1"/>
  <c r="I87" i="1"/>
  <c r="J86" i="1"/>
  <c r="K86" i="1"/>
  <c r="I88" i="1"/>
  <c r="J87" i="1"/>
  <c r="K87" i="1"/>
  <c r="I89" i="1"/>
  <c r="J88" i="1"/>
  <c r="K88" i="1"/>
  <c r="I90" i="1"/>
  <c r="K89" i="1"/>
  <c r="J89" i="1"/>
  <c r="I91" i="1"/>
  <c r="J90" i="1"/>
  <c r="K90" i="1"/>
  <c r="I92" i="1"/>
  <c r="J91" i="1"/>
  <c r="K91" i="1"/>
  <c r="I93" i="1"/>
  <c r="J92" i="1"/>
  <c r="K92" i="1"/>
  <c r="K93" i="1"/>
  <c r="J93" i="1"/>
</calcChain>
</file>

<file path=xl/sharedStrings.xml><?xml version="1.0" encoding="utf-8"?>
<sst xmlns="http://schemas.openxmlformats.org/spreadsheetml/2006/main" count="19" uniqueCount="18">
  <si>
    <t>SSE</t>
  </si>
  <si>
    <t>R^2</t>
  </si>
  <si>
    <t>ETRmax</t>
  </si>
  <si>
    <t>Alpha</t>
  </si>
  <si>
    <t>Intensity</t>
  </si>
  <si>
    <t>dF/Fm'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</si>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</sst>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4.0975</c:v>
                </c:pt>
                <c:pt idx="1">
                  <c:v>9.828</c:v>
                </c:pt>
                <c:pt idx="2">
                  <c:v>17.1455</c:v>
                </c:pt>
                <c:pt idx="3">
                  <c:v>22.9125</c:v>
                </c:pt>
                <c:pt idx="4">
                  <c:v>30.858</c:v>
                </c:pt>
                <c:pt idx="5">
                  <c:v>38.0</c:v>
                </c:pt>
                <c:pt idx="6">
                  <c:v>43.259</c:v>
                </c:pt>
                <c:pt idx="7">
                  <c:v>46.9405</c:v>
                </c:pt>
                <c:pt idx="8">
                  <c:v>45.672</c:v>
                </c:pt>
                <c:pt idx="9">
                  <c:v>41.5835</c:v>
                </c:pt>
                <c:pt idx="10">
                  <c:v>42.5955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1.390934395284124</c:v>
                </c:pt>
                <c:pt idx="2">
                  <c:v>2.779145100507847</c:v>
                </c:pt>
                <c:pt idx="3">
                  <c:v>4.161929717741521</c:v>
                </c:pt>
                <c:pt idx="4">
                  <c:v>5.536628080586594</c:v>
                </c:pt>
                <c:pt idx="5">
                  <c:v>6.900642498108486</c:v>
                </c:pt>
                <c:pt idx="6">
                  <c:v>8.251456980120895</c:v>
                </c:pt>
                <c:pt idx="7">
                  <c:v>9.58665514892378</c:v>
                </c:pt>
                <c:pt idx="8">
                  <c:v>10.90393657841823</c:v>
                </c:pt>
                <c:pt idx="9">
                  <c:v>12.20113134340678</c:v>
                </c:pt>
                <c:pt idx="10">
                  <c:v>13.47621260816425</c:v>
                </c:pt>
                <c:pt idx="11">
                  <c:v>14.72730713225307</c:v>
                </c:pt>
                <c:pt idx="12">
                  <c:v>15.95270362126646</c:v>
                </c:pt>
                <c:pt idx="13">
                  <c:v>17.15085889899777</c:v>
                </c:pt>
                <c:pt idx="14">
                  <c:v>18.32040192389419</c:v>
                </c:pt>
                <c:pt idx="15">
                  <c:v>19.46013571521474</c:v>
                </c:pt>
                <c:pt idx="16">
                  <c:v>20.56903729199615</c:v>
                </c:pt>
                <c:pt idx="17">
                  <c:v>21.64625575994302</c:v>
                </c:pt>
                <c:pt idx="18">
                  <c:v>22.69110870720711</c:v>
                </c:pt>
                <c:pt idx="19">
                  <c:v>23.70307708949407</c:v>
                </c:pt>
                <c:pt idx="20">
                  <c:v>24.68179879809092</c:v>
                </c:pt>
                <c:pt idx="21">
                  <c:v>25.62706111152693</c:v>
                </c:pt>
                <c:pt idx="22">
                  <c:v>26.53879223313432</c:v>
                </c:pt>
                <c:pt idx="23">
                  <c:v>27.41705211337675</c:v>
                </c:pt>
                <c:pt idx="24">
                  <c:v>28.26202274816899</c:v>
                </c:pt>
                <c:pt idx="25">
                  <c:v>29.07399813328163</c:v>
                </c:pt>
                <c:pt idx="26">
                  <c:v>29.85337404108194</c:v>
                </c:pt>
                <c:pt idx="27">
                  <c:v>30.60063777005772</c:v>
                </c:pt>
                <c:pt idx="28">
                  <c:v>31.31635800051075</c:v>
                </c:pt>
                <c:pt idx="29">
                  <c:v>32.00117487212552</c:v>
                </c:pt>
                <c:pt idx="30">
                  <c:v>32.65579038137614</c:v>
                </c:pt>
                <c:pt idx="31">
                  <c:v>33.28095917939636</c:v>
                </c:pt>
                <c:pt idx="32">
                  <c:v>33.87747983438502</c:v>
                </c:pt>
                <c:pt idx="33">
                  <c:v>34.44618660714207</c:v>
                </c:pt>
                <c:pt idx="34">
                  <c:v>34.98794177413937</c:v>
                </c:pt>
                <c:pt idx="35">
                  <c:v>35.5036285197594</c:v>
                </c:pt>
                <c:pt idx="36">
                  <c:v>35.99414440805644</c:v>
                </c:pt>
                <c:pt idx="37">
                  <c:v>36.46039543462153</c:v>
                </c:pt>
                <c:pt idx="38">
                  <c:v>36.90329065083858</c:v>
                </c:pt>
                <c:pt idx="39">
                  <c:v>37.32373734593836</c:v>
                </c:pt>
                <c:pt idx="40">
                  <c:v>37.7226367666999</c:v>
                </c:pt>
                <c:pt idx="41">
                  <c:v>38.1008803503089</c:v>
                </c:pt>
                <c:pt idx="42">
                  <c:v>38.45934644263837</c:v>
                </c:pt>
                <c:pt idx="43">
                  <c:v>38.79889747194608</c:v>
                </c:pt>
                <c:pt idx="44">
                  <c:v>39.12037754656157</c:v>
                </c:pt>
                <c:pt idx="45">
                  <c:v>39.42461044443923</c:v>
                </c:pt>
                <c:pt idx="46">
                  <c:v>39.71239796237162</c:v>
                </c:pt>
                <c:pt idx="47">
                  <c:v>39.98451859307768</c:v>
                </c:pt>
                <c:pt idx="48">
                  <c:v>40.24172649920946</c:v>
                </c:pt>
                <c:pt idx="49">
                  <c:v>40.48475075446712</c:v>
                </c:pt>
                <c:pt idx="50">
                  <c:v>40.71429482340114</c:v>
                </c:pt>
                <c:pt idx="51">
                  <c:v>40.93103625304072</c:v>
                </c:pt>
                <c:pt idx="52">
                  <c:v>41.13562655116523</c:v>
                </c:pt>
                <c:pt idx="53">
                  <c:v>41.32869122777681</c:v>
                </c:pt>
                <c:pt idx="54">
                  <c:v>41.51082997810136</c:v>
                </c:pt>
                <c:pt idx="55">
                  <c:v>41.68261698720389</c:v>
                </c:pt>
                <c:pt idx="56">
                  <c:v>41.84460133803015</c:v>
                </c:pt>
                <c:pt idx="57">
                  <c:v>41.997307506356</c:v>
                </c:pt>
                <c:pt idx="58">
                  <c:v>42.14123592772507</c:v>
                </c:pt>
                <c:pt idx="59">
                  <c:v>42.27686362297229</c:v>
                </c:pt>
                <c:pt idx="60">
                  <c:v>42.40464487035778</c:v>
                </c:pt>
                <c:pt idx="61">
                  <c:v>42.52501191366855</c:v>
                </c:pt>
                <c:pt idx="62">
                  <c:v>42.63837569688271</c:v>
                </c:pt>
                <c:pt idx="63">
                  <c:v>42.74512661713051</c:v>
                </c:pt>
                <c:pt idx="64">
                  <c:v>42.84563528873381</c:v>
                </c:pt>
                <c:pt idx="65">
                  <c:v>42.94025331205882</c:v>
                </c:pt>
                <c:pt idx="66">
                  <c:v>43.02931404178425</c:v>
                </c:pt>
                <c:pt idx="67">
                  <c:v>43.11313334996935</c:v>
                </c:pt>
                <c:pt idx="68">
                  <c:v>43.1920103800111</c:v>
                </c:pt>
                <c:pt idx="69">
                  <c:v>43.26622828821013</c:v>
                </c:pt>
                <c:pt idx="70">
                  <c:v>43.33605497022761</c:v>
                </c:pt>
                <c:pt idx="71">
                  <c:v>43.40174377021499</c:v>
                </c:pt>
                <c:pt idx="72">
                  <c:v>43.46353417083912</c:v>
                </c:pt>
                <c:pt idx="73">
                  <c:v>43.52165246281435</c:v>
                </c:pt>
                <c:pt idx="74">
                  <c:v>43.57631239289324</c:v>
                </c:pt>
                <c:pt idx="75">
                  <c:v>43.62771578956381</c:v>
                </c:pt>
                <c:pt idx="76">
                  <c:v>43.67605316595849</c:v>
                </c:pt>
                <c:pt idx="77">
                  <c:v>43.72150429970125</c:v>
                </c:pt>
                <c:pt idx="78">
                  <c:v>43.7642387896099</c:v>
                </c:pt>
                <c:pt idx="79">
                  <c:v>43.80441658933088</c:v>
                </c:pt>
                <c:pt idx="80">
                  <c:v>44.39537093898464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1.391389055900739</c:v>
                </c:pt>
                <c:pt idx="2">
                  <c:v>2.782778111801479</c:v>
                </c:pt>
                <c:pt idx="3">
                  <c:v>4.174167167702218</c:v>
                </c:pt>
                <c:pt idx="4">
                  <c:v>5.565556223602957</c:v>
                </c:pt>
                <c:pt idx="5">
                  <c:v>6.956945279503697</c:v>
                </c:pt>
                <c:pt idx="6">
                  <c:v>8.348334335404436</c:v>
                </c:pt>
                <c:pt idx="7">
                  <c:v>9.739723391305176</c:v>
                </c:pt>
                <c:pt idx="8">
                  <c:v>11.13111244720591</c:v>
                </c:pt>
                <c:pt idx="9">
                  <c:v>12.52250150310665</c:v>
                </c:pt>
                <c:pt idx="10">
                  <c:v>13.9138905590074</c:v>
                </c:pt>
                <c:pt idx="11">
                  <c:v>15.30527961490813</c:v>
                </c:pt>
                <c:pt idx="12">
                  <c:v>16.69666867080887</c:v>
                </c:pt>
                <c:pt idx="13">
                  <c:v>18.08805772670961</c:v>
                </c:pt>
                <c:pt idx="14">
                  <c:v>19.47944678261035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44.43072650709862</c:v>
                </c:pt>
                <c:pt idx="1">
                  <c:v>44.43072650709862</c:v>
                </c:pt>
                <c:pt idx="2">
                  <c:v>44.43072650709862</c:v>
                </c:pt>
                <c:pt idx="3">
                  <c:v>44.43072650709862</c:v>
                </c:pt>
                <c:pt idx="4">
                  <c:v>44.43072650709862</c:v>
                </c:pt>
                <c:pt idx="5">
                  <c:v>44.43072650709862</c:v>
                </c:pt>
                <c:pt idx="6">
                  <c:v>44.43072650709862</c:v>
                </c:pt>
                <c:pt idx="7">
                  <c:v>44.43072650709862</c:v>
                </c:pt>
                <c:pt idx="8">
                  <c:v>44.43072650709862</c:v>
                </c:pt>
                <c:pt idx="9">
                  <c:v>44.43072650709862</c:v>
                </c:pt>
                <c:pt idx="10">
                  <c:v>44.43072650709862</c:v>
                </c:pt>
                <c:pt idx="11">
                  <c:v>44.43072650709862</c:v>
                </c:pt>
                <c:pt idx="12">
                  <c:v>44.43072650709862</c:v>
                </c:pt>
                <c:pt idx="13">
                  <c:v>44.43072650709862</c:v>
                </c:pt>
                <c:pt idx="14">
                  <c:v>44.43072650709862</c:v>
                </c:pt>
                <c:pt idx="15">
                  <c:v>44.43072650709862</c:v>
                </c:pt>
                <c:pt idx="16">
                  <c:v>44.43072650709862</c:v>
                </c:pt>
                <c:pt idx="17">
                  <c:v>44.43072650709862</c:v>
                </c:pt>
                <c:pt idx="18">
                  <c:v>44.43072650709862</c:v>
                </c:pt>
                <c:pt idx="19">
                  <c:v>44.43072650709862</c:v>
                </c:pt>
                <c:pt idx="20">
                  <c:v>44.43072650709862</c:v>
                </c:pt>
                <c:pt idx="21">
                  <c:v>44.43072650709862</c:v>
                </c:pt>
                <c:pt idx="22">
                  <c:v>44.43072650709862</c:v>
                </c:pt>
                <c:pt idx="23">
                  <c:v>44.43072650709862</c:v>
                </c:pt>
                <c:pt idx="24">
                  <c:v>44.43072650709862</c:v>
                </c:pt>
                <c:pt idx="25">
                  <c:v>44.43072650709862</c:v>
                </c:pt>
                <c:pt idx="26">
                  <c:v>44.43072650709862</c:v>
                </c:pt>
                <c:pt idx="27">
                  <c:v>44.43072650709862</c:v>
                </c:pt>
                <c:pt idx="28">
                  <c:v>44.43072650709862</c:v>
                </c:pt>
                <c:pt idx="29">
                  <c:v>44.43072650709862</c:v>
                </c:pt>
                <c:pt idx="30">
                  <c:v>44.43072650709862</c:v>
                </c:pt>
                <c:pt idx="31">
                  <c:v>44.43072650709862</c:v>
                </c:pt>
                <c:pt idx="32">
                  <c:v>44.43072650709862</c:v>
                </c:pt>
                <c:pt idx="33">
                  <c:v>44.43072650709862</c:v>
                </c:pt>
                <c:pt idx="34">
                  <c:v>44.43072650709862</c:v>
                </c:pt>
                <c:pt idx="35">
                  <c:v>44.43072650709862</c:v>
                </c:pt>
                <c:pt idx="36">
                  <c:v>44.43072650709862</c:v>
                </c:pt>
                <c:pt idx="37">
                  <c:v>44.43072650709862</c:v>
                </c:pt>
                <c:pt idx="38">
                  <c:v>44.43072650709862</c:v>
                </c:pt>
                <c:pt idx="39">
                  <c:v>44.43072650709862</c:v>
                </c:pt>
                <c:pt idx="40">
                  <c:v>44.43072650709862</c:v>
                </c:pt>
                <c:pt idx="41">
                  <c:v>44.43072650709862</c:v>
                </c:pt>
                <c:pt idx="42">
                  <c:v>44.43072650709862</c:v>
                </c:pt>
                <c:pt idx="43">
                  <c:v>44.43072650709862</c:v>
                </c:pt>
                <c:pt idx="44">
                  <c:v>44.43072650709862</c:v>
                </c:pt>
                <c:pt idx="45">
                  <c:v>44.43072650709862</c:v>
                </c:pt>
                <c:pt idx="46">
                  <c:v>44.43072650709862</c:v>
                </c:pt>
                <c:pt idx="47">
                  <c:v>44.43072650709862</c:v>
                </c:pt>
                <c:pt idx="48">
                  <c:v>44.43072650709862</c:v>
                </c:pt>
                <c:pt idx="49">
                  <c:v>44.43072650709862</c:v>
                </c:pt>
                <c:pt idx="50">
                  <c:v>44.43072650709862</c:v>
                </c:pt>
                <c:pt idx="51">
                  <c:v>44.43072650709862</c:v>
                </c:pt>
                <c:pt idx="52">
                  <c:v>44.43072650709862</c:v>
                </c:pt>
                <c:pt idx="53">
                  <c:v>44.43072650709862</c:v>
                </c:pt>
                <c:pt idx="54">
                  <c:v>44.43072650709862</c:v>
                </c:pt>
                <c:pt idx="55">
                  <c:v>44.43072650709862</c:v>
                </c:pt>
                <c:pt idx="56">
                  <c:v>44.43072650709862</c:v>
                </c:pt>
                <c:pt idx="57">
                  <c:v>44.43072650709862</c:v>
                </c:pt>
                <c:pt idx="58">
                  <c:v>44.43072650709862</c:v>
                </c:pt>
                <c:pt idx="59">
                  <c:v>44.43072650709862</c:v>
                </c:pt>
                <c:pt idx="60">
                  <c:v>44.43072650709862</c:v>
                </c:pt>
                <c:pt idx="61">
                  <c:v>44.43072650709862</c:v>
                </c:pt>
                <c:pt idx="62">
                  <c:v>44.43072650709862</c:v>
                </c:pt>
                <c:pt idx="63">
                  <c:v>44.43072650709862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127.7305619694863</c:v>
                </c:pt>
                <c:pt idx="1">
                  <c:v>127.7305619694863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127.7305619694863</c:v>
                </c:pt>
                <c:pt idx="1">
                  <c:v>127.7305619694863</c:v>
                </c:pt>
                <c:pt idx="2">
                  <c:v>127.7305619694863</c:v>
                </c:pt>
                <c:pt idx="3">
                  <c:v>127.7305619694863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9294408"/>
        <c:axId val="-2049281528"/>
      </c:scatterChart>
      <c:valAx>
        <c:axId val="-2049294408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49281528"/>
        <c:crosses val="autoZero"/>
        <c:crossBetween val="midCat"/>
      </c:valAx>
      <c:valAx>
        <c:axId val="-2049281528"/>
        <c:scaling>
          <c:orientation val="minMax"/>
          <c:max val="7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49294408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topLeftCell="A3" workbookViewId="0">
      <selection activeCell="B11" sqref="B11"/>
    </sheetView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44.430726507098619</v>
      </c>
      <c r="D3" s="1"/>
    </row>
    <row r="4" spans="1:14">
      <c r="A4" t="s">
        <v>3</v>
      </c>
      <c r="B4" s="3">
        <v>0.34784726397518484</v>
      </c>
      <c r="D4" s="1"/>
    </row>
    <row r="5" spans="1:14">
      <c r="A5" t="s">
        <v>12</v>
      </c>
      <c r="B5" s="3">
        <v>0</v>
      </c>
    </row>
    <row r="6" spans="1:14">
      <c r="A6" t="s">
        <v>16</v>
      </c>
      <c r="B6" s="9">
        <f>ETR/alph</f>
        <v>127.73056196948633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22.858532015359575</v>
      </c>
      <c r="B10">
        <f>E159/D159</f>
        <v>0.99466122725315198</v>
      </c>
    </row>
    <row r="12" spans="1:14">
      <c r="B12" t="s">
        <v>4</v>
      </c>
      <c r="C12" t="s">
        <v>5</v>
      </c>
      <c r="D12" t="s">
        <v>6</v>
      </c>
      <c r="E12" t="s">
        <v>7</v>
      </c>
      <c r="F12" t="s">
        <v>8</v>
      </c>
      <c r="I12" t="s">
        <v>13</v>
      </c>
      <c r="J12" t="s">
        <v>14</v>
      </c>
      <c r="K12" t="s">
        <v>15</v>
      </c>
    </row>
    <row r="13" spans="1:14">
      <c r="B13">
        <v>11</v>
      </c>
      <c r="D13">
        <v>4.0975000000000001</v>
      </c>
      <c r="E13">
        <f t="shared" ref="E13:E22" si="0">ETR*TANH(alph*B13/ETR)</f>
        <v>3.816888652123803</v>
      </c>
      <c r="F13">
        <f t="shared" ref="F13:F22" si="1">(E13-D13)^2</f>
        <v>7.8742728556896124E-2</v>
      </c>
      <c r="M13" t="s">
        <v>16</v>
      </c>
    </row>
    <row r="14" spans="1:14">
      <c r="B14">
        <v>28</v>
      </c>
      <c r="D14">
        <v>9.8279999999999994</v>
      </c>
      <c r="E14">
        <f t="shared" si="0"/>
        <v>9.5866551489237803</v>
      </c>
      <c r="F14">
        <f t="shared" si="1"/>
        <v>5.8247337141002359E-2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44.430726507098619</v>
      </c>
      <c r="M14">
        <f>IkW</f>
        <v>127.73056196948633</v>
      </c>
      <c r="N14">
        <v>0</v>
      </c>
    </row>
    <row r="15" spans="1:14">
      <c r="B15">
        <v>53</v>
      </c>
      <c r="D15">
        <v>17.145500000000002</v>
      </c>
      <c r="E15">
        <f t="shared" si="0"/>
        <v>17.445976791993719</v>
      </c>
      <c r="F15">
        <f t="shared" si="1"/>
        <v>9.0286302526835213E-2</v>
      </c>
      <c r="I15">
        <f>4+I14</f>
        <v>4</v>
      </c>
      <c r="J15">
        <f t="shared" si="2"/>
        <v>1.3909343952841242</v>
      </c>
      <c r="K15">
        <f t="shared" si="3"/>
        <v>1.3913890559007394</v>
      </c>
      <c r="L15">
        <f t="shared" si="4"/>
        <v>44.430726507098619</v>
      </c>
      <c r="M15">
        <f>IkW</f>
        <v>127.73056196948633</v>
      </c>
      <c r="N15">
        <v>2.8</v>
      </c>
    </row>
    <row r="16" spans="1:14">
      <c r="B16">
        <v>75</v>
      </c>
      <c r="D16">
        <v>22.912500000000001</v>
      </c>
      <c r="E16">
        <f t="shared" si="0"/>
        <v>23.453190339315857</v>
      </c>
      <c r="F16">
        <f t="shared" si="1"/>
        <v>0.29234604302949452</v>
      </c>
      <c r="I16">
        <f t="shared" ref="I16:I38" si="5">4+I15</f>
        <v>8</v>
      </c>
      <c r="J16">
        <f t="shared" si="2"/>
        <v>2.7791451005078471</v>
      </c>
      <c r="K16">
        <f t="shared" si="3"/>
        <v>2.7827781118014787</v>
      </c>
      <c r="L16">
        <f t="shared" si="4"/>
        <v>44.430726507098619</v>
      </c>
      <c r="M16">
        <f>IkW</f>
        <v>127.73056196948633</v>
      </c>
      <c r="N16">
        <v>6</v>
      </c>
    </row>
    <row r="17" spans="2:14">
      <c r="B17">
        <v>111</v>
      </c>
      <c r="D17">
        <v>30.858000000000004</v>
      </c>
      <c r="E17">
        <f t="shared" si="0"/>
        <v>31.140351267923297</v>
      </c>
      <c r="F17">
        <f t="shared" si="1"/>
        <v>7.9722238497891007E-2</v>
      </c>
      <c r="I17">
        <f t="shared" si="5"/>
        <v>12</v>
      </c>
      <c r="J17">
        <f t="shared" si="2"/>
        <v>4.1619297177415211</v>
      </c>
      <c r="K17">
        <f t="shared" si="3"/>
        <v>4.1741671677022181</v>
      </c>
      <c r="L17">
        <f t="shared" si="4"/>
        <v>44.430726507098619</v>
      </c>
      <c r="M17">
        <f>IkW</f>
        <v>127.73056196948633</v>
      </c>
      <c r="N17">
        <v>100</v>
      </c>
    </row>
    <row r="18" spans="2:14">
      <c r="B18">
        <v>160</v>
      </c>
      <c r="D18">
        <v>38</v>
      </c>
      <c r="E18">
        <f t="shared" si="0"/>
        <v>37.722636766699893</v>
      </c>
      <c r="F18">
        <f t="shared" si="1"/>
        <v>7.6930363186689846E-2</v>
      </c>
      <c r="I18">
        <f t="shared" si="5"/>
        <v>16</v>
      </c>
      <c r="J18">
        <f t="shared" si="2"/>
        <v>5.5366280805865946</v>
      </c>
      <c r="K18">
        <f t="shared" si="3"/>
        <v>5.5655562236029574</v>
      </c>
      <c r="L18">
        <f t="shared" si="4"/>
        <v>44.430726507098619</v>
      </c>
    </row>
    <row r="19" spans="2:14">
      <c r="B19">
        <v>239</v>
      </c>
      <c r="D19">
        <v>43.259</v>
      </c>
      <c r="E19">
        <f t="shared" si="0"/>
        <v>42.373411154928867</v>
      </c>
      <c r="F19">
        <f t="shared" si="1"/>
        <v>0.78426760251442384</v>
      </c>
      <c r="I19">
        <f t="shared" si="5"/>
        <v>20</v>
      </c>
      <c r="J19">
        <f t="shared" si="2"/>
        <v>6.9006424981084864</v>
      </c>
      <c r="K19">
        <f t="shared" si="3"/>
        <v>6.9569452795036968</v>
      </c>
      <c r="L19">
        <f t="shared" si="4"/>
        <v>44.430726507098619</v>
      </c>
    </row>
    <row r="20" spans="2:14">
      <c r="B20">
        <v>349</v>
      </c>
      <c r="D20">
        <v>46.9405</v>
      </c>
      <c r="E20">
        <f t="shared" si="0"/>
        <v>44.056080802303462</v>
      </c>
      <c r="F20">
        <f t="shared" si="1"/>
        <v>8.319874108040338</v>
      </c>
      <c r="I20">
        <f t="shared" si="5"/>
        <v>24</v>
      </c>
      <c r="J20">
        <f t="shared" si="2"/>
        <v>8.2514569801208957</v>
      </c>
      <c r="K20">
        <f t="shared" si="3"/>
        <v>8.3483343354044361</v>
      </c>
      <c r="L20">
        <f t="shared" si="4"/>
        <v>44.430726507098619</v>
      </c>
    </row>
    <row r="21" spans="2:14">
      <c r="B21">
        <v>519</v>
      </c>
      <c r="D21">
        <v>45.671999999999997</v>
      </c>
      <c r="E21">
        <f t="shared" si="0"/>
        <v>44.404466239807292</v>
      </c>
      <c r="F21">
        <f t="shared" si="1"/>
        <v>1.606641833228259</v>
      </c>
      <c r="I21">
        <f t="shared" si="5"/>
        <v>28</v>
      </c>
      <c r="J21">
        <f t="shared" si="2"/>
        <v>9.5866551489237803</v>
      </c>
      <c r="K21">
        <f t="shared" si="3"/>
        <v>9.7397233913051764</v>
      </c>
      <c r="L21">
        <f t="shared" si="4"/>
        <v>44.430726507098619</v>
      </c>
    </row>
    <row r="22" spans="2:14">
      <c r="B22">
        <v>763</v>
      </c>
      <c r="D22">
        <v>41.583500000000001</v>
      </c>
      <c r="E22">
        <f t="shared" si="0"/>
        <v>44.43015082290902</v>
      </c>
      <c r="F22">
        <f t="shared" si="1"/>
        <v>8.1034209075685979</v>
      </c>
      <c r="I22">
        <f t="shared" si="5"/>
        <v>32</v>
      </c>
      <c r="J22">
        <f t="shared" si="2"/>
        <v>10.903936578418229</v>
      </c>
      <c r="K22">
        <f t="shared" si="3"/>
        <v>11.131112447205915</v>
      </c>
      <c r="L22">
        <f t="shared" si="4"/>
        <v>44.430726507098619</v>
      </c>
    </row>
    <row r="23" spans="2:14">
      <c r="B23">
        <v>1167</v>
      </c>
      <c r="D23">
        <v>42.595499999999994</v>
      </c>
      <c r="E23">
        <f>ETR*TANH(alph*B23/ETR)</f>
        <v>44.430725476901713</v>
      </c>
      <c r="F23">
        <f>(E23-D23)^2</f>
        <v>3.3680525510691433</v>
      </c>
      <c r="I23">
        <f t="shared" si="5"/>
        <v>36</v>
      </c>
      <c r="J23">
        <f t="shared" si="2"/>
        <v>12.201131343406782</v>
      </c>
      <c r="K23">
        <f t="shared" si="3"/>
        <v>12.522501503106653</v>
      </c>
      <c r="L23">
        <f t="shared" si="4"/>
        <v>44.430726507098619</v>
      </c>
    </row>
    <row r="24" spans="2:14">
      <c r="B24" s="12"/>
      <c r="I24">
        <f t="shared" si="5"/>
        <v>40</v>
      </c>
      <c r="J24">
        <f t="shared" si="2"/>
        <v>13.476212608164252</v>
      </c>
      <c r="K24">
        <f t="shared" si="3"/>
        <v>13.913890559007394</v>
      </c>
      <c r="L24">
        <f t="shared" si="4"/>
        <v>44.430726507098619</v>
      </c>
    </row>
    <row r="25" spans="2:14">
      <c r="B25" s="12"/>
      <c r="I25">
        <f t="shared" si="5"/>
        <v>44</v>
      </c>
      <c r="J25">
        <f t="shared" si="2"/>
        <v>14.727307132253067</v>
      </c>
      <c r="K25">
        <f t="shared" si="3"/>
        <v>15.305279614908134</v>
      </c>
      <c r="L25">
        <f t="shared" si="4"/>
        <v>44.430726507098619</v>
      </c>
    </row>
    <row r="26" spans="2:14">
      <c r="I26">
        <f t="shared" si="5"/>
        <v>48</v>
      </c>
      <c r="J26">
        <f t="shared" si="2"/>
        <v>15.952703621266457</v>
      </c>
      <c r="K26">
        <f t="shared" si="3"/>
        <v>16.696668670808872</v>
      </c>
      <c r="L26">
        <f t="shared" si="4"/>
        <v>44.430726507098619</v>
      </c>
    </row>
    <row r="27" spans="2:14">
      <c r="I27">
        <f t="shared" si="5"/>
        <v>52</v>
      </c>
      <c r="J27">
        <f t="shared" si="2"/>
        <v>17.150858898997768</v>
      </c>
      <c r="K27">
        <f t="shared" si="3"/>
        <v>18.088057726709611</v>
      </c>
      <c r="L27">
        <f t="shared" si="4"/>
        <v>44.430726507098619</v>
      </c>
    </row>
    <row r="28" spans="2:14">
      <c r="I28">
        <f t="shared" si="5"/>
        <v>56</v>
      </c>
      <c r="J28">
        <f t="shared" si="2"/>
        <v>18.320401923894188</v>
      </c>
      <c r="K28">
        <f t="shared" si="3"/>
        <v>19.479446782610353</v>
      </c>
      <c r="L28">
        <f t="shared" si="4"/>
        <v>44.430726507098619</v>
      </c>
    </row>
    <row r="29" spans="2:14">
      <c r="I29">
        <f t="shared" si="5"/>
        <v>60</v>
      </c>
      <c r="J29">
        <f t="shared" si="2"/>
        <v>19.460135715214744</v>
      </c>
      <c r="K29">
        <f t="shared" si="3"/>
        <v>20.870835838511091</v>
      </c>
      <c r="L29">
        <f t="shared" si="4"/>
        <v>44.430726507098619</v>
      </c>
    </row>
    <row r="30" spans="2:14">
      <c r="I30">
        <f t="shared" si="5"/>
        <v>64</v>
      </c>
      <c r="J30">
        <f t="shared" si="2"/>
        <v>20.569037291996146</v>
      </c>
      <c r="K30">
        <f t="shared" si="3"/>
        <v>22.26222489441183</v>
      </c>
      <c r="L30">
        <f t="shared" si="4"/>
        <v>44.430726507098619</v>
      </c>
    </row>
    <row r="31" spans="2:14">
      <c r="I31">
        <f t="shared" si="5"/>
        <v>68</v>
      </c>
      <c r="J31">
        <f t="shared" si="2"/>
        <v>21.646255759943017</v>
      </c>
      <c r="K31">
        <f t="shared" si="3"/>
        <v>23.653613950312568</v>
      </c>
      <c r="L31">
        <f t="shared" si="4"/>
        <v>44.430726507098619</v>
      </c>
    </row>
    <row r="32" spans="2:14">
      <c r="I32">
        <f t="shared" si="5"/>
        <v>72</v>
      </c>
      <c r="J32">
        <f t="shared" si="2"/>
        <v>22.69110870720711</v>
      </c>
      <c r="K32">
        <f t="shared" si="3"/>
        <v>25.045003006213307</v>
      </c>
      <c r="L32">
        <f t="shared" si="4"/>
        <v>44.430726507098619</v>
      </c>
    </row>
    <row r="33" spans="9:12">
      <c r="I33">
        <f t="shared" si="5"/>
        <v>76</v>
      </c>
      <c r="J33">
        <f t="shared" si="2"/>
        <v>23.703077089494069</v>
      </c>
      <c r="K33">
        <f t="shared" si="3"/>
        <v>26.436392062114049</v>
      </c>
      <c r="L33">
        <f t="shared" si="4"/>
        <v>44.430726507098619</v>
      </c>
    </row>
    <row r="34" spans="9:12">
      <c r="I34">
        <f t="shared" si="5"/>
        <v>80</v>
      </c>
      <c r="J34">
        <f t="shared" si="2"/>
        <v>24.68179879809092</v>
      </c>
      <c r="K34">
        <f t="shared" si="3"/>
        <v>27.827781118014787</v>
      </c>
      <c r="L34">
        <f t="shared" si="4"/>
        <v>44.430726507098619</v>
      </c>
    </row>
    <row r="35" spans="9:12">
      <c r="I35">
        <f t="shared" si="5"/>
        <v>84</v>
      </c>
      <c r="J35">
        <f t="shared" si="2"/>
        <v>25.627061111526928</v>
      </c>
      <c r="K35">
        <f t="shared" si="3"/>
        <v>29.219170173915526</v>
      </c>
      <c r="L35">
        <f t="shared" si="4"/>
        <v>44.430726507098619</v>
      </c>
    </row>
    <row r="36" spans="9:12">
      <c r="I36">
        <f t="shared" si="5"/>
        <v>88</v>
      </c>
      <c r="J36">
        <f t="shared" si="2"/>
        <v>26.538792233134316</v>
      </c>
      <c r="K36">
        <f t="shared" si="3"/>
        <v>30.610559229816268</v>
      </c>
      <c r="L36">
        <f t="shared" si="4"/>
        <v>44.430726507098619</v>
      </c>
    </row>
    <row r="37" spans="9:12">
      <c r="I37">
        <f t="shared" si="5"/>
        <v>92</v>
      </c>
      <c r="J37">
        <f t="shared" si="2"/>
        <v>27.417052113376748</v>
      </c>
      <c r="K37">
        <f t="shared" si="3"/>
        <v>32.001948285717006</v>
      </c>
      <c r="L37">
        <f t="shared" si="4"/>
        <v>44.430726507098619</v>
      </c>
    </row>
    <row r="38" spans="9:12">
      <c r="I38">
        <f t="shared" si="5"/>
        <v>96</v>
      </c>
      <c r="J38">
        <f t="shared" si="2"/>
        <v>28.262022748168992</v>
      </c>
      <c r="K38">
        <f t="shared" si="3"/>
        <v>33.393337341617745</v>
      </c>
      <c r="L38">
        <f t="shared" si="4"/>
        <v>44.430726507098619</v>
      </c>
    </row>
    <row r="39" spans="9:12">
      <c r="I39">
        <f>4+I38</f>
        <v>100</v>
      </c>
      <c r="J39">
        <f t="shared" si="2"/>
        <v>29.073998133281634</v>
      </c>
      <c r="K39">
        <f t="shared" si="3"/>
        <v>34.784726397518483</v>
      </c>
      <c r="L39">
        <f t="shared" si="4"/>
        <v>44.430726507098619</v>
      </c>
    </row>
    <row r="40" spans="9:12">
      <c r="I40">
        <f>4+I39</f>
        <v>104</v>
      </c>
      <c r="J40">
        <f t="shared" si="2"/>
        <v>29.853374041081938</v>
      </c>
      <c r="K40">
        <f t="shared" si="3"/>
        <v>36.176115453419222</v>
      </c>
      <c r="L40">
        <f t="shared" si="4"/>
        <v>44.430726507098619</v>
      </c>
    </row>
    <row r="41" spans="9:12">
      <c r="I41">
        <f>4+I40</f>
        <v>108</v>
      </c>
      <c r="J41">
        <f t="shared" si="2"/>
        <v>30.60063777005772</v>
      </c>
      <c r="K41">
        <f t="shared" si="3"/>
        <v>37.56750450931996</v>
      </c>
      <c r="L41">
        <f t="shared" si="4"/>
        <v>44.430726507098619</v>
      </c>
    </row>
    <row r="42" spans="9:12">
      <c r="I42">
        <f>4+I41</f>
        <v>112</v>
      </c>
      <c r="J42">
        <f t="shared" si="2"/>
        <v>31.316358000510753</v>
      </c>
      <c r="K42">
        <f t="shared" si="3"/>
        <v>38.958893565220706</v>
      </c>
      <c r="L42">
        <f t="shared" si="4"/>
        <v>44.430726507098619</v>
      </c>
    </row>
    <row r="43" spans="9:12">
      <c r="I43">
        <f>4+I42</f>
        <v>116</v>
      </c>
      <c r="J43">
        <f t="shared" si="2"/>
        <v>32.001174872125524</v>
      </c>
      <c r="K43">
        <f t="shared" si="3"/>
        <v>40.350282621121444</v>
      </c>
      <c r="L43">
        <f t="shared" si="4"/>
        <v>44.430726507098619</v>
      </c>
    </row>
    <row r="44" spans="9:12">
      <c r="I44">
        <f t="shared" ref="I44:I93" si="6">4+I43</f>
        <v>120</v>
      </c>
      <c r="J44">
        <f t="shared" si="2"/>
        <v>32.655790381376143</v>
      </c>
      <c r="K44">
        <f t="shared" ref="K44:K94" si="7">alph*I44</f>
        <v>41.741671677022183</v>
      </c>
      <c r="L44">
        <f t="shared" si="4"/>
        <v>44.430726507098619</v>
      </c>
    </row>
    <row r="45" spans="9:12">
      <c r="I45">
        <f t="shared" si="6"/>
        <v>124</v>
      </c>
      <c r="J45">
        <f t="shared" si="2"/>
        <v>33.280959179396362</v>
      </c>
      <c r="K45">
        <f t="shared" si="7"/>
        <v>43.133060732922921</v>
      </c>
      <c r="L45">
        <f t="shared" si="4"/>
        <v>44.430726507098619</v>
      </c>
    </row>
    <row r="46" spans="9:12">
      <c r="I46">
        <f t="shared" si="6"/>
        <v>128</v>
      </c>
      <c r="J46">
        <f t="shared" si="2"/>
        <v>33.877479834385021</v>
      </c>
      <c r="K46">
        <f t="shared" si="7"/>
        <v>44.524449788823659</v>
      </c>
      <c r="L46">
        <f t="shared" si="4"/>
        <v>44.430726507098619</v>
      </c>
    </row>
    <row r="47" spans="9:12">
      <c r="I47">
        <f t="shared" si="6"/>
        <v>132</v>
      </c>
      <c r="J47">
        <f t="shared" si="2"/>
        <v>34.446186607142074</v>
      </c>
      <c r="K47">
        <f t="shared" si="7"/>
        <v>45.915838844724398</v>
      </c>
      <c r="L47">
        <f t="shared" si="4"/>
        <v>44.430726507098619</v>
      </c>
    </row>
    <row r="48" spans="9:12">
      <c r="I48">
        <f t="shared" si="6"/>
        <v>136</v>
      </c>
      <c r="J48">
        <f t="shared" si="2"/>
        <v>34.987941774139372</v>
      </c>
      <c r="K48">
        <f t="shared" si="7"/>
        <v>47.307227900625136</v>
      </c>
      <c r="L48">
        <f t="shared" si="4"/>
        <v>44.430726507098619</v>
      </c>
    </row>
    <row r="49" spans="9:12">
      <c r="I49">
        <f t="shared" si="6"/>
        <v>140</v>
      </c>
      <c r="J49">
        <f t="shared" si="2"/>
        <v>35.503628519759395</v>
      </c>
      <c r="K49">
        <f t="shared" si="7"/>
        <v>48.698616956525875</v>
      </c>
      <c r="L49">
        <f t="shared" si="4"/>
        <v>44.430726507098619</v>
      </c>
    </row>
    <row r="50" spans="9:12">
      <c r="I50">
        <f t="shared" si="6"/>
        <v>144</v>
      </c>
      <c r="J50">
        <f t="shared" si="2"/>
        <v>35.994144408056435</v>
      </c>
      <c r="K50">
        <f t="shared" si="7"/>
        <v>50.090006012426613</v>
      </c>
      <c r="L50">
        <f t="shared" si="4"/>
        <v>44.430726507098619</v>
      </c>
    </row>
    <row r="51" spans="9:12">
      <c r="I51">
        <f t="shared" si="6"/>
        <v>148</v>
      </c>
      <c r="J51">
        <f t="shared" si="2"/>
        <v>36.460395434621532</v>
      </c>
      <c r="K51">
        <f t="shared" si="7"/>
        <v>51.481395068327359</v>
      </c>
      <c r="L51">
        <f t="shared" si="4"/>
        <v>44.430726507098619</v>
      </c>
    </row>
    <row r="52" spans="9:12">
      <c r="I52">
        <f t="shared" si="6"/>
        <v>152</v>
      </c>
      <c r="J52">
        <f t="shared" si="2"/>
        <v>36.903290650838585</v>
      </c>
      <c r="K52">
        <f t="shared" si="7"/>
        <v>52.872784124228097</v>
      </c>
      <c r="L52">
        <f t="shared" si="4"/>
        <v>44.430726507098619</v>
      </c>
    </row>
    <row r="53" spans="9:12">
      <c r="I53">
        <f t="shared" si="6"/>
        <v>156</v>
      </c>
      <c r="J53">
        <f t="shared" si="2"/>
        <v>37.323737345938362</v>
      </c>
      <c r="K53">
        <f t="shared" si="7"/>
        <v>54.264173180128836</v>
      </c>
      <c r="L53">
        <f t="shared" si="4"/>
        <v>44.430726507098619</v>
      </c>
    </row>
    <row r="54" spans="9:12">
      <c r="I54">
        <f t="shared" si="6"/>
        <v>160</v>
      </c>
      <c r="J54">
        <f t="shared" si="2"/>
        <v>37.722636766699893</v>
      </c>
      <c r="K54">
        <f t="shared" si="7"/>
        <v>55.655562236029574</v>
      </c>
      <c r="L54">
        <f t="shared" si="4"/>
        <v>44.430726507098619</v>
      </c>
    </row>
    <row r="55" spans="9:12">
      <c r="I55">
        <f t="shared" si="6"/>
        <v>164</v>
      </c>
      <c r="J55">
        <f t="shared" si="2"/>
        <v>38.100880350308898</v>
      </c>
      <c r="K55">
        <f t="shared" si="7"/>
        <v>57.046951291930313</v>
      </c>
      <c r="L55">
        <f t="shared" si="4"/>
        <v>44.430726507098619</v>
      </c>
    </row>
    <row r="56" spans="9:12">
      <c r="I56">
        <f t="shared" si="6"/>
        <v>168</v>
      </c>
      <c r="J56">
        <f t="shared" si="2"/>
        <v>38.45934644263837</v>
      </c>
      <c r="K56">
        <f t="shared" si="7"/>
        <v>58.438340347831051</v>
      </c>
      <c r="L56">
        <f t="shared" si="4"/>
        <v>44.430726507098619</v>
      </c>
    </row>
    <row r="57" spans="9:12">
      <c r="I57">
        <f t="shared" si="6"/>
        <v>172</v>
      </c>
      <c r="J57">
        <f t="shared" si="2"/>
        <v>38.798897471946084</v>
      </c>
      <c r="K57">
        <f t="shared" si="7"/>
        <v>59.82972940373179</v>
      </c>
      <c r="L57">
        <f t="shared" si="4"/>
        <v>44.430726507098619</v>
      </c>
    </row>
    <row r="58" spans="9:12">
      <c r="I58">
        <f t="shared" si="6"/>
        <v>176</v>
      </c>
      <c r="J58">
        <f t="shared" si="2"/>
        <v>39.120377546561571</v>
      </c>
      <c r="K58">
        <f t="shared" si="7"/>
        <v>61.221118459632535</v>
      </c>
      <c r="L58">
        <f t="shared" si="4"/>
        <v>44.430726507098619</v>
      </c>
    </row>
    <row r="59" spans="9:12">
      <c r="I59">
        <f t="shared" si="6"/>
        <v>180</v>
      </c>
      <c r="J59">
        <f t="shared" si="2"/>
        <v>39.424610444439232</v>
      </c>
      <c r="K59">
        <f t="shared" si="7"/>
        <v>62.612507515533274</v>
      </c>
      <c r="L59">
        <f t="shared" si="4"/>
        <v>44.430726507098619</v>
      </c>
    </row>
    <row r="60" spans="9:12">
      <c r="I60">
        <f t="shared" si="6"/>
        <v>184</v>
      </c>
      <c r="J60">
        <f t="shared" si="2"/>
        <v>39.712397962371618</v>
      </c>
      <c r="K60">
        <f t="shared" si="7"/>
        <v>64.003896571434012</v>
      </c>
      <c r="L60">
        <f t="shared" si="4"/>
        <v>44.430726507098619</v>
      </c>
    </row>
    <row r="61" spans="9:12">
      <c r="I61">
        <f t="shared" si="6"/>
        <v>188</v>
      </c>
      <c r="J61">
        <f t="shared" si="2"/>
        <v>39.984518593077681</v>
      </c>
      <c r="K61">
        <f t="shared" si="7"/>
        <v>65.395285627334744</v>
      </c>
      <c r="L61">
        <f t="shared" si="4"/>
        <v>44.430726507098619</v>
      </c>
    </row>
    <row r="62" spans="9:12">
      <c r="I62">
        <f t="shared" si="6"/>
        <v>192</v>
      </c>
      <c r="J62">
        <f t="shared" si="2"/>
        <v>40.241726499209456</v>
      </c>
      <c r="K62">
        <f t="shared" si="7"/>
        <v>66.786674683235489</v>
      </c>
      <c r="L62">
        <f t="shared" si="4"/>
        <v>44.430726507098619</v>
      </c>
    </row>
    <row r="63" spans="9:12">
      <c r="I63">
        <f t="shared" si="6"/>
        <v>196</v>
      </c>
      <c r="J63">
        <f t="shared" si="2"/>
        <v>40.484750754467122</v>
      </c>
      <c r="K63">
        <f t="shared" si="7"/>
        <v>68.178063739136235</v>
      </c>
      <c r="L63">
        <f t="shared" si="4"/>
        <v>44.430726507098619</v>
      </c>
    </row>
    <row r="64" spans="9:12">
      <c r="I64">
        <f t="shared" si="6"/>
        <v>200</v>
      </c>
      <c r="J64">
        <f t="shared" si="2"/>
        <v>40.71429482340114</v>
      </c>
      <c r="K64">
        <f t="shared" si="7"/>
        <v>69.569452795036966</v>
      </c>
      <c r="L64">
        <f t="shared" si="4"/>
        <v>44.430726507098619</v>
      </c>
    </row>
    <row r="65" spans="9:12">
      <c r="I65">
        <f t="shared" si="6"/>
        <v>204</v>
      </c>
      <c r="J65">
        <f t="shared" si="2"/>
        <v>40.931036253040723</v>
      </c>
      <c r="K65">
        <f t="shared" si="7"/>
        <v>70.960841850937712</v>
      </c>
      <c r="L65">
        <f t="shared" si="4"/>
        <v>44.430726507098619</v>
      </c>
    </row>
    <row r="66" spans="9:12">
      <c r="I66">
        <f t="shared" si="6"/>
        <v>208</v>
      </c>
      <c r="J66">
        <f t="shared" si="2"/>
        <v>41.135626551165231</v>
      </c>
      <c r="K66">
        <f t="shared" si="7"/>
        <v>72.352230906838443</v>
      </c>
      <c r="L66">
        <f t="shared" si="4"/>
        <v>44.430726507098619</v>
      </c>
    </row>
    <row r="67" spans="9:12">
      <c r="I67">
        <f t="shared" si="6"/>
        <v>212</v>
      </c>
      <c r="J67">
        <f t="shared" si="2"/>
        <v>41.328691227776808</v>
      </c>
      <c r="K67">
        <f t="shared" si="7"/>
        <v>73.743619962739189</v>
      </c>
      <c r="L67">
        <f t="shared" si="4"/>
        <v>44.430726507098619</v>
      </c>
    </row>
    <row r="68" spans="9:12">
      <c r="I68">
        <f t="shared" si="6"/>
        <v>216</v>
      </c>
      <c r="J68">
        <f t="shared" si="2"/>
        <v>41.510829978101356</v>
      </c>
      <c r="K68">
        <f t="shared" si="7"/>
        <v>75.13500901863992</v>
      </c>
      <c r="L68">
        <f t="shared" si="4"/>
        <v>44.430726507098619</v>
      </c>
    </row>
    <row r="69" spans="9:12">
      <c r="I69">
        <f t="shared" si="6"/>
        <v>220</v>
      </c>
      <c r="J69">
        <f t="shared" si="2"/>
        <v>41.682616987203886</v>
      </c>
      <c r="K69">
        <f t="shared" si="7"/>
        <v>76.526398074540666</v>
      </c>
      <c r="L69">
        <f t="shared" si="4"/>
        <v>44.430726507098619</v>
      </c>
    </row>
    <row r="70" spans="9:12">
      <c r="I70">
        <f t="shared" si="6"/>
        <v>224</v>
      </c>
      <c r="J70">
        <f t="shared" si="2"/>
        <v>41.844601338030152</v>
      </c>
      <c r="K70">
        <f t="shared" si="7"/>
        <v>77.917787130441411</v>
      </c>
      <c r="L70">
        <f t="shared" si="4"/>
        <v>44.430726507098619</v>
      </c>
    </row>
    <row r="71" spans="9:12" ht="11.25" customHeight="1">
      <c r="I71">
        <f t="shared" si="6"/>
        <v>228</v>
      </c>
      <c r="J71">
        <f t="shared" si="2"/>
        <v>41.997307506355995</v>
      </c>
      <c r="K71">
        <f t="shared" si="7"/>
        <v>79.309176186342143</v>
      </c>
      <c r="L71">
        <f t="shared" si="4"/>
        <v>44.430726507098619</v>
      </c>
    </row>
    <row r="72" spans="9:12">
      <c r="I72">
        <f t="shared" si="6"/>
        <v>232</v>
      </c>
      <c r="J72">
        <f t="shared" si="2"/>
        <v>42.14123592772507</v>
      </c>
      <c r="K72">
        <f t="shared" si="7"/>
        <v>80.700565242242888</v>
      </c>
      <c r="L72">
        <f t="shared" si="4"/>
        <v>44.430726507098619</v>
      </c>
    </row>
    <row r="73" spans="9:12">
      <c r="I73">
        <f t="shared" si="6"/>
        <v>236</v>
      </c>
      <c r="J73">
        <f t="shared" si="2"/>
        <v>42.276863622972286</v>
      </c>
      <c r="K73">
        <f t="shared" si="7"/>
        <v>82.091954298143619</v>
      </c>
      <c r="L73">
        <f t="shared" si="4"/>
        <v>44.430726507098619</v>
      </c>
    </row>
    <row r="74" spans="9:12">
      <c r="I74">
        <f t="shared" si="6"/>
        <v>240</v>
      </c>
      <c r="J74">
        <f t="shared" si="2"/>
        <v>42.404644870357778</v>
      </c>
      <c r="K74">
        <f t="shared" si="7"/>
        <v>83.483343354044365</v>
      </c>
      <c r="L74">
        <f t="shared" si="4"/>
        <v>44.430726507098619</v>
      </c>
    </row>
    <row r="75" spans="9:12">
      <c r="I75">
        <f t="shared" si="6"/>
        <v>244</v>
      </c>
      <c r="J75">
        <f t="shared" si="2"/>
        <v>42.52501191366855</v>
      </c>
      <c r="K75">
        <f t="shared" si="7"/>
        <v>84.874732409945096</v>
      </c>
      <c r="L75">
        <f t="shared" si="4"/>
        <v>44.430726507098619</v>
      </c>
    </row>
    <row r="76" spans="9:12">
      <c r="I76">
        <f t="shared" si="6"/>
        <v>248</v>
      </c>
      <c r="J76">
        <f t="shared" si="2"/>
        <v>42.638375696882719</v>
      </c>
      <c r="K76">
        <f t="shared" si="7"/>
        <v>86.266121465845842</v>
      </c>
      <c r="L76">
        <f t="shared" si="4"/>
        <v>44.430726507098619</v>
      </c>
    </row>
    <row r="77" spans="9:12">
      <c r="I77">
        <f t="shared" si="6"/>
        <v>252</v>
      </c>
      <c r="J77">
        <f t="shared" si="2"/>
        <v>42.745126617130509</v>
      </c>
      <c r="K77">
        <f t="shared" si="7"/>
        <v>87.657510521746573</v>
      </c>
      <c r="L77">
        <f t="shared" si="4"/>
        <v>44.430726507098619</v>
      </c>
    </row>
    <row r="78" spans="9:12">
      <c r="I78">
        <f t="shared" si="6"/>
        <v>256</v>
      </c>
      <c r="J78">
        <f t="shared" si="2"/>
        <v>42.84563528873381</v>
      </c>
      <c r="K78">
        <f t="shared" si="7"/>
        <v>89.048899577647319</v>
      </c>
      <c r="L78">
        <f t="shared" ref="L78:L94" si="8">ETR</f>
        <v>44.430726507098619</v>
      </c>
    </row>
    <row r="79" spans="9:12">
      <c r="I79">
        <f>4+I78</f>
        <v>260</v>
      </c>
      <c r="J79">
        <f t="shared" si="2"/>
        <v>42.940253312058829</v>
      </c>
      <c r="K79">
        <f t="shared" si="7"/>
        <v>90.440288633548064</v>
      </c>
      <c r="L79">
        <f t="shared" si="8"/>
        <v>44.430726507098619</v>
      </c>
    </row>
    <row r="80" spans="9:12">
      <c r="I80">
        <f t="shared" si="6"/>
        <v>264</v>
      </c>
      <c r="J80">
        <f t="shared" si="2"/>
        <v>43.029314041784254</v>
      </c>
      <c r="K80">
        <f t="shared" si="7"/>
        <v>91.831677689448796</v>
      </c>
      <c r="L80">
        <f t="shared" si="8"/>
        <v>44.430726507098619</v>
      </c>
    </row>
    <row r="81" spans="3:19">
      <c r="C81" t="s">
        <v>9</v>
      </c>
      <c r="D81">
        <f>AVERAGE(D13:D23)</f>
        <v>31.172000000000001</v>
      </c>
      <c r="I81">
        <f t="shared" si="6"/>
        <v>268</v>
      </c>
      <c r="J81">
        <f t="shared" si="2"/>
        <v>43.113133349969353</v>
      </c>
      <c r="K81">
        <f t="shared" si="7"/>
        <v>93.223066745349541</v>
      </c>
      <c r="L81">
        <f t="shared" si="8"/>
        <v>44.430726507098619</v>
      </c>
    </row>
    <row r="82" spans="3:19">
      <c r="C82" t="s">
        <v>10</v>
      </c>
      <c r="D82">
        <f>(D13-$D$23)^2</f>
        <v>1482.0960039999993</v>
      </c>
      <c r="E82">
        <f>(E13-$D$23)^2</f>
        <v>1503.7806980696323</v>
      </c>
      <c r="I82">
        <f t="shared" si="6"/>
        <v>272</v>
      </c>
      <c r="J82">
        <f t="shared" si="2"/>
        <v>43.192010380011105</v>
      </c>
      <c r="K82">
        <f t="shared" si="7"/>
        <v>94.614455801250273</v>
      </c>
      <c r="L82">
        <f t="shared" si="8"/>
        <v>44.430726507098619</v>
      </c>
    </row>
    <row r="83" spans="3:19">
      <c r="D83">
        <f t="shared" ref="D83:E92" si="9">(D14-$D$23)^2</f>
        <v>1073.7090562499998</v>
      </c>
      <c r="E83">
        <f t="shared" si="9"/>
        <v>1089.5838384024205</v>
      </c>
      <c r="I83">
        <f t="shared" si="6"/>
        <v>276</v>
      </c>
      <c r="J83">
        <f t="shared" si="2"/>
        <v>43.266228288210129</v>
      </c>
      <c r="K83">
        <f t="shared" si="7"/>
        <v>96.005844857151018</v>
      </c>
      <c r="L83">
        <f t="shared" si="8"/>
        <v>44.430726507098619</v>
      </c>
    </row>
    <row r="84" spans="3:19">
      <c r="D84">
        <f t="shared" si="9"/>
        <v>647.70249999999965</v>
      </c>
      <c r="E84">
        <f t="shared" si="9"/>
        <v>632.49851759004628</v>
      </c>
      <c r="I84">
        <f t="shared" si="6"/>
        <v>280</v>
      </c>
      <c r="J84">
        <f t="shared" si="2"/>
        <v>43.336054970227607</v>
      </c>
      <c r="K84">
        <f t="shared" si="7"/>
        <v>97.39723391305175</v>
      </c>
      <c r="L84">
        <f t="shared" si="8"/>
        <v>44.430726507098619</v>
      </c>
    </row>
    <row r="85" spans="3:19">
      <c r="D85">
        <f t="shared" si="9"/>
        <v>387.42048899999969</v>
      </c>
      <c r="E85">
        <f t="shared" si="9"/>
        <v>366.42801914552126</v>
      </c>
      <c r="I85">
        <f t="shared" si="6"/>
        <v>284</v>
      </c>
      <c r="J85">
        <f t="shared" si="2"/>
        <v>43.401743770214992</v>
      </c>
      <c r="K85">
        <f t="shared" si="7"/>
        <v>98.788622968952495</v>
      </c>
      <c r="L85">
        <f t="shared" si="8"/>
        <v>44.430726507098619</v>
      </c>
    </row>
    <row r="86" spans="3:19">
      <c r="D86">
        <f t="shared" si="9"/>
        <v>137.76890624999976</v>
      </c>
      <c r="E86">
        <f t="shared" si="9"/>
        <v>131.22043247399836</v>
      </c>
      <c r="I86">
        <f t="shared" si="6"/>
        <v>288</v>
      </c>
      <c r="J86">
        <f t="shared" si="2"/>
        <v>43.463534170839118</v>
      </c>
      <c r="K86">
        <f t="shared" si="7"/>
        <v>100.18001202485323</v>
      </c>
      <c r="L86">
        <f t="shared" si="8"/>
        <v>44.430726507098619</v>
      </c>
    </row>
    <row r="87" spans="3:19">
      <c r="D87">
        <f t="shared" si="9"/>
        <v>21.118620249999946</v>
      </c>
      <c r="E87">
        <f t="shared" si="9"/>
        <v>23.74479609044792</v>
      </c>
      <c r="I87">
        <f t="shared" si="6"/>
        <v>292</v>
      </c>
      <c r="J87">
        <f t="shared" si="2"/>
        <v>43.521652462814352</v>
      </c>
      <c r="K87">
        <f t="shared" si="7"/>
        <v>101.57140108075397</v>
      </c>
      <c r="L87">
        <f t="shared" si="8"/>
        <v>44.430726507098619</v>
      </c>
    </row>
    <row r="88" spans="3:19">
      <c r="D88">
        <f t="shared" si="9"/>
        <v>0.44023225000000821</v>
      </c>
      <c r="E88">
        <f t="shared" si="9"/>
        <v>4.9323455105027114E-2</v>
      </c>
      <c r="I88">
        <f t="shared" si="6"/>
        <v>296</v>
      </c>
      <c r="J88">
        <f t="shared" si="2"/>
        <v>43.576312392893243</v>
      </c>
      <c r="K88">
        <f t="shared" si="7"/>
        <v>102.96279013665472</v>
      </c>
      <c r="L88">
        <f t="shared" si="8"/>
        <v>44.430726507098619</v>
      </c>
    </row>
    <row r="89" spans="3:19">
      <c r="D89">
        <f t="shared" si="9"/>
        <v>18.879025000000052</v>
      </c>
      <c r="E89">
        <f t="shared" si="9"/>
        <v>2.1332962800574431</v>
      </c>
      <c r="I89">
        <f t="shared" si="6"/>
        <v>300</v>
      </c>
      <c r="J89">
        <f t="shared" si="2"/>
        <v>43.627715789563815</v>
      </c>
      <c r="K89">
        <f t="shared" si="7"/>
        <v>104.35417919255545</v>
      </c>
      <c r="L89">
        <f t="shared" si="8"/>
        <v>44.430726507098619</v>
      </c>
    </row>
    <row r="90" spans="3:19">
      <c r="D90">
        <f t="shared" si="9"/>
        <v>9.4648522500000176</v>
      </c>
      <c r="E90">
        <f t="shared" si="9"/>
        <v>3.2723588567625526</v>
      </c>
      <c r="I90">
        <f t="shared" si="6"/>
        <v>304</v>
      </c>
      <c r="J90">
        <f t="shared" si="2"/>
        <v>43.676053165958486</v>
      </c>
      <c r="K90">
        <f t="shared" si="7"/>
        <v>105.74556824845619</v>
      </c>
      <c r="L90">
        <f t="shared" si="8"/>
        <v>44.430726507098619</v>
      </c>
    </row>
    <row r="91" spans="3:19" ht="18">
      <c r="D91">
        <f t="shared" si="9"/>
        <v>1.0241439999999866</v>
      </c>
      <c r="E91">
        <f t="shared" si="9"/>
        <v>3.3659436420007669</v>
      </c>
      <c r="I91">
        <f t="shared" si="6"/>
        <v>308</v>
      </c>
      <c r="J91">
        <f t="shared" si="2"/>
        <v>43.721504299701252</v>
      </c>
      <c r="K91">
        <f t="shared" si="7"/>
        <v>107.13695730435693</v>
      </c>
      <c r="L91">
        <f t="shared" si="8"/>
        <v>44.430726507098619</v>
      </c>
      <c r="P91" s="11" t="s">
        <v>17</v>
      </c>
    </row>
    <row r="92" spans="3:19">
      <c r="D92">
        <f t="shared" si="9"/>
        <v>0</v>
      </c>
      <c r="E92">
        <f t="shared" si="9"/>
        <v>3.3680525510691433</v>
      </c>
      <c r="I92">
        <f t="shared" si="6"/>
        <v>312</v>
      </c>
      <c r="J92">
        <f t="shared" si="2"/>
        <v>43.764238789609898</v>
      </c>
      <c r="K92">
        <f t="shared" si="7"/>
        <v>108.52834636025767</v>
      </c>
      <c r="L92">
        <f t="shared" si="8"/>
        <v>44.430726507098619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43.804416589330884</v>
      </c>
      <c r="K93">
        <f t="shared" si="7"/>
        <v>109.9197354161584</v>
      </c>
      <c r="L93">
        <f t="shared" si="8"/>
        <v>44.430726507098619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44.395370938984648</v>
      </c>
      <c r="K94">
        <f t="shared" si="7"/>
        <v>173.92363198759242</v>
      </c>
      <c r="L94">
        <f t="shared" si="8"/>
        <v>44.430726507098619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11</v>
      </c>
      <c r="D159" s="1">
        <f>SUM(D82:D92)</f>
        <v>3779.6238292499979</v>
      </c>
      <c r="E159" s="1">
        <f>SUM(E82:E92)</f>
        <v>3759.4452765570609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2013-11-10T21:21:21Z</dcterms:modified>
</cp:coreProperties>
</file>